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oordenação nacional da modalidade\doc. coordenação\2 - Cartas de competição\cartas de competição\"/>
    </mc:Choice>
  </mc:AlternateContent>
  <xr:revisionPtr revIDLastSave="8" documentId="10_ncr:100000_{1A8CE9C5-C309-4BC2-B618-4EF326AE34A8}" xr6:coauthVersionLast="40" xr6:coauthVersionMax="40" xr10:uidLastSave="{759299F8-B60F-4E3F-8E6D-45942A1B2AC0}"/>
  <bookViews>
    <workbookView xWindow="8170" yWindow="100" windowWidth="7190" windowHeight="8630" tabRatio="283" xr2:uid="{00000000-000D-0000-FFFF-FFFF00000000}"/>
  </bookViews>
  <sheets>
    <sheet name="carta de competição nível 3" sheetId="3" r:id="rId1"/>
    <sheet name="instruções" sheetId="4" r:id="rId2"/>
    <sheet name="Folha1" sheetId="6" state="hidden" r:id="rId3"/>
    <sheet name="Folha2" sheetId="7" state="hidden" r:id="rId4"/>
  </sheets>
  <definedNames>
    <definedName name="_xlnm._FilterDatabase" localSheetId="1" hidden="1">instruções!$E$20:$F$22</definedName>
    <definedName name="_xlnm.Print_Area" localSheetId="0">'carta de competição nível 3'!$A$10:$CX$65</definedName>
    <definedName name="_xlnm.Print_Area" localSheetId="1">instruções!$A$1:$M$28</definedName>
    <definedName name="encontros">Folha2!$F$5:$F$11</definedName>
    <definedName name="escolas">Folha2!$S$15:$S$37</definedName>
    <definedName name="especialidades">Folha2!$G$5:$G$11</definedName>
    <definedName name="figura1">INDIRECT("Folha1!a"&amp;MATCH('carta de competição nível 3'!$H$7,lista,0))</definedName>
    <definedName name="figura10">INDIRECT("Folha1!a"&amp;MATCH('carta de competição nível 3'!$N$7,lista,0))</definedName>
    <definedName name="figura11">INDIRECT("Folha1!a"&amp;MATCH('carta de competição nível 3'!$N$8,lista,0))</definedName>
    <definedName name="figura12">INDIRECT("Folha1!a"&amp;MATCH('carta de competição nível 3'!$N$9,lista,0))</definedName>
    <definedName name="figura2">INDIRECT("Folha1!a"&amp;MATCH('carta de competição nível 3'!$I$7,lista,0))</definedName>
    <definedName name="figura3">INDIRECT("Folha1!a"&amp;MATCH('carta de competição nível 3'!$I$8,lista,0))</definedName>
    <definedName name="figura4">INDIRECT("Folha1!a"&amp;MATCH('carta de competição nível 3'!$I$9,lista,0))</definedName>
    <definedName name="figura5">INDIRECT("Folha1!a"&amp;MATCH('carta de competição nível 3'!$J$7,lista,0))</definedName>
    <definedName name="figura6">INDIRECT("Folha1!a"&amp;MATCH('carta de competição nível 3'!$L$7,lista,0))</definedName>
    <definedName name="figura7">INDIRECT("Folha1!a"&amp;MATCH('carta de competição nível 3'!$L$8,lista,0))</definedName>
    <definedName name="figura8">INDIRECT("Folha1!a"&amp;MATCH('carta de competição nível 3'!$L$9,lista,0))</definedName>
    <definedName name="figura9">INDIRECT("Folha1!a"&amp;MATCH('carta de competição nível 3'!$M$7,lista,0))</definedName>
    <definedName name="imagem">INDIRECT("Folha1!a"&amp;MATCH('carta de competição nível 3'!$B$3,lista,0))</definedName>
    <definedName name="imagem1">INDIRECT("Folha1!a"&amp;MATCH('carta de competição nível 3'!$C$3,lista,0))</definedName>
    <definedName name="imagem10">INDIRECT("Folha1!a"&amp;MATCH('carta de competição nível 3'!$G$4,lista,0))</definedName>
    <definedName name="imagem11">INDIRECT("Folha1!a"&amp;MATCH('carta de competição nível 3'!$G$5,lista,0))</definedName>
    <definedName name="imagem12">INDIRECT("Folha1!a"&amp;MATCH('carta de competição nível 3'!$H$3,lista,0))</definedName>
    <definedName name="imagem13">INDIRECT("Folha1!a"&amp;MATCH('carta de competição nível 3'!$I$3,lista,0))</definedName>
    <definedName name="imagem14">INDIRECT("Folha1!a"&amp;MATCH('carta de competição nível 3'!$I$4,lista,0))</definedName>
    <definedName name="imagem15">INDIRECT("Folha1!a"&amp;MATCH('carta de competição nível 3'!$I$5,lista,0))</definedName>
    <definedName name="imagem16">INDIRECT("Folha1!a"&amp;MATCH('carta de competição nível 3'!$J$3,lista,0))</definedName>
    <definedName name="imagem17">INDIRECT("Folha1!a"&amp;MATCH('carta de competição nível 3'!$L$3,lista,0))</definedName>
    <definedName name="imagem18">INDIRECT("Folha1!a"&amp;MATCH('carta de competição nível 3'!$L$4,lista,0))</definedName>
    <definedName name="imagem19">INDIRECT("Folha1!a"&amp;MATCH('carta de competição nível 3'!$L$5,lista,0))</definedName>
    <definedName name="imagem2">INDIRECT("Folha1!a"&amp;MATCH('carta de competição nível 3'!$C$4,lista,0))</definedName>
    <definedName name="imagem20">INDIRECT("Folha1!a"&amp;MATCH('carta de competição nível 3'!$M$3,lista,0))</definedName>
    <definedName name="imagem21">INDIRECT("Folha1!a"&amp;MATCH('carta de competição nível 3'!$N$3,lista,0))</definedName>
    <definedName name="imagem22">INDIRECT("Folha1!a"&amp;MATCH('carta de competição nível 3'!$N$4,lista,0))</definedName>
    <definedName name="imagem23">INDIRECT("Folha1!a"&amp;MATCH('carta de competição nível 3'!$N$5,lista,0))</definedName>
    <definedName name="imagem24">INDIRECT("Folha1!a"&amp;MATCH('carta de competição nível 3'!$B$7,lista,0))</definedName>
    <definedName name="imagem25">INDIRECT("Folha1!a"&amp;MATCH('carta de competição nível 3'!$C$7,lista,0))</definedName>
    <definedName name="imagem26">INDIRECT("Folha1!a"&amp;MATCH('carta de competição nível 3'!$C$8,lista,0))</definedName>
    <definedName name="imagem27">INDIRECT("Folha1!a"&amp;MATCH('carta de competição nível 3'!$C$9,lista,0))</definedName>
    <definedName name="imagem3">INDIRECT("Folha1!a"&amp;MATCH('carta de competição nível 3'!$C$5,lista,0))</definedName>
    <definedName name="imagem30">INDIRECT("Folha1!a"&amp;MATCH('carta de competição nível 3'!$D$7,lista,0))</definedName>
    <definedName name="imagem31">INDIRECT("Folha1!a"&amp;MATCH('carta de competição nível 3'!$E$7,lista,0))</definedName>
    <definedName name="imagem32">INDIRECT("Folha1!a"&amp;MATCH('carta de competição nível 3'!$E$8,lista,0))</definedName>
    <definedName name="imagem33">INDIRECT("Folha1!a"&amp;MATCH('carta de competição nível 3'!$E$9,lista,0))</definedName>
    <definedName name="imagem34">INDIRECT("Folha1!a"&amp;MATCH('carta de competição nível 3'!$F$7,lista,0))</definedName>
    <definedName name="imagem35">INDIRECT("Folha1!a"&amp;MATCH('carta de competição nível 3'!$G$7,lista,0))</definedName>
    <definedName name="imagem36">INDIRECT("Folha1!a"&amp;MATCH('carta de competição nível 3'!$G$8,lista,0))</definedName>
    <definedName name="imagem37">INDIRECT("Folha1!a"&amp;MATCH('carta de competição nível 3'!$G$9,lista,0))</definedName>
    <definedName name="imagem4">INDIRECT("Folha1!a"&amp;MATCH('carta de competição nível 3'!$D$3,lista,0))</definedName>
    <definedName name="imagem5">INDIRECT("Folha1!a"&amp;MATCH('carta de competição nível 3'!$E$3,lista,0))</definedName>
    <definedName name="imagem6">INDIRECT("Folha1!a"&amp;MATCH('carta de competição nível 3'!$E$4,lista,0))</definedName>
    <definedName name="imagem7">INDIRECT("Folha1!a"&amp;MATCH('carta de competição nível 3'!$E$5,lista,0))</definedName>
    <definedName name="imagem8">INDIRECT("Folha1!a"&amp;MATCH('carta de competição nível 3'!$F$3,lista,0))</definedName>
    <definedName name="imagem9">INDIRECT("Folha1!a"&amp;MATCH('carta de competição nível 3'!$G$3,lista,0))</definedName>
    <definedName name="lista">Folha1!$C$1:$C$134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" i="7" l="1"/>
  <c r="Q8" i="7" l="1"/>
  <c r="BK14" i="3" l="1"/>
  <c r="BB14" i="3"/>
  <c r="AX14" i="3"/>
  <c r="BL13" i="3"/>
  <c r="BB13" i="3"/>
  <c r="BK12" i="3"/>
  <c r="BB12" i="3"/>
  <c r="BN11" i="3"/>
  <c r="BK11" i="3"/>
  <c r="BN10" i="3"/>
  <c r="BK10" i="3"/>
  <c r="O7" i="7" l="1"/>
  <c r="U8" i="7"/>
  <c r="T8" i="7"/>
  <c r="S8" i="7"/>
  <c r="R8" i="7"/>
  <c r="FG1" i="3"/>
  <c r="P8" i="7" l="1"/>
  <c r="W7" i="7" s="1"/>
  <c r="Q23" i="7"/>
  <c r="Q24" i="7"/>
  <c r="P24" i="7"/>
  <c r="P23" i="7"/>
  <c r="N24" i="7"/>
  <c r="O24" i="7"/>
  <c r="O23" i="7"/>
  <c r="N23" i="7"/>
  <c r="M24" i="7"/>
  <c r="M23" i="7"/>
  <c r="L24" i="7"/>
  <c r="L23" i="7"/>
  <c r="K24" i="7"/>
  <c r="K23" i="7"/>
  <c r="J24" i="7"/>
  <c r="J23" i="7"/>
  <c r="I24" i="7"/>
  <c r="I23" i="7"/>
  <c r="H24" i="7"/>
  <c r="H23" i="7"/>
  <c r="F24" i="7"/>
  <c r="G24" i="7"/>
  <c r="G23" i="7"/>
  <c r="F23" i="7"/>
  <c r="P16" i="7"/>
  <c r="Q16" i="7"/>
  <c r="Q15" i="7"/>
  <c r="P15" i="7"/>
  <c r="O16" i="7"/>
  <c r="O15" i="7"/>
  <c r="N15" i="7"/>
  <c r="N16" i="7"/>
  <c r="M16" i="7"/>
  <c r="M15" i="7"/>
  <c r="L16" i="7"/>
  <c r="L15" i="7"/>
  <c r="K16" i="7"/>
  <c r="K15" i="7"/>
  <c r="J16" i="7"/>
  <c r="J15" i="7"/>
  <c r="I16" i="7"/>
  <c r="I15" i="7"/>
  <c r="H16" i="7"/>
  <c r="G16" i="7"/>
  <c r="F16" i="7"/>
  <c r="H15" i="7"/>
  <c r="G15" i="7"/>
  <c r="F15" i="7"/>
  <c r="O9" i="3"/>
  <c r="P20" i="7" l="1"/>
  <c r="AR34" i="3" s="1"/>
  <c r="N20" i="7"/>
  <c r="AP34" i="3" s="1"/>
  <c r="L20" i="7"/>
  <c r="AM34" i="3" s="1"/>
  <c r="J20" i="7"/>
  <c r="AJ34" i="3" s="1"/>
  <c r="H20" i="7"/>
  <c r="AH34" i="3" s="1"/>
  <c r="F20" i="7"/>
  <c r="AF34" i="3" s="1"/>
  <c r="P12" i="7"/>
  <c r="AR17" i="3" s="1"/>
  <c r="N12" i="7"/>
  <c r="AP17" i="3" s="1"/>
  <c r="L12" i="7"/>
  <c r="AM17" i="3" s="1"/>
  <c r="J12" i="7"/>
  <c r="AJ17" i="3" s="1"/>
  <c r="H12" i="7"/>
  <c r="AH17" i="3" s="1"/>
  <c r="F12" i="7"/>
  <c r="AF17" i="3" s="1"/>
  <c r="BJ42" i="3" l="1"/>
  <c r="BC42" i="3"/>
  <c r="AQ42" i="3"/>
  <c r="AJ42" i="3"/>
  <c r="BK41" i="3"/>
  <c r="BC41" i="3"/>
  <c r="AR41" i="3"/>
  <c r="AJ41" i="3"/>
  <c r="BJ40" i="3"/>
  <c r="BC40" i="3"/>
  <c r="AX40" i="3"/>
  <c r="AQ40" i="3"/>
  <c r="AJ40" i="3"/>
  <c r="AF40" i="3"/>
  <c r="BO39" i="3"/>
  <c r="BJ39" i="3"/>
  <c r="AT39" i="3"/>
  <c r="AQ39" i="3"/>
  <c r="BO38" i="3"/>
  <c r="BJ38" i="3"/>
  <c r="AT38" i="3"/>
  <c r="AQ38" i="3"/>
  <c r="N27" i="3"/>
  <c r="L27" i="3"/>
  <c r="I27" i="3"/>
  <c r="G27" i="3"/>
  <c r="E27" i="3"/>
  <c r="C27" i="3"/>
  <c r="N19" i="3"/>
  <c r="L19" i="3"/>
  <c r="I19" i="3"/>
  <c r="G19" i="3"/>
  <c r="E19" i="3"/>
  <c r="C19" i="3"/>
  <c r="CR14" i="3"/>
  <c r="CK14" i="3"/>
  <c r="CH14" i="3"/>
  <c r="BZ14" i="3"/>
  <c r="BS14" i="3"/>
  <c r="BP14" i="3"/>
  <c r="AP14" i="3"/>
  <c r="AI14" i="3"/>
  <c r="AF14" i="3"/>
  <c r="Z14" i="3"/>
  <c r="T14" i="3"/>
  <c r="Q14" i="3"/>
  <c r="CS13" i="3"/>
  <c r="CK13" i="3"/>
  <c r="CA13" i="3"/>
  <c r="BS13" i="3"/>
  <c r="AQ13" i="3"/>
  <c r="AI13" i="3"/>
  <c r="AA13" i="3"/>
  <c r="T13" i="3"/>
  <c r="CR12" i="3"/>
  <c r="CK12" i="3"/>
  <c r="BZ12" i="3"/>
  <c r="BS12" i="3"/>
  <c r="AP12" i="3"/>
  <c r="AI12" i="3"/>
  <c r="Z12" i="3"/>
  <c r="T12" i="3"/>
  <c r="CU11" i="3"/>
  <c r="CR11" i="3"/>
  <c r="CC11" i="3"/>
  <c r="BZ11" i="3"/>
  <c r="AS11" i="3"/>
  <c r="AP11" i="3"/>
  <c r="AC11" i="3"/>
  <c r="Z11" i="3"/>
  <c r="CU10" i="3"/>
  <c r="CR10" i="3"/>
  <c r="CC10" i="3"/>
  <c r="BZ10" i="3"/>
  <c r="AS10" i="3"/>
  <c r="AP10" i="3"/>
  <c r="AC10" i="3"/>
  <c r="Z10" i="3"/>
  <c r="S10" i="3"/>
  <c r="I7" i="7" l="1"/>
  <c r="CJ17" i="3" s="1"/>
  <c r="BR17" i="3" l="1"/>
</calcChain>
</file>

<file path=xl/sharedStrings.xml><?xml version="1.0" encoding="utf-8"?>
<sst xmlns="http://schemas.openxmlformats.org/spreadsheetml/2006/main" count="554" uniqueCount="243">
  <si>
    <t>DATA</t>
  </si>
  <si>
    <t>NÍVEL</t>
  </si>
  <si>
    <t>PROVA</t>
  </si>
  <si>
    <t>Ordem de passagem</t>
  </si>
  <si>
    <t>Nomes dos ginastas</t>
  </si>
  <si>
    <t>CLDE</t>
  </si>
  <si>
    <t>ESPECIALIDADE</t>
  </si>
  <si>
    <t>ESCOLA</t>
  </si>
  <si>
    <t xml:space="preserve">Saídas do praticável </t>
  </si>
  <si>
    <t>Marcas no praticável</t>
  </si>
  <si>
    <t>Colchão/tapete no praticável</t>
  </si>
  <si>
    <t>Uso de acessórios</t>
  </si>
  <si>
    <t>Roupa interior/partes corporais expostas</t>
  </si>
  <si>
    <t>Comportamento antidesportivo</t>
  </si>
  <si>
    <t>Elementos técnicos repetidos e quedas</t>
  </si>
  <si>
    <t>Desmoronamentos e tentativa de realizar elementos</t>
  </si>
  <si>
    <t>Assistência verbal do professor</t>
  </si>
  <si>
    <t>Instruções</t>
  </si>
  <si>
    <t xml:space="preserve">    OU
</t>
  </si>
  <si>
    <t>1/4 à frente</t>
  </si>
  <si>
    <t>0/4</t>
  </si>
  <si>
    <t>1/4 atrás</t>
  </si>
  <si>
    <r>
      <t>0/4   180</t>
    </r>
    <r>
      <rPr>
        <vertAlign val="superscript"/>
        <sz val="16"/>
        <color indexed="8"/>
        <rFont val="Calibri"/>
        <family val="2"/>
      </rPr>
      <t>0</t>
    </r>
  </si>
  <si>
    <t>2/4 à frente</t>
  </si>
  <si>
    <r>
      <t>2/4 atrás 180</t>
    </r>
    <r>
      <rPr>
        <vertAlign val="superscript"/>
        <sz val="11"/>
        <color indexed="8"/>
        <rFont val="Calibri"/>
        <family val="2"/>
      </rPr>
      <t>0</t>
    </r>
  </si>
  <si>
    <t>ou</t>
  </si>
  <si>
    <t>2/4 atrás</t>
  </si>
  <si>
    <r>
      <t>0/4 540</t>
    </r>
    <r>
      <rPr>
        <vertAlign val="superscript"/>
        <sz val="16"/>
        <color indexed="8"/>
        <rFont val="Calibri"/>
        <family val="2"/>
      </rPr>
      <t>0</t>
    </r>
  </si>
  <si>
    <t>3/4 atrás</t>
  </si>
  <si>
    <t>Juiz de Execução 1</t>
  </si>
  <si>
    <t>Total</t>
  </si>
  <si>
    <t>Alinhamento dos segmentos corporais</t>
  </si>
  <si>
    <t>extensão dos pés</t>
  </si>
  <si>
    <t>Sempre em extensão ao longo do exercício</t>
  </si>
  <si>
    <t>flexões e arqueamentos dos m.s. e/ou m.i.</t>
  </si>
  <si>
    <t>definição de ângulos corporais</t>
  </si>
  <si>
    <t>Sempre correcta definição nos diferentes elementos</t>
  </si>
  <si>
    <t>Estabilidade na execução</t>
  </si>
  <si>
    <t>Estabilidade nas recepções</t>
  </si>
  <si>
    <t>Flexibilidade</t>
  </si>
  <si>
    <t>Adequada a todos os elementos</t>
  </si>
  <si>
    <t>Nota Final execução 1</t>
  </si>
  <si>
    <t>Avaliação da execução</t>
  </si>
  <si>
    <t>Juiz de Execução 2</t>
  </si>
  <si>
    <t>Elemento dinâmico iniciado e não completado:</t>
  </si>
  <si>
    <t>incompleto</t>
  </si>
  <si>
    <t>queda</t>
  </si>
  <si>
    <t>Elemento de par/grupo ou individual em falta.</t>
  </si>
  <si>
    <t>Elemento realizado e não declarado.</t>
  </si>
  <si>
    <t>DIF. Proposta</t>
  </si>
  <si>
    <t>DIF. Realizada</t>
  </si>
  <si>
    <t>0,3 cada</t>
  </si>
  <si>
    <t>0,5 cada</t>
  </si>
  <si>
    <t>0,2 cada</t>
  </si>
  <si>
    <t>1,0 cada</t>
  </si>
  <si>
    <t>Avaliação da artística</t>
  </si>
  <si>
    <t>Harmonína Música/ Exercício</t>
  </si>
  <si>
    <t>Existe sempre</t>
  </si>
  <si>
    <t>Sincronismo entre os executantes</t>
  </si>
  <si>
    <t>Sempre em sincronismo</t>
  </si>
  <si>
    <t>Por vezes não existe</t>
  </si>
  <si>
    <t>Raramente existe</t>
  </si>
  <si>
    <t>Não existe relação</t>
  </si>
  <si>
    <t>Ocupação do praticável</t>
  </si>
  <si>
    <t>Expressão facial</t>
  </si>
  <si>
    <t>4 zonas</t>
  </si>
  <si>
    <t>3 zonas</t>
  </si>
  <si>
    <t>Níveis</t>
  </si>
  <si>
    <t>Baixo</t>
  </si>
  <si>
    <t>Médio</t>
  </si>
  <si>
    <t>Alto</t>
  </si>
  <si>
    <t>Deslocamentos</t>
  </si>
  <si>
    <t>Longitudinais</t>
  </si>
  <si>
    <t>Qualidade e ritmo de execução</t>
  </si>
  <si>
    <t>Apresentação de diferentes velocidades de execução</t>
  </si>
  <si>
    <t>Transversais</t>
  </si>
  <si>
    <t>Existe apenas 1 variação na velocidade de execução</t>
  </si>
  <si>
    <t>Diagonais</t>
  </si>
  <si>
    <t>Não existe variação na velocidade de execução</t>
  </si>
  <si>
    <t>Nota Final Artística 1</t>
  </si>
  <si>
    <t>Final do exerc. coincidente com a música</t>
  </si>
  <si>
    <t>12       DIF-</t>
  </si>
  <si>
    <t>5          DIF-</t>
  </si>
  <si>
    <t>4         DIF-</t>
  </si>
  <si>
    <t>10       DIF-</t>
  </si>
  <si>
    <t>11         DIF-</t>
  </si>
  <si>
    <t>6        DIF-</t>
  </si>
  <si>
    <t>9        DIF-</t>
  </si>
  <si>
    <t>8        DIF-</t>
  </si>
  <si>
    <t>2        DIF-</t>
  </si>
  <si>
    <t>1        DIF-</t>
  </si>
  <si>
    <t>7        DIF-</t>
  </si>
  <si>
    <t>3        DIF-</t>
  </si>
  <si>
    <t>GINÁSTICA ACROBÁTICA 
Carta de Competição - Nível 3</t>
  </si>
  <si>
    <t>Nome</t>
  </si>
  <si>
    <t>Escola</t>
  </si>
  <si>
    <t>1 zonas</t>
  </si>
  <si>
    <t>5 zonas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</si>
  <si>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</si>
  <si>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</si>
  <si>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</si>
  <si>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</si>
  <si>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</si>
  <si>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</si>
  <si>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</si>
  <si>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8</t>
  </si>
  <si>
    <t>Figura 9</t>
  </si>
  <si>
    <t>Figura 10</t>
  </si>
  <si>
    <t>Figura 11</t>
  </si>
  <si>
    <t>Figura 12</t>
  </si>
  <si>
    <t>1 - No  cabeçalho, só têm de colocar a ordem de passagem,  o nome dos alunos, o nome da escola e a DSR. 
A especialidade é colocada através de um filtro .</t>
  </si>
  <si>
    <t>Faltas de tempo: cada seg. em falta nos elem. de par/grupo e indi.</t>
  </si>
  <si>
    <r>
      <t>0/4    180</t>
    </r>
    <r>
      <rPr>
        <vertAlign val="superscript"/>
        <sz val="12"/>
        <color indexed="8"/>
        <rFont val="Calibri"/>
        <family val="2"/>
      </rPr>
      <t>0</t>
    </r>
  </si>
  <si>
    <r>
      <t>0/4   180</t>
    </r>
    <r>
      <rPr>
        <vertAlign val="superscript"/>
        <sz val="11"/>
        <color indexed="8"/>
        <rFont val="Calibri"/>
        <family val="2"/>
      </rPr>
      <t>0</t>
    </r>
  </si>
  <si>
    <r>
      <t>0/4   360</t>
    </r>
    <r>
      <rPr>
        <vertAlign val="superscript"/>
        <sz val="11"/>
        <color indexed="8"/>
        <rFont val="Calibri"/>
        <family val="2"/>
      </rPr>
      <t>0</t>
    </r>
  </si>
  <si>
    <r>
      <t>0/4 360</t>
    </r>
    <r>
      <rPr>
        <vertAlign val="superscript"/>
        <sz val="14"/>
        <color indexed="8"/>
        <rFont val="Calibri"/>
        <family val="2"/>
      </rPr>
      <t>0</t>
    </r>
  </si>
  <si>
    <t>2/4</t>
  </si>
  <si>
    <r>
      <t>0/4 720</t>
    </r>
    <r>
      <rPr>
        <vertAlign val="superscript"/>
        <sz val="16"/>
        <color indexed="8"/>
        <rFont val="Calibri"/>
        <family val="2"/>
      </rPr>
      <t>0</t>
    </r>
  </si>
  <si>
    <t>3"</t>
  </si>
  <si>
    <t>Neste quadrado só se coloca o número das figuras dos elementos dinámicos e de equilibrio</t>
  </si>
  <si>
    <t>Nestes retângulos só se coloca o número das figuras dos elementos individuais</t>
  </si>
  <si>
    <t>2 -Preencher os quadrados das figuras pela ordem colocando o número correspondente à figura que pretende, nos espaços correspondentes. Ver exemplo</t>
  </si>
  <si>
    <t>3 - Ao preencher as figuras, a dificuldade  e o tempo são colocados automáticamente.</t>
  </si>
  <si>
    <t>4 - Entregar as cartas devidamente preenchidas e recortadas, aquando da chegada da delegação ao pavilhão.</t>
  </si>
  <si>
    <t>Assistência verbal do(s) colega(s)</t>
  </si>
  <si>
    <t>Elem. realizados fora da ordem declarada</t>
  </si>
  <si>
    <t>Fatos não adequados às exigências do RE</t>
  </si>
  <si>
    <t>Nunca existe alinhamento adequado às exigências tecnica</t>
  </si>
  <si>
    <t>Por vezes existe incorreto alinhamento</t>
  </si>
  <si>
    <t>Na maioria das vezes o alinhamento não é o adequado</t>
  </si>
  <si>
    <t>Incorreções graves na execução de alguns elementos técnicos</t>
  </si>
  <si>
    <t>Incorreções graves na execução de maioria dos elementos técnicos</t>
  </si>
  <si>
    <t>Muitas incorreções na execução da maioria dos elementos</t>
  </si>
  <si>
    <t>Estabilidade e segurança na execução/manut. das figuras/elementos</t>
  </si>
  <si>
    <t>Alguma instabilidade na execução/manuten. de alguns elementos</t>
  </si>
  <si>
    <t>Estabilidade em todas as recepções</t>
  </si>
  <si>
    <t>Insuficiente em todos os elementos</t>
  </si>
  <si>
    <t>Insuficiente na maioria dos elementos</t>
  </si>
  <si>
    <t>Não existe, de acordo com a música</t>
  </si>
  <si>
    <t>Raramente, de acordo com a música</t>
  </si>
  <si>
    <t>Nem sempre, de acordo com a música</t>
  </si>
  <si>
    <t>Sempre, de acordo com a música</t>
  </si>
  <si>
    <t>Distribuição equilibrada dos elem. ao longo do exercício</t>
  </si>
  <si>
    <t>São visiveis uma ou duas falhas de sincr.</t>
  </si>
  <si>
    <t>São visiveis duas ou três falhas de sincr.</t>
  </si>
  <si>
    <t>Existem muitas falhas</t>
  </si>
  <si>
    <t>2 zonas</t>
  </si>
  <si>
    <t>Nota Final Artística 2</t>
  </si>
  <si>
    <t>Nota Final execução 2</t>
  </si>
  <si>
    <t>Não apresentação aos juízes no início</t>
  </si>
  <si>
    <t>Não apresentação aos juízes no fim</t>
  </si>
  <si>
    <t>Insuficiente em alguns elementos</t>
  </si>
  <si>
    <t>Instabilidade em algumas recepções</t>
  </si>
  <si>
    <t>Instabilidade na maioria das recepções</t>
  </si>
  <si>
    <t>Instabilidade em todas asrecepções</t>
  </si>
  <si>
    <t>Falta de segurança e instabilidade permanente ao longo de todo o exercicio</t>
  </si>
  <si>
    <t>Falta de segurança e instabilidade na exec./manute. da maioria dos elementos</t>
  </si>
  <si>
    <t>Incorrecta definição de âng. corporal na maioria dos elementos</t>
  </si>
  <si>
    <t>Alguma incorrecção definição de ângulos nos dif. elementos</t>
  </si>
  <si>
    <t>Algumas incorrecções na execução e alguns elementos</t>
  </si>
  <si>
    <t>Correcta execu. adequada às exigên. técnicas</t>
  </si>
  <si>
    <t>Nunca estão em extensão</t>
  </si>
  <si>
    <t>Flexões dos pés na exec. da maioria dos elementos</t>
  </si>
  <si>
    <t>Ligeiras flexões na execução de alguns elementos</t>
  </si>
  <si>
    <t>Sempre correcto alinhamento</t>
  </si>
  <si>
    <t>Distribuição equilibrada ao longo da rotina, comm lógica de ligação</t>
  </si>
  <si>
    <t>Variedade de conteúdo</t>
  </si>
  <si>
    <t>Existe variedade dos elementos tecnicos e coreográficos</t>
  </si>
  <si>
    <t>Predominancia de um tipo de elementos, mas sem repetições</t>
  </si>
  <si>
    <t>Não existe distribuição equilibrada</t>
  </si>
  <si>
    <t>Predominância de um tipo de elementos, com repetições</t>
  </si>
  <si>
    <t xml:space="preserve"> </t>
  </si>
  <si>
    <t>Atenção - Excedeu a nota de dificuldade permitida no regulamento (6 pts pares e 5 pts trios)</t>
  </si>
  <si>
    <t>3" a  5"  (2'18" a 2'20")</t>
  </si>
  <si>
    <t>Intervenção/ajuda do Professor</t>
  </si>
  <si>
    <t>Quedas de Acessórios/Maquilhagem</t>
  </si>
  <si>
    <t>Apoio adicional de colegas na tentativa de execução</t>
  </si>
  <si>
    <t>Juiz de Tempo</t>
  </si>
  <si>
    <t>1º Encontro</t>
  </si>
  <si>
    <t>2º Encontro</t>
  </si>
  <si>
    <t>3º Encontro</t>
  </si>
  <si>
    <t>4º Encontro</t>
  </si>
  <si>
    <t>Par feminino</t>
  </si>
  <si>
    <t>Par masculino</t>
  </si>
  <si>
    <t>soma da dificuldade</t>
  </si>
  <si>
    <t>Par misto</t>
  </si>
  <si>
    <t>Trio masculino</t>
  </si>
  <si>
    <t>Trio feminino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</si>
  <si>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</si>
  <si>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</si>
  <si>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</si>
  <si>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</si>
  <si>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</si>
  <si>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</si>
  <si>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</si>
  <si>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</si>
  <si>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</si>
  <si>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t>Tempo Figura 10</t>
  </si>
  <si>
    <t>Tempo Figura 11</t>
  </si>
  <si>
    <t>Tempo Figura 12</t>
  </si>
  <si>
    <t>EBS Fontes Pereira de Melo</t>
  </si>
  <si>
    <t>escolas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</si>
  <si>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</si>
  <si>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</si>
  <si>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</si>
  <si>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</si>
  <si>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</si>
  <si>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</si>
  <si>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</si>
  <si>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</si>
  <si>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</si>
  <si>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</si>
  <si>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</si>
  <si>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ESAG</t>
  </si>
  <si>
    <t>Juiz de 
Artística 2</t>
  </si>
  <si>
    <t>Juiz de 
Artística 1</t>
  </si>
  <si>
    <t>Distribuição equilibrada , mas não é percetivel uma lógica de ligação</t>
  </si>
  <si>
    <t>mais de 5" (2'21" ou +)</t>
  </si>
  <si>
    <t>Nota de referência</t>
  </si>
  <si>
    <t>Os decotes deverão ser modestos. A linha do decote não deverá ultrapassar, à frente metade do esterno e atrás a parte inferior das omoplatas. O corte do maillot, na zona da perna, não deverá ultrapassar a crista ilíaca.</t>
  </si>
  <si>
    <t>Caso os equipamentos tenham um tema, o mesmo deverá ser adequado aos princípios pedagógicos e educativos</t>
  </si>
  <si>
    <t>Não são permitidos fatos/fantasias de carnaval, fatos de banho, fotografias, letras ou qualquer tipo de inscrição impressas nos fatos</t>
  </si>
  <si>
    <t>A utilização de renda ou materiais transparentes no tronco deverá ser tornada opaca (forrada), de modo a que não se tornem visíveis as diferentes partes corporais</t>
  </si>
  <si>
    <t>Por razões de segurança, adereços ou qualquer tipo de roupa solta e/ou decorações que possam ser prejudiciais para a integridade física dos ginastas não são autorizados</t>
  </si>
  <si>
    <t>Jóias, incluindo brincos e flores, colares, anéis, braceletes, pulseiras do pé e piercings não são permitidos, bem como acessórios de cabelo (ex. tiaras, penas, flores)</t>
  </si>
  <si>
    <t>A maquilhagem utilizada deve ser modesta, não sendo permitidas pinturas faciais (humana ou animal)</t>
  </si>
  <si>
    <t>Pedras, cintos, laços, penas e plumas devem estar integrados no tecido do fato de competição ou estar bem presos. Qualquer dano ocorrido como consequência disso é da responsabilidade professor/treinador</t>
  </si>
  <si>
    <t>Não é permitida a utilização de “Tutus” de Ballet (clássicos ou românticos), ou saias com franjas tipo “tribal”</t>
  </si>
  <si>
    <t xml:space="preserve">Roupa interior visível ou partes corporais expostas </t>
  </si>
  <si>
    <t>Ganchos, fitas, bandoletes e faixas para o cabelo, devem estar bem presos</t>
  </si>
  <si>
    <t>Juiz Árbitro - Anexo - Penalizações Extra</t>
  </si>
  <si>
    <r>
      <rPr>
        <sz val="20"/>
        <color theme="1"/>
        <rFont val="Times New Roman"/>
        <family val="1"/>
      </rPr>
      <t>tempo
2'15''</t>
    </r>
    <r>
      <rPr>
        <sz val="18"/>
        <color theme="1"/>
        <rFont val="Times New Roman"/>
        <family val="1"/>
      </rPr>
      <t xml:space="preserve">
</t>
    </r>
    <r>
      <rPr>
        <b/>
        <sz val="18"/>
        <color rgb="FFFF0000"/>
        <rFont val="Times New Roman"/>
        <family val="1"/>
      </rPr>
      <t>2" tolerância</t>
    </r>
  </si>
  <si>
    <t>Por cada segundo em falta, há lugar a uma desução de 0,2 pts</t>
  </si>
  <si>
    <t>DEDUÇÃO</t>
  </si>
  <si>
    <t>3/4 à frente
    ou</t>
  </si>
  <si>
    <t>Para facilitar o preenchimento do número das figuras, podem consultar a lista de figuras disponibilizada em documento próprio.</t>
  </si>
  <si>
    <t>Faltas de tempo: cada seg. em falta nos elem. de par/grupo e individual</t>
  </si>
  <si>
    <t>Extra</t>
  </si>
  <si>
    <t>EXTRA</t>
  </si>
  <si>
    <t>José Emanuel Rocha - 2011-2019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</si>
  <si>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 Simplificada. Só têm de preencher os campos necessários na primeira carta, juiz de execução 1, e todas as outras são automaticamente preenchidas, tendo somente, no final, de imprimiras folhas e cortar pelo picotado as cartas para o(s) CP(s), para o Juiz de tempo e juízes alunos.
Caso só exista um CP, ele utilizará as duas folhas.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</si>
  <si>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Chefe de Painel - Artística</t>
  </si>
  <si>
    <t>Chefe de Painel - Execução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</si>
</sst>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7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b/>
      <sz val="16"/>
      <color indexed="10"/>
      <name val="Times New Roman"/>
      <family val="1"/>
    </font>
    <font>
      <vertAlign val="superscript"/>
      <sz val="16"/>
      <color indexed="8"/>
      <name val="Calibri"/>
      <family val="2"/>
    </font>
    <font>
      <vertAlign val="superscript"/>
      <sz val="12"/>
      <color indexed="8"/>
      <name val="Calibri"/>
      <family val="2"/>
    </font>
    <font>
      <vertAlign val="superscript"/>
      <sz val="11"/>
      <color indexed="8"/>
      <name val="Calibri"/>
      <family val="2"/>
    </font>
    <font>
      <vertAlign val="superscript"/>
      <sz val="14"/>
      <color indexed="8"/>
      <name val="Calibri"/>
      <family val="2"/>
    </font>
    <font>
      <b/>
      <sz val="26"/>
      <name val="Times New Roman"/>
      <family val="1"/>
    </font>
    <font>
      <b/>
      <sz val="36"/>
      <name val="Times New Roman"/>
      <family val="1"/>
    </font>
    <font>
      <sz val="20"/>
      <name val="Times New Roman"/>
      <family val="1"/>
    </font>
    <font>
      <sz val="22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22"/>
      <color theme="1"/>
      <name val="Times New Roman"/>
      <family val="1"/>
    </font>
    <font>
      <sz val="20"/>
      <color theme="1"/>
      <name val="Times New Roman"/>
      <family val="1"/>
    </font>
    <font>
      <b/>
      <sz val="14"/>
      <color theme="1"/>
      <name val="Times New Roman"/>
      <family val="1"/>
    </font>
    <font>
      <sz val="22"/>
      <color rgb="FFFF0000"/>
      <name val="Times New Roman"/>
      <family val="1"/>
    </font>
    <font>
      <sz val="20"/>
      <color rgb="FFFF0000"/>
      <name val="Times New Roman"/>
      <family val="1"/>
    </font>
    <font>
      <sz val="1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theme="0"/>
      <name val="Times New Roman"/>
      <family val="1"/>
    </font>
    <font>
      <sz val="26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0"/>
      <name val="Times New Roman"/>
      <family val="1"/>
    </font>
    <font>
      <b/>
      <sz val="20"/>
      <color theme="1"/>
      <name val="Times New Roman"/>
      <family val="1"/>
    </font>
    <font>
      <b/>
      <sz val="34"/>
      <color theme="0"/>
      <name val="Times New Roman"/>
      <family val="1"/>
    </font>
    <font>
      <b/>
      <sz val="22"/>
      <color theme="0"/>
      <name val="Times New Roman"/>
      <family val="1"/>
    </font>
    <font>
      <b/>
      <sz val="28"/>
      <color theme="0"/>
      <name val="Times New Roman"/>
      <family val="1"/>
    </font>
    <font>
      <sz val="36"/>
      <color theme="1"/>
      <name val="Times New Roman"/>
      <family val="1"/>
    </font>
    <font>
      <b/>
      <sz val="26"/>
      <color rgb="FFFF0000"/>
      <name val="Times New Roman"/>
      <family val="1"/>
    </font>
    <font>
      <sz val="18"/>
      <color rgb="FFFF0000"/>
      <name val="Times New Roman"/>
      <family val="1"/>
    </font>
    <font>
      <b/>
      <sz val="48"/>
      <color rgb="FFFF0000"/>
      <name val="Times New Roman"/>
      <family val="1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sz val="13"/>
      <color theme="1"/>
      <name val="Times New Roman"/>
      <family val="1"/>
    </font>
    <font>
      <sz val="18"/>
      <color theme="1"/>
      <name val="Times New Roman"/>
      <family val="1"/>
    </font>
    <font>
      <b/>
      <sz val="48"/>
      <color theme="0"/>
      <name val="Times New Roman"/>
      <family val="1"/>
    </font>
    <font>
      <b/>
      <sz val="16"/>
      <color rgb="FFFF0000"/>
      <name val="Times New Roman"/>
      <family val="1"/>
    </font>
    <font>
      <b/>
      <sz val="20"/>
      <color rgb="FFFF0000"/>
      <name val="Times New Roman"/>
      <family val="1"/>
    </font>
    <font>
      <b/>
      <sz val="26"/>
      <color theme="1"/>
      <name val="Times New Roman"/>
      <family val="1"/>
    </font>
    <font>
      <b/>
      <sz val="24"/>
      <color theme="1"/>
      <name val="Times New Roman"/>
      <family val="1"/>
    </font>
    <font>
      <b/>
      <sz val="24"/>
      <color rgb="FFFF0000"/>
      <name val="Times New Roman"/>
      <family val="1"/>
    </font>
    <font>
      <sz val="11"/>
      <color theme="1"/>
      <name val="timesri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8"/>
      <color rgb="FFFF0000"/>
      <name val="Times New Roman"/>
      <family val="1"/>
    </font>
    <font>
      <b/>
      <sz val="22"/>
      <name val="Times New Roman"/>
      <family val="1"/>
    </font>
    <font>
      <b/>
      <sz val="20"/>
      <color theme="0"/>
      <name val="Times New Roman"/>
      <family val="1"/>
    </font>
    <font>
      <b/>
      <sz val="26"/>
      <color theme="0"/>
      <name val="Times New Roman"/>
      <family val="1"/>
    </font>
    <font>
      <sz val="24"/>
      <color rgb="FFFF0000"/>
      <name val="Times New Roman"/>
      <family val="1"/>
    </font>
    <font>
      <sz val="26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b/>
      <sz val="72"/>
      <color theme="0"/>
      <name val="Times New Roman"/>
      <family val="1"/>
    </font>
    <font>
      <sz val="19"/>
      <color rgb="FFFF0000"/>
      <name val="Times New Roman"/>
      <family val="1"/>
    </font>
    <font>
      <sz val="48"/>
      <color rgb="FFFF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42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3" fillId="2" borderId="1" xfId="1" applyFont="1" applyFill="1" applyBorder="1" applyAlignment="1" applyProtection="1">
      <alignment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3" fillId="0" borderId="2" xfId="1" applyFont="1" applyFill="1" applyBorder="1" applyAlignment="1" applyProtection="1">
      <alignment horizontal="center" vertical="center"/>
      <protection hidden="1"/>
    </xf>
    <xf numFmtId="2" fontId="2" fillId="0" borderId="3" xfId="1" applyNumberFormat="1" applyFont="1" applyFill="1" applyBorder="1" applyAlignment="1" applyProtection="1">
      <alignment horizontal="center" vertical="center"/>
      <protection hidden="1"/>
    </xf>
    <xf numFmtId="2" fontId="2" fillId="0" borderId="2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2" xfId="1" applyNumberFormat="1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2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2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2" xfId="1" applyFont="1" applyFill="1" applyBorder="1" applyAlignment="1" applyProtection="1">
      <alignment horizontal="center"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11" fillId="0" borderId="2" xfId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4" fillId="0" borderId="0" xfId="1" applyFont="1" applyFill="1" applyAlignment="1" applyProtection="1">
      <alignment horizontal="center" vertical="center" wrapText="1"/>
      <protection hidden="1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vertical="center"/>
      <protection hidden="1"/>
    </xf>
    <xf numFmtId="0" fontId="7" fillId="0" borderId="0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protection hidden="1"/>
    </xf>
    <xf numFmtId="0" fontId="23" fillId="0" borderId="0" xfId="0" applyFont="1" applyFill="1" applyBorder="1" applyProtection="1">
      <protection hidden="1"/>
    </xf>
    <xf numFmtId="0" fontId="12" fillId="0" borderId="2" xfId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7" fillId="0" borderId="2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horizontal="center" vertical="center"/>
      <protection hidden="1"/>
    </xf>
    <xf numFmtId="0" fontId="18" fillId="0" borderId="0" xfId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23" fillId="0" borderId="2" xfId="0" applyFont="1" applyFill="1" applyBorder="1" applyAlignment="1" applyProtection="1">
      <alignment horizontal="center"/>
      <protection hidden="1"/>
    </xf>
    <xf numFmtId="0" fontId="23" fillId="0" borderId="2" xfId="0" applyFont="1" applyFill="1" applyBorder="1" applyProtection="1"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vertical="center" wrapText="1"/>
      <protection hidden="1"/>
    </xf>
    <xf numFmtId="0" fontId="23" fillId="0" borderId="0" xfId="0" applyFont="1" applyProtection="1">
      <protection hidden="1"/>
    </xf>
    <xf numFmtId="0" fontId="23" fillId="0" borderId="0" xfId="0" applyFont="1" applyBorder="1" applyProtection="1">
      <protection hidden="1"/>
    </xf>
    <xf numFmtId="0" fontId="0" fillId="0" borderId="0" xfId="0" applyFill="1" applyProtection="1">
      <protection hidden="1"/>
    </xf>
    <xf numFmtId="0" fontId="24" fillId="0" borderId="0" xfId="0" applyFont="1" applyFill="1" applyBorder="1" applyAlignment="1" applyProtection="1">
      <protection hidden="1"/>
    </xf>
    <xf numFmtId="164" fontId="25" fillId="4" borderId="4" xfId="0" applyNumberFormat="1" applyFont="1" applyFill="1" applyBorder="1" applyAlignment="1" applyProtection="1">
      <alignment horizontal="center" vertical="center"/>
      <protection hidden="1"/>
    </xf>
    <xf numFmtId="164" fontId="26" fillId="4" borderId="4" xfId="0" applyNumberFormat="1" applyFont="1" applyFill="1" applyBorder="1" applyAlignment="1" applyProtection="1">
      <alignment vertical="center"/>
      <protection hidden="1"/>
    </xf>
    <xf numFmtId="164" fontId="25" fillId="0" borderId="4" xfId="0" applyNumberFormat="1" applyFont="1" applyBorder="1" applyAlignment="1" applyProtection="1">
      <alignment horizontal="center" vertical="center"/>
      <protection hidden="1"/>
    </xf>
    <xf numFmtId="164" fontId="26" fillId="0" borderId="4" xfId="0" applyNumberFormat="1" applyFont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2" fontId="3" fillId="2" borderId="5" xfId="1" applyNumberFormat="1" applyFont="1" applyFill="1" applyBorder="1" applyAlignment="1" applyProtection="1">
      <alignment horizontal="left" vertical="center"/>
      <protection hidden="1"/>
    </xf>
    <xf numFmtId="0" fontId="8" fillId="3" borderId="6" xfId="1" applyFont="1" applyFill="1" applyBorder="1" applyAlignment="1" applyProtection="1">
      <alignment horizontal="center" vertical="center"/>
      <protection hidden="1"/>
    </xf>
    <xf numFmtId="164" fontId="26" fillId="0" borderId="4" xfId="0" applyNumberFormat="1" applyFont="1" applyFill="1" applyBorder="1" applyAlignment="1" applyProtection="1">
      <alignment vertical="center"/>
      <protection hidden="1"/>
    </xf>
    <xf numFmtId="0" fontId="25" fillId="0" borderId="7" xfId="0" applyFont="1" applyFill="1" applyBorder="1" applyAlignment="1" applyProtection="1">
      <alignment vertical="center" wrapText="1"/>
      <protection hidden="1"/>
    </xf>
    <xf numFmtId="0" fontId="25" fillId="0" borderId="5" xfId="0" applyFont="1" applyFill="1" applyBorder="1" applyAlignment="1" applyProtection="1">
      <alignment vertical="center" wrapText="1"/>
      <protection hidden="1"/>
    </xf>
    <xf numFmtId="0" fontId="21" fillId="4" borderId="7" xfId="1" applyFont="1" applyFill="1" applyBorder="1" applyAlignment="1" applyProtection="1">
      <alignment vertical="center" wrapText="1"/>
      <protection hidden="1"/>
    </xf>
    <xf numFmtId="0" fontId="21" fillId="4" borderId="5" xfId="1" applyFont="1" applyFill="1" applyBorder="1" applyAlignment="1" applyProtection="1">
      <alignment vertical="center" wrapText="1"/>
      <protection hidden="1"/>
    </xf>
    <xf numFmtId="0" fontId="25" fillId="4" borderId="7" xfId="0" applyFont="1" applyFill="1" applyBorder="1" applyAlignment="1" applyProtection="1">
      <alignment vertical="center" wrapText="1"/>
      <protection hidden="1"/>
    </xf>
    <xf numFmtId="0" fontId="25" fillId="4" borderId="5" xfId="0" applyFont="1" applyFill="1" applyBorder="1" applyAlignment="1" applyProtection="1">
      <alignment vertical="center" wrapText="1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21" fillId="0" borderId="4" xfId="1" applyFont="1" applyFill="1" applyBorder="1" applyAlignment="1" applyProtection="1">
      <alignment vertical="center"/>
      <protection hidden="1"/>
    </xf>
    <xf numFmtId="0" fontId="25" fillId="0" borderId="4" xfId="0" applyFont="1" applyFill="1" applyBorder="1" applyAlignment="1" applyProtection="1">
      <alignment vertical="center"/>
      <protection hidden="1"/>
    </xf>
    <xf numFmtId="0" fontId="8" fillId="0" borderId="0" xfId="1" applyFont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21" fillId="4" borderId="4" xfId="1" applyFont="1" applyFill="1" applyBorder="1" applyAlignment="1" applyProtection="1">
      <alignment vertical="center"/>
      <protection hidden="1"/>
    </xf>
    <xf numFmtId="0" fontId="25" fillId="4" borderId="4" xfId="0" applyFont="1" applyFill="1" applyBorder="1" applyAlignment="1" applyProtection="1">
      <alignment vertical="center"/>
      <protection hidden="1"/>
    </xf>
    <xf numFmtId="0" fontId="19" fillId="0" borderId="4" xfId="1" applyFont="1" applyBorder="1" applyAlignment="1" applyProtection="1">
      <alignment horizontal="center" vertical="center"/>
      <protection hidden="1"/>
    </xf>
    <xf numFmtId="0" fontId="21" fillId="4" borderId="1" xfId="1" applyFont="1" applyFill="1" applyBorder="1" applyAlignment="1" applyProtection="1">
      <alignment vertical="center"/>
      <protection hidden="1"/>
    </xf>
    <xf numFmtId="164" fontId="25" fillId="0" borderId="4" xfId="0" applyNumberFormat="1" applyFont="1" applyFill="1" applyBorder="1" applyAlignment="1" applyProtection="1">
      <alignment horizontal="center" vertical="center"/>
      <protection hidden="1"/>
    </xf>
    <xf numFmtId="0" fontId="25" fillId="4" borderId="1" xfId="0" applyFont="1" applyFill="1" applyBorder="1" applyAlignment="1" applyProtection="1">
      <alignment vertical="center"/>
      <protection hidden="1"/>
    </xf>
    <xf numFmtId="0" fontId="25" fillId="0" borderId="1" xfId="0" applyFont="1" applyFill="1" applyBorder="1" applyAlignment="1" applyProtection="1">
      <alignment vertical="center"/>
      <protection hidden="1"/>
    </xf>
    <xf numFmtId="164" fontId="28" fillId="0" borderId="4" xfId="0" applyNumberFormat="1" applyFont="1" applyFill="1" applyBorder="1" applyAlignment="1" applyProtection="1">
      <alignment vertical="center"/>
      <protection hidden="1"/>
    </xf>
    <xf numFmtId="164" fontId="28" fillId="0" borderId="4" xfId="0" applyNumberFormat="1" applyFont="1" applyBorder="1" applyAlignment="1" applyProtection="1">
      <alignment vertical="center" wrapText="1"/>
      <protection hidden="1"/>
    </xf>
    <xf numFmtId="0" fontId="0" fillId="0" borderId="4" xfId="0" applyBorder="1" applyAlignment="1" applyProtection="1">
      <protection hidden="1"/>
    </xf>
    <xf numFmtId="0" fontId="19" fillId="0" borderId="0" xfId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Border="1"/>
    <xf numFmtId="0" fontId="31" fillId="0" borderId="0" xfId="0" applyFont="1" applyBorder="1" applyAlignment="1">
      <alignment horizontal="center" vertical="center"/>
    </xf>
    <xf numFmtId="2" fontId="32" fillId="0" borderId="0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right" vertical="top"/>
    </xf>
    <xf numFmtId="0" fontId="33" fillId="0" borderId="0" xfId="0" applyFont="1" applyBorder="1" applyAlignment="1">
      <alignment horizontal="center" vertical="top"/>
    </xf>
    <xf numFmtId="0" fontId="30" fillId="0" borderId="0" xfId="0" applyFont="1" applyBorder="1" applyAlignment="1">
      <alignment horizontal="right" vertical="top"/>
    </xf>
    <xf numFmtId="0" fontId="30" fillId="0" borderId="0" xfId="0" applyFont="1" applyBorder="1" applyAlignment="1">
      <alignment horizontal="center" vertical="top"/>
    </xf>
    <xf numFmtId="0" fontId="34" fillId="0" borderId="0" xfId="0" applyFont="1" applyBorder="1" applyAlignment="1">
      <alignment horizontal="right" vertical="top"/>
    </xf>
    <xf numFmtId="0" fontId="35" fillId="0" borderId="0" xfId="0" applyFont="1" applyBorder="1" applyAlignment="1">
      <alignment horizontal="right" vertical="top" wrapText="1"/>
    </xf>
    <xf numFmtId="0" fontId="34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center" vertical="top"/>
    </xf>
    <xf numFmtId="0" fontId="33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36" fillId="0" borderId="0" xfId="0" applyFont="1" applyBorder="1" applyAlignment="1">
      <alignment horizontal="center" vertical="top"/>
    </xf>
    <xf numFmtId="0" fontId="34" fillId="0" borderId="0" xfId="0" applyFont="1" applyBorder="1" applyAlignment="1">
      <alignment horizontal="center" vertical="top" wrapText="1"/>
    </xf>
    <xf numFmtId="49" fontId="34" fillId="0" borderId="0" xfId="0" applyNumberFormat="1" applyFont="1" applyBorder="1" applyAlignment="1">
      <alignment horizontal="center" vertical="top" wrapText="1"/>
    </xf>
    <xf numFmtId="0" fontId="33" fillId="0" borderId="0" xfId="0" applyFont="1" applyBorder="1" applyAlignment="1">
      <alignment horizontal="center" vertical="top" wrapText="1"/>
    </xf>
    <xf numFmtId="0" fontId="36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right" vertical="top"/>
    </xf>
    <xf numFmtId="0" fontId="2" fillId="0" borderId="0" xfId="1" applyFont="1" applyAlignment="1" applyProtection="1">
      <alignment horizontal="center" vertical="center"/>
      <protection hidden="1"/>
    </xf>
    <xf numFmtId="0" fontId="0" fillId="0" borderId="0" xfId="0" applyBorder="1" applyAlignment="1">
      <alignment horizontal="center"/>
    </xf>
    <xf numFmtId="0" fontId="3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4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center"/>
    </xf>
    <xf numFmtId="164" fontId="29" fillId="5" borderId="4" xfId="0" applyNumberFormat="1" applyFont="1" applyFill="1" applyBorder="1" applyAlignment="1" applyProtection="1">
      <alignment horizontal="center" vertical="center"/>
      <protection hidden="1"/>
    </xf>
    <xf numFmtId="2" fontId="25" fillId="4" borderId="4" xfId="0" applyNumberFormat="1" applyFont="1" applyFill="1" applyBorder="1" applyAlignment="1" applyProtection="1">
      <alignment horizontal="center" vertical="center"/>
      <protection hidden="1"/>
    </xf>
    <xf numFmtId="2" fontId="25" fillId="0" borderId="4" xfId="0" applyNumberFormat="1" applyFont="1" applyBorder="1" applyAlignment="1" applyProtection="1">
      <alignment horizontal="center" vertical="center"/>
      <protection hidden="1"/>
    </xf>
    <xf numFmtId="2" fontId="25" fillId="0" borderId="4" xfId="0" applyNumberFormat="1" applyFont="1" applyFill="1" applyBorder="1" applyAlignment="1" applyProtection="1">
      <alignment horizontal="center" vertical="center"/>
      <protection hidden="1"/>
    </xf>
    <xf numFmtId="164" fontId="26" fillId="4" borderId="10" xfId="0" applyNumberFormat="1" applyFont="1" applyFill="1" applyBorder="1" applyAlignment="1" applyProtection="1">
      <alignment vertical="center"/>
      <protection hidden="1"/>
    </xf>
    <xf numFmtId="0" fontId="23" fillId="4" borderId="6" xfId="0" applyFont="1" applyFill="1" applyBorder="1" applyAlignment="1" applyProtection="1">
      <protection hidden="1"/>
    </xf>
    <xf numFmtId="0" fontId="23" fillId="4" borderId="11" xfId="0" applyFont="1" applyFill="1" applyBorder="1" applyAlignment="1" applyProtection="1">
      <protection hidden="1"/>
    </xf>
    <xf numFmtId="0" fontId="23" fillId="4" borderId="10" xfId="0" applyFont="1" applyFill="1" applyBorder="1" applyAlignment="1" applyProtection="1">
      <protection hidden="1"/>
    </xf>
    <xf numFmtId="0" fontId="8" fillId="3" borderId="4" xfId="1" applyFont="1" applyFill="1" applyBorder="1" applyAlignment="1" applyProtection="1">
      <alignment vertical="center"/>
      <protection hidden="1"/>
    </xf>
    <xf numFmtId="0" fontId="23" fillId="0" borderId="6" xfId="0" applyFont="1" applyBorder="1" applyAlignment="1" applyProtection="1">
      <protection hidden="1"/>
    </xf>
    <xf numFmtId="0" fontId="23" fillId="0" borderId="11" xfId="0" applyFont="1" applyBorder="1" applyAlignment="1" applyProtection="1">
      <protection hidden="1"/>
    </xf>
    <xf numFmtId="0" fontId="23" fillId="0" borderId="10" xfId="0" applyFont="1" applyBorder="1" applyAlignment="1" applyProtection="1"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0" fontId="40" fillId="0" borderId="0" xfId="0" applyFont="1" applyBorder="1" applyProtection="1">
      <protection hidden="1"/>
    </xf>
    <xf numFmtId="0" fontId="25" fillId="0" borderId="7" xfId="0" applyFont="1" applyFill="1" applyBorder="1" applyAlignment="1" applyProtection="1">
      <alignment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25" fillId="0" borderId="5" xfId="0" applyFont="1" applyFill="1" applyBorder="1" applyAlignment="1" applyProtection="1">
      <alignment vertical="center"/>
      <protection hidden="1"/>
    </xf>
    <xf numFmtId="0" fontId="25" fillId="0" borderId="7" xfId="0" applyFont="1" applyFill="1" applyBorder="1" applyAlignment="1" applyProtection="1">
      <protection hidden="1"/>
    </xf>
    <xf numFmtId="0" fontId="25" fillId="0" borderId="5" xfId="0" applyFont="1" applyFill="1" applyBorder="1" applyAlignment="1" applyProtection="1">
      <protection hidden="1"/>
    </xf>
    <xf numFmtId="0" fontId="26" fillId="0" borderId="4" xfId="0" applyFont="1" applyFill="1" applyBorder="1" applyProtection="1">
      <protection hidden="1"/>
    </xf>
    <xf numFmtId="0" fontId="23" fillId="4" borderId="4" xfId="0" applyFont="1" applyFill="1" applyBorder="1" applyAlignment="1" applyProtection="1">
      <protection hidden="1"/>
    </xf>
    <xf numFmtId="164" fontId="25" fillId="4" borderId="5" xfId="0" applyNumberFormat="1" applyFont="1" applyFill="1" applyBorder="1" applyAlignment="1" applyProtection="1">
      <alignment horizontal="center" vertical="center"/>
      <protection hidden="1"/>
    </xf>
    <xf numFmtId="2" fontId="25" fillId="4" borderId="5" xfId="0" applyNumberFormat="1" applyFont="1" applyFill="1" applyBorder="1" applyAlignment="1" applyProtection="1">
      <alignment horizontal="center" vertical="center"/>
      <protection hidden="1"/>
    </xf>
    <xf numFmtId="164" fontId="25" fillId="0" borderId="5" xfId="0" applyNumberFormat="1" applyFont="1" applyFill="1" applyBorder="1" applyAlignment="1" applyProtection="1">
      <alignment horizontal="center" vertical="center"/>
      <protection hidden="1"/>
    </xf>
    <xf numFmtId="2" fontId="25" fillId="0" borderId="5" xfId="0" applyNumberFormat="1" applyFont="1" applyFill="1" applyBorder="1" applyAlignment="1" applyProtection="1">
      <alignment horizontal="center" vertical="center"/>
      <protection hidden="1"/>
    </xf>
    <xf numFmtId="164" fontId="25" fillId="4" borderId="10" xfId="0" applyNumberFormat="1" applyFont="1" applyFill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vertical="center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48" fillId="0" borderId="4" xfId="0" applyFont="1" applyBorder="1" applyAlignment="1" applyProtection="1">
      <alignment vertical="center" wrapText="1"/>
      <protection hidden="1"/>
    </xf>
    <xf numFmtId="164" fontId="29" fillId="0" borderId="4" xfId="0" applyNumberFormat="1" applyFont="1" applyFill="1" applyBorder="1" applyAlignment="1" applyProtection="1">
      <alignment horizontal="center" vertical="center"/>
      <protection hidden="1"/>
    </xf>
    <xf numFmtId="164" fontId="29" fillId="0" borderId="4" xfId="0" applyNumberFormat="1" applyFont="1" applyBorder="1" applyAlignment="1" applyProtection="1">
      <alignment horizontal="center" vertical="center" wrapText="1"/>
      <protection hidden="1"/>
    </xf>
    <xf numFmtId="164" fontId="29" fillId="5" borderId="4" xfId="0" applyNumberFormat="1" applyFont="1" applyFill="1" applyBorder="1" applyAlignment="1" applyProtection="1">
      <alignment vertical="center"/>
      <protection hidden="1"/>
    </xf>
    <xf numFmtId="164" fontId="29" fillId="0" borderId="4" xfId="0" applyNumberFormat="1" applyFont="1" applyBorder="1" applyAlignment="1" applyProtection="1">
      <alignment vertical="center" wrapText="1"/>
      <protection hidden="1"/>
    </xf>
    <xf numFmtId="164" fontId="29" fillId="0" borderId="4" xfId="0" applyNumberFormat="1" applyFont="1" applyFill="1" applyBorder="1" applyAlignment="1" applyProtection="1">
      <alignment vertical="center"/>
      <protection hidden="1"/>
    </xf>
    <xf numFmtId="164" fontId="29" fillId="0" borderId="4" xfId="0" applyNumberFormat="1" applyFon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39" fillId="2" borderId="0" xfId="0" applyFont="1" applyFill="1" applyBorder="1" applyAlignment="1" applyProtection="1">
      <alignment horizontal="center" vertical="center"/>
      <protection hidden="1"/>
    </xf>
    <xf numFmtId="2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4" borderId="0" xfId="0" applyFont="1" applyFill="1" applyBorder="1" applyAlignment="1" applyProtection="1">
      <alignment vertical="center"/>
      <protection hidden="1"/>
    </xf>
    <xf numFmtId="0" fontId="40" fillId="0" borderId="0" xfId="0" applyFont="1" applyFill="1" applyBorder="1" applyProtection="1">
      <protection hidden="1"/>
    </xf>
    <xf numFmtId="0" fontId="23" fillId="4" borderId="0" xfId="0" applyFont="1" applyFill="1" applyProtection="1">
      <protection hidden="1"/>
    </xf>
    <xf numFmtId="0" fontId="26" fillId="4" borderId="8" xfId="0" applyFont="1" applyFill="1" applyBorder="1" applyAlignment="1" applyProtection="1">
      <alignment vertical="center" wrapText="1"/>
      <protection hidden="1"/>
    </xf>
    <xf numFmtId="0" fontId="26" fillId="4" borderId="4" xfId="0" applyFont="1" applyFill="1" applyBorder="1" applyAlignment="1" applyProtection="1">
      <alignment vertical="center" wrapText="1"/>
      <protection hidden="1"/>
    </xf>
    <xf numFmtId="0" fontId="26" fillId="4" borderId="4" xfId="0" applyFont="1" applyFill="1" applyBorder="1" applyAlignment="1" applyProtection="1">
      <alignment horizontal="center" vertical="center" wrapText="1"/>
      <protection hidden="1"/>
    </xf>
    <xf numFmtId="0" fontId="23" fillId="4" borderId="4" xfId="0" applyFont="1" applyFill="1" applyBorder="1" applyProtection="1">
      <protection hidden="1"/>
    </xf>
    <xf numFmtId="2" fontId="25" fillId="5" borderId="4" xfId="0" applyNumberFormat="1" applyFont="1" applyFill="1" applyBorder="1" applyAlignment="1" applyProtection="1">
      <alignment horizontal="center" vertical="center"/>
      <protection hidden="1"/>
    </xf>
    <xf numFmtId="0" fontId="21" fillId="5" borderId="4" xfId="1" applyFont="1" applyFill="1" applyBorder="1" applyAlignment="1" applyProtection="1">
      <alignment vertical="center"/>
      <protection hidden="1"/>
    </xf>
    <xf numFmtId="0" fontId="23" fillId="5" borderId="6" xfId="0" applyFont="1" applyFill="1" applyBorder="1" applyAlignment="1" applyProtection="1">
      <protection hidden="1"/>
    </xf>
    <xf numFmtId="0" fontId="23" fillId="5" borderId="11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2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56" fillId="0" borderId="9" xfId="1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horizontal="center" vertical="center"/>
      <protection hidden="1"/>
    </xf>
    <xf numFmtId="0" fontId="58" fillId="0" borderId="0" xfId="0" applyFont="1" applyFill="1" applyBorder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horizontal="center" vertical="center"/>
      <protection hidden="1"/>
    </xf>
    <xf numFmtId="0" fontId="19" fillId="2" borderId="0" xfId="1" applyFont="1" applyFill="1" applyBorder="1" applyAlignment="1" applyProtection="1">
      <alignment vertical="center" wrapText="1"/>
      <protection hidden="1"/>
    </xf>
    <xf numFmtId="164" fontId="61" fillId="0" borderId="0" xfId="0" applyNumberFormat="1" applyFont="1" applyBorder="1" applyAlignment="1">
      <alignment vertical="center" wrapText="1"/>
    </xf>
    <xf numFmtId="164" fontId="61" fillId="0" borderId="0" xfId="0" applyNumberFormat="1" applyFont="1" applyFill="1" applyBorder="1" applyAlignment="1">
      <alignment vertical="center"/>
    </xf>
    <xf numFmtId="0" fontId="62" fillId="5" borderId="0" xfId="0" applyFont="1" applyFill="1" applyProtection="1"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33" fillId="0" borderId="5" xfId="0" applyFont="1" applyBorder="1" applyAlignment="1">
      <alignment horizontal="center" vertical="center" shrinkToFit="1"/>
    </xf>
    <xf numFmtId="0" fontId="36" fillId="0" borderId="5" xfId="0" applyFont="1" applyBorder="1" applyAlignment="1">
      <alignment horizontal="center" vertical="center" shrinkToFit="1"/>
    </xf>
    <xf numFmtId="164" fontId="28" fillId="0" borderId="1" xfId="0" applyNumberFormat="1" applyFont="1" applyFill="1" applyBorder="1" applyAlignment="1" applyProtection="1">
      <alignment horizontal="center" vertical="center"/>
      <protection hidden="1"/>
    </xf>
    <xf numFmtId="164" fontId="28" fillId="0" borderId="1" xfId="0" applyNumberFormat="1" applyFont="1" applyBorder="1" applyAlignment="1" applyProtection="1">
      <alignment horizontal="center" vertical="center" wrapText="1"/>
      <protection hidden="1"/>
    </xf>
    <xf numFmtId="164" fontId="28" fillId="5" borderId="1" xfId="0" applyNumberFormat="1" applyFont="1" applyFill="1" applyBorder="1" applyAlignment="1" applyProtection="1">
      <alignment horizontal="center" vertical="center"/>
      <protection hidden="1"/>
    </xf>
    <xf numFmtId="164" fontId="28" fillId="0" borderId="1" xfId="0" applyNumberFormat="1" applyFont="1" applyBorder="1" applyAlignment="1" applyProtection="1">
      <alignment horizontal="center" vertical="center"/>
      <protection hidden="1"/>
    </xf>
    <xf numFmtId="0" fontId="23" fillId="0" borderId="6" xfId="0" applyFont="1" applyFill="1" applyBorder="1" applyAlignment="1" applyProtection="1">
      <protection hidden="1"/>
    </xf>
    <xf numFmtId="0" fontId="23" fillId="0" borderId="11" xfId="0" applyFont="1" applyFill="1" applyBorder="1" applyAlignment="1" applyProtection="1">
      <protection hidden="1"/>
    </xf>
    <xf numFmtId="0" fontId="23" fillId="0" borderId="10" xfId="0" applyFont="1" applyFill="1" applyBorder="1" applyAlignment="1" applyProtection="1">
      <protection hidden="1"/>
    </xf>
    <xf numFmtId="0" fontId="21" fillId="0" borderId="4" xfId="1" applyFont="1" applyFill="1" applyBorder="1" applyAlignment="1" applyProtection="1">
      <alignment horizontal="left" vertical="center"/>
      <protection hidden="1"/>
    </xf>
    <xf numFmtId="0" fontId="23" fillId="0" borderId="4" xfId="0" applyFont="1" applyFill="1" applyBorder="1" applyAlignment="1" applyProtection="1">
      <alignment horizontal="left"/>
      <protection hidden="1"/>
    </xf>
    <xf numFmtId="0" fontId="37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 vertical="center"/>
    </xf>
    <xf numFmtId="2" fontId="25" fillId="5" borderId="6" xfId="0" applyNumberFormat="1" applyFont="1" applyFill="1" applyBorder="1" applyAlignment="1" applyProtection="1">
      <alignment horizontal="center" vertical="center"/>
      <protection hidden="1"/>
    </xf>
    <xf numFmtId="0" fontId="25" fillId="5" borderId="6" xfId="0" applyFont="1" applyFill="1" applyBorder="1" applyAlignment="1" applyProtection="1">
      <alignment vertical="center"/>
      <protection hidden="1"/>
    </xf>
    <xf numFmtId="164" fontId="29" fillId="0" borderId="0" xfId="0" applyNumberFormat="1" applyFont="1" applyBorder="1" applyAlignment="1" applyProtection="1">
      <alignment vertical="center"/>
      <protection hidden="1"/>
    </xf>
    <xf numFmtId="0" fontId="72" fillId="0" borderId="0" xfId="0" applyFont="1" applyBorder="1" applyAlignment="1" applyProtection="1">
      <alignment vertical="center"/>
      <protection hidden="1"/>
    </xf>
    <xf numFmtId="164" fontId="29" fillId="0" borderId="0" xfId="0" applyNumberFormat="1" applyFont="1" applyFill="1" applyBorder="1" applyAlignment="1" applyProtection="1">
      <alignment horizontal="center" vertical="center"/>
      <protection hidden="1"/>
    </xf>
    <xf numFmtId="164" fontId="29" fillId="5" borderId="0" xfId="0" applyNumberFormat="1" applyFont="1" applyFill="1" applyBorder="1" applyAlignment="1" applyProtection="1">
      <alignment horizontal="center" vertical="center"/>
      <protection hidden="1"/>
    </xf>
    <xf numFmtId="164" fontId="28" fillId="0" borderId="0" xfId="0" applyNumberFormat="1" applyFont="1" applyFill="1" applyBorder="1" applyAlignment="1" applyProtection="1">
      <alignment vertical="center"/>
      <protection hidden="1"/>
    </xf>
    <xf numFmtId="164" fontId="29" fillId="0" borderId="4" xfId="0" applyNumberFormat="1" applyFont="1" applyFill="1" applyBorder="1" applyAlignment="1" applyProtection="1">
      <alignment horizontal="left" vertical="center"/>
      <protection hidden="1"/>
    </xf>
    <xf numFmtId="164" fontId="28" fillId="0" borderId="4" xfId="0" applyNumberFormat="1" applyFont="1" applyFill="1" applyBorder="1" applyAlignment="1" applyProtection="1">
      <alignment horizontal="left" vertical="center"/>
      <protection hidden="1"/>
    </xf>
    <xf numFmtId="164" fontId="29" fillId="0" borderId="4" xfId="0" applyNumberFormat="1" applyFont="1" applyBorder="1" applyAlignment="1" applyProtection="1">
      <alignment horizontal="left" vertical="center" wrapText="1"/>
      <protection hidden="1"/>
    </xf>
    <xf numFmtId="164" fontId="29" fillId="5" borderId="4" xfId="0" applyNumberFormat="1" applyFont="1" applyFill="1" applyBorder="1" applyAlignment="1" applyProtection="1">
      <alignment horizontal="left" vertical="center"/>
      <protection hidden="1"/>
    </xf>
    <xf numFmtId="164" fontId="28" fillId="0" borderId="4" xfId="0" applyNumberFormat="1" applyFont="1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/>
      <protection hidden="1"/>
    </xf>
    <xf numFmtId="164" fontId="29" fillId="0" borderId="6" xfId="0" applyNumberFormat="1" applyFont="1" applyBorder="1" applyAlignment="1" applyProtection="1">
      <alignment horizontal="left" vertical="center"/>
      <protection hidden="1"/>
    </xf>
    <xf numFmtId="0" fontId="0" fillId="0" borderId="6" xfId="0" applyBorder="1" applyAlignment="1" applyProtection="1">
      <alignment horizontal="left"/>
      <protection hidden="1"/>
    </xf>
    <xf numFmtId="164" fontId="29" fillId="0" borderId="6" xfId="0" applyNumberFormat="1" applyFont="1" applyFill="1" applyBorder="1" applyAlignment="1" applyProtection="1">
      <alignment horizontal="center" vertical="center"/>
      <protection hidden="1"/>
    </xf>
    <xf numFmtId="0" fontId="59" fillId="0" borderId="4" xfId="0" applyFont="1" applyBorder="1" applyAlignment="1" applyProtection="1">
      <alignment horizontal="center" vertical="center"/>
      <protection hidden="1"/>
    </xf>
    <xf numFmtId="0" fontId="23" fillId="0" borderId="4" xfId="0" applyFont="1" applyBorder="1" applyProtection="1">
      <protection hidden="1"/>
    </xf>
    <xf numFmtId="164" fontId="26" fillId="0" borderId="1" xfId="0" applyNumberFormat="1" applyFont="1" applyBorder="1" applyAlignment="1" applyProtection="1">
      <alignment vertical="center"/>
      <protection hidden="1"/>
    </xf>
    <xf numFmtId="164" fontId="26" fillId="0" borderId="5" xfId="0" applyNumberFormat="1" applyFont="1" applyBorder="1" applyAlignment="1" applyProtection="1">
      <alignment vertical="center"/>
      <protection hidden="1"/>
    </xf>
    <xf numFmtId="164" fontId="26" fillId="4" borderId="1" xfId="0" applyNumberFormat="1" applyFont="1" applyFill="1" applyBorder="1" applyAlignment="1" applyProtection="1">
      <alignment vertical="center"/>
      <protection hidden="1"/>
    </xf>
    <xf numFmtId="164" fontId="26" fillId="4" borderId="5" xfId="0" applyNumberFormat="1" applyFont="1" applyFill="1" applyBorder="1" applyAlignment="1" applyProtection="1">
      <alignment vertical="center"/>
      <protection hidden="1"/>
    </xf>
    <xf numFmtId="0" fontId="26" fillId="0" borderId="1" xfId="0" applyFont="1" applyBorder="1" applyAlignment="1" applyProtection="1">
      <alignment vertical="center"/>
      <protection hidden="1"/>
    </xf>
    <xf numFmtId="0" fontId="26" fillId="0" borderId="7" xfId="0" applyFont="1" applyBorder="1" applyAlignment="1" applyProtection="1">
      <alignment vertical="center"/>
      <protection hidden="1"/>
    </xf>
    <xf numFmtId="0" fontId="26" fillId="0" borderId="5" xfId="0" applyFont="1" applyBorder="1" applyAlignment="1" applyProtection="1">
      <alignment vertical="center"/>
      <protection hidden="1"/>
    </xf>
    <xf numFmtId="0" fontId="12" fillId="3" borderId="1" xfId="1" applyFont="1" applyFill="1" applyBorder="1" applyAlignment="1" applyProtection="1">
      <alignment horizontal="center" vertical="center" wrapText="1"/>
      <protection hidden="1"/>
    </xf>
    <xf numFmtId="0" fontId="12" fillId="3" borderId="5" xfId="1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 applyProtection="1">
      <alignment horizontal="center"/>
      <protection hidden="1"/>
    </xf>
    <xf numFmtId="0" fontId="23" fillId="0" borderId="5" xfId="0" applyFont="1" applyBorder="1" applyAlignment="1" applyProtection="1">
      <alignment horizontal="center"/>
      <protection hidden="1"/>
    </xf>
    <xf numFmtId="0" fontId="26" fillId="4" borderId="1" xfId="0" applyFont="1" applyFill="1" applyBorder="1" applyAlignment="1" applyProtection="1">
      <alignment vertical="center"/>
      <protection hidden="1"/>
    </xf>
    <xf numFmtId="0" fontId="26" fillId="4" borderId="7" xfId="0" applyFont="1" applyFill="1" applyBorder="1" applyAlignment="1" applyProtection="1">
      <alignment vertical="center"/>
      <protection hidden="1"/>
    </xf>
    <xf numFmtId="0" fontId="26" fillId="4" borderId="5" xfId="0" applyFont="1" applyFill="1" applyBorder="1" applyAlignment="1" applyProtection="1">
      <alignment vertical="center"/>
      <protection hidden="1"/>
    </xf>
    <xf numFmtId="0" fontId="2" fillId="4" borderId="4" xfId="1" applyFont="1" applyFill="1" applyBorder="1" applyAlignment="1" applyProtection="1">
      <alignment horizontal="center" vertical="center"/>
      <protection hidden="1"/>
    </xf>
    <xf numFmtId="0" fontId="38" fillId="10" borderId="4" xfId="1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 wrapText="1"/>
      <protection hidden="1"/>
    </xf>
    <xf numFmtId="0" fontId="6" fillId="3" borderId="4" xfId="1" applyFont="1" applyFill="1" applyBorder="1" applyAlignment="1" applyProtection="1">
      <alignment horizontal="center" vertical="center"/>
      <protection hidden="1"/>
    </xf>
    <xf numFmtId="0" fontId="9" fillId="0" borderId="4" xfId="1" applyFont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horizontal="center" vertical="center" wrapText="1"/>
      <protection hidden="1"/>
    </xf>
    <xf numFmtId="0" fontId="8" fillId="3" borderId="4" xfId="1" applyFont="1" applyFill="1" applyBorder="1" applyAlignment="1" applyProtection="1">
      <alignment horizontal="center" vertical="center"/>
      <protection hidden="1"/>
    </xf>
    <xf numFmtId="0" fontId="19" fillId="3" borderId="4" xfId="1" applyFont="1" applyFill="1" applyBorder="1" applyAlignment="1" applyProtection="1">
      <alignment horizontal="center" vertical="center"/>
      <protection hidden="1"/>
    </xf>
    <xf numFmtId="0" fontId="8" fillId="3" borderId="6" xfId="1" applyFont="1" applyFill="1" applyBorder="1" applyAlignment="1" applyProtection="1">
      <alignment horizontal="center" vertical="center"/>
      <protection hidden="1"/>
    </xf>
    <xf numFmtId="0" fontId="8" fillId="3" borderId="10" xfId="1" applyFont="1" applyFill="1" applyBorder="1" applyAlignment="1" applyProtection="1">
      <alignment horizontal="center" vertical="center"/>
      <protection hidden="1"/>
    </xf>
    <xf numFmtId="0" fontId="28" fillId="0" borderId="4" xfId="0" applyFont="1" applyFill="1" applyBorder="1" applyAlignment="1" applyProtection="1">
      <alignment horizontal="left" vertical="center" wrapText="1"/>
      <protection hidden="1"/>
    </xf>
    <xf numFmtId="0" fontId="42" fillId="0" borderId="16" xfId="0" applyFont="1" applyFill="1" applyBorder="1" applyAlignment="1" applyProtection="1">
      <alignment horizontal="center" vertical="center" textRotation="90" wrapText="1"/>
      <protection hidden="1"/>
    </xf>
    <xf numFmtId="0" fontId="42" fillId="0" borderId="12" xfId="0" applyFont="1" applyFill="1" applyBorder="1" applyAlignment="1" applyProtection="1">
      <alignment horizontal="center" vertical="center" textRotation="90" wrapText="1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25" fillId="0" borderId="7" xfId="0" applyFont="1" applyFill="1" applyBorder="1" applyAlignment="1" applyProtection="1">
      <alignment horizontal="center" vertical="center"/>
      <protection hidden="1"/>
    </xf>
    <xf numFmtId="0" fontId="25" fillId="0" borderId="5" xfId="0" applyFont="1" applyFill="1" applyBorder="1" applyAlignment="1" applyProtection="1">
      <alignment horizontal="center" vertical="center"/>
      <protection hidden="1"/>
    </xf>
    <xf numFmtId="0" fontId="29" fillId="0" borderId="4" xfId="0" applyFont="1" applyFill="1" applyBorder="1" applyAlignment="1" applyProtection="1">
      <alignment horizontal="left" vertical="center"/>
      <protection hidden="1"/>
    </xf>
    <xf numFmtId="0" fontId="48" fillId="0" borderId="4" xfId="0" applyFont="1" applyFill="1" applyBorder="1" applyAlignment="1" applyProtection="1">
      <alignment horizontal="left" vertical="center"/>
      <protection hidden="1"/>
    </xf>
    <xf numFmtId="0" fontId="20" fillId="0" borderId="4" xfId="1" applyFont="1" applyBorder="1" applyAlignment="1" applyProtection="1">
      <alignment horizontal="center" vertical="center"/>
      <protection hidden="1"/>
    </xf>
    <xf numFmtId="0" fontId="64" fillId="11" borderId="4" xfId="1" applyFont="1" applyFill="1" applyBorder="1" applyAlignment="1" applyProtection="1">
      <alignment horizontal="center" vertical="center" wrapText="1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53" fillId="9" borderId="6" xfId="0" applyFont="1" applyFill="1" applyBorder="1" applyAlignment="1" applyProtection="1">
      <alignment horizontal="center" vertical="center" wrapText="1"/>
      <protection hidden="1"/>
    </xf>
    <xf numFmtId="0" fontId="53" fillId="9" borderId="10" xfId="0" applyFont="1" applyFill="1" applyBorder="1" applyAlignment="1" applyProtection="1">
      <alignment horizontal="center" vertical="center" wrapText="1"/>
      <protection hidden="1"/>
    </xf>
    <xf numFmtId="0" fontId="29" fillId="0" borderId="4" xfId="0" applyFont="1" applyFill="1" applyBorder="1" applyAlignment="1" applyProtection="1">
      <alignment vertical="center"/>
      <protection hidden="1"/>
    </xf>
    <xf numFmtId="0" fontId="48" fillId="0" borderId="4" xfId="0" applyFont="1" applyFill="1" applyBorder="1" applyAlignment="1" applyProtection="1">
      <alignment vertical="center"/>
      <protection hidden="1"/>
    </xf>
    <xf numFmtId="0" fontId="67" fillId="0" borderId="1" xfId="0" applyFont="1" applyFill="1" applyBorder="1" applyAlignment="1" applyProtection="1">
      <alignment horizontal="left" vertical="center"/>
      <protection hidden="1"/>
    </xf>
    <xf numFmtId="0" fontId="67" fillId="0" borderId="7" xfId="0" applyFont="1" applyFill="1" applyBorder="1" applyAlignment="1" applyProtection="1">
      <alignment horizontal="left" vertical="center"/>
      <protection hidden="1"/>
    </xf>
    <xf numFmtId="0" fontId="67" fillId="0" borderId="5" xfId="0" applyFont="1" applyFill="1" applyBorder="1" applyAlignment="1" applyProtection="1">
      <alignment horizontal="left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23" fillId="0" borderId="4" xfId="0" applyFont="1" applyBorder="1" applyAlignment="1" applyProtection="1">
      <alignment horizontal="center"/>
      <protection hidden="1"/>
    </xf>
    <xf numFmtId="0" fontId="26" fillId="0" borderId="1" xfId="0" applyFont="1" applyBorder="1" applyAlignment="1" applyProtection="1">
      <alignment vertical="center" wrapText="1"/>
      <protection hidden="1"/>
    </xf>
    <xf numFmtId="0" fontId="26" fillId="0" borderId="7" xfId="0" applyFont="1" applyBorder="1" applyAlignment="1" applyProtection="1">
      <alignment vertical="center" wrapText="1"/>
      <protection hidden="1"/>
    </xf>
    <xf numFmtId="0" fontId="26" fillId="0" borderId="5" xfId="0" applyFont="1" applyBorder="1" applyAlignment="1" applyProtection="1">
      <alignment vertical="center" wrapText="1"/>
      <protection hidden="1"/>
    </xf>
    <xf numFmtId="0" fontId="18" fillId="3" borderId="4" xfId="1" applyFont="1" applyFill="1" applyBorder="1" applyAlignment="1" applyProtection="1">
      <alignment horizontal="center" vertical="center"/>
      <protection hidden="1"/>
    </xf>
    <xf numFmtId="0" fontId="44" fillId="6" borderId="4" xfId="1" applyFont="1" applyFill="1" applyBorder="1" applyAlignment="1" applyProtection="1">
      <alignment horizontal="center" vertical="center" wrapText="1"/>
      <protection hidden="1"/>
    </xf>
    <xf numFmtId="0" fontId="28" fillId="0" borderId="1" xfId="0" applyFont="1" applyFill="1" applyBorder="1" applyAlignment="1" applyProtection="1">
      <alignment horizontal="left" vertical="center" wrapText="1"/>
      <protection hidden="1"/>
    </xf>
    <xf numFmtId="0" fontId="28" fillId="0" borderId="7" xfId="0" applyFont="1" applyFill="1" applyBorder="1" applyAlignment="1" applyProtection="1">
      <alignment horizontal="left" vertical="center" wrapText="1"/>
      <protection hidden="1"/>
    </xf>
    <xf numFmtId="0" fontId="28" fillId="0" borderId="5" xfId="0" applyFont="1" applyFill="1" applyBorder="1" applyAlignment="1" applyProtection="1">
      <alignment horizontal="left" vertical="center" wrapText="1"/>
      <protection hidden="1"/>
    </xf>
    <xf numFmtId="0" fontId="26" fillId="4" borderId="1" xfId="0" applyFont="1" applyFill="1" applyBorder="1" applyAlignment="1" applyProtection="1">
      <alignment vertical="center" wrapText="1"/>
      <protection hidden="1"/>
    </xf>
    <xf numFmtId="0" fontId="26" fillId="4" borderId="7" xfId="0" applyFont="1" applyFill="1" applyBorder="1" applyAlignment="1" applyProtection="1">
      <alignment vertical="center" wrapText="1"/>
      <protection hidden="1"/>
    </xf>
    <xf numFmtId="0" fontId="26" fillId="4" borderId="5" xfId="0" applyFont="1" applyFill="1" applyBorder="1" applyAlignment="1" applyProtection="1">
      <alignment vertical="center" wrapText="1"/>
      <protection hidden="1"/>
    </xf>
    <xf numFmtId="0" fontId="42" fillId="4" borderId="6" xfId="0" applyFont="1" applyFill="1" applyBorder="1" applyAlignment="1" applyProtection="1">
      <alignment horizontal="center" vertical="center" textRotation="90" wrapText="1"/>
      <protection hidden="1"/>
    </xf>
    <xf numFmtId="0" fontId="42" fillId="4" borderId="11" xfId="0" applyFont="1" applyFill="1" applyBorder="1" applyAlignment="1" applyProtection="1">
      <alignment horizontal="center" vertical="center" textRotation="90" wrapText="1"/>
      <protection hidden="1"/>
    </xf>
    <xf numFmtId="0" fontId="42" fillId="4" borderId="10" xfId="0" applyFont="1" applyFill="1" applyBorder="1" applyAlignment="1" applyProtection="1">
      <alignment horizontal="center" vertical="center" textRotation="90" wrapText="1"/>
      <protection hidden="1"/>
    </xf>
    <xf numFmtId="0" fontId="42" fillId="0" borderId="4" xfId="0" applyFont="1" applyFill="1" applyBorder="1" applyAlignment="1" applyProtection="1">
      <alignment horizontal="center" vertical="center" textRotation="90" wrapText="1"/>
      <protection hidden="1"/>
    </xf>
    <xf numFmtId="0" fontId="19" fillId="3" borderId="9" xfId="1" applyFont="1" applyFill="1" applyBorder="1" applyAlignment="1" applyProtection="1">
      <alignment horizontal="center" vertical="center"/>
      <protection hidden="1"/>
    </xf>
    <xf numFmtId="0" fontId="19" fillId="3" borderId="8" xfId="1" applyFont="1" applyFill="1" applyBorder="1" applyAlignment="1" applyProtection="1">
      <alignment horizontal="center" vertical="center"/>
      <protection hidden="1"/>
    </xf>
    <xf numFmtId="0" fontId="19" fillId="3" borderId="16" xfId="1" applyFont="1" applyFill="1" applyBorder="1" applyAlignment="1" applyProtection="1">
      <alignment horizontal="center" vertical="center"/>
      <protection hidden="1"/>
    </xf>
    <xf numFmtId="0" fontId="19" fillId="3" borderId="13" xfId="1" applyFont="1" applyFill="1" applyBorder="1" applyAlignment="1" applyProtection="1">
      <alignment horizontal="center" vertical="center"/>
      <protection hidden="1"/>
    </xf>
    <xf numFmtId="0" fontId="19" fillId="3" borderId="14" xfId="1" applyFont="1" applyFill="1" applyBorder="1" applyAlignment="1" applyProtection="1">
      <alignment horizontal="center" vertical="center"/>
      <protection hidden="1"/>
    </xf>
    <xf numFmtId="0" fontId="19" fillId="3" borderId="15" xfId="1" applyFont="1" applyFill="1" applyBorder="1" applyAlignment="1" applyProtection="1">
      <alignment horizontal="center" vertical="center"/>
      <protection hidden="1"/>
    </xf>
    <xf numFmtId="0" fontId="28" fillId="5" borderId="1" xfId="0" applyFont="1" applyFill="1" applyBorder="1" applyAlignment="1" applyProtection="1">
      <alignment horizontal="left" vertical="center" wrapText="1"/>
      <protection hidden="1"/>
    </xf>
    <xf numFmtId="0" fontId="28" fillId="5" borderId="7" xfId="0" applyFont="1" applyFill="1" applyBorder="1" applyAlignment="1" applyProtection="1">
      <alignment horizontal="left" vertical="center" wrapText="1"/>
      <protection hidden="1"/>
    </xf>
    <xf numFmtId="0" fontId="28" fillId="5" borderId="5" xfId="0" applyFont="1" applyFill="1" applyBorder="1" applyAlignment="1" applyProtection="1">
      <alignment horizontal="left" vertical="center" wrapText="1"/>
      <protection hidden="1"/>
    </xf>
    <xf numFmtId="0" fontId="71" fillId="0" borderId="4" xfId="0" applyFont="1" applyFill="1" applyBorder="1" applyAlignment="1" applyProtection="1">
      <alignment horizontal="left" vertical="center" wrapText="1"/>
      <protection hidden="1"/>
    </xf>
    <xf numFmtId="0" fontId="42" fillId="4" borderId="4" xfId="0" applyFont="1" applyFill="1" applyBorder="1" applyAlignment="1" applyProtection="1">
      <alignment horizontal="center" vertical="center" textRotation="90" wrapText="1"/>
      <protection hidden="1"/>
    </xf>
    <xf numFmtId="0" fontId="6" fillId="0" borderId="4" xfId="1" applyFont="1" applyFill="1" applyBorder="1" applyAlignment="1" applyProtection="1">
      <alignment horizontal="center" vertical="center" textRotation="90" wrapText="1"/>
      <protection hidden="1"/>
    </xf>
    <xf numFmtId="0" fontId="6" fillId="4" borderId="4" xfId="1" applyFont="1" applyFill="1" applyBorder="1" applyAlignment="1" applyProtection="1">
      <alignment horizontal="center" vertical="center" textRotation="90" wrapText="1"/>
      <protection hidden="1"/>
    </xf>
    <xf numFmtId="0" fontId="28" fillId="5" borderId="4" xfId="0" applyFont="1" applyFill="1" applyBorder="1" applyAlignment="1" applyProtection="1">
      <alignment horizontal="left" vertical="center" wrapText="1"/>
      <protection hidden="1"/>
    </xf>
    <xf numFmtId="0" fontId="29" fillId="0" borderId="4" xfId="0" applyFont="1" applyFill="1" applyBorder="1" applyAlignment="1" applyProtection="1">
      <alignment horizontal="left" vertical="center" wrapText="1"/>
      <protection hidden="1"/>
    </xf>
    <xf numFmtId="0" fontId="28" fillId="0" borderId="4" xfId="0" applyFont="1" applyBorder="1" applyAlignment="1" applyProtection="1">
      <alignment horizontal="center" vertical="center" wrapText="1"/>
      <protection hidden="1"/>
    </xf>
    <xf numFmtId="0" fontId="29" fillId="0" borderId="1" xfId="0" applyFont="1" applyFill="1" applyBorder="1" applyAlignment="1" applyProtection="1">
      <alignment horizontal="left" vertical="center" wrapText="1"/>
      <protection hidden="1"/>
    </xf>
    <xf numFmtId="0" fontId="29" fillId="0" borderId="7" xfId="0" applyFont="1" applyFill="1" applyBorder="1" applyAlignment="1" applyProtection="1">
      <alignment horizontal="left" vertical="center" wrapText="1"/>
      <protection hidden="1"/>
    </xf>
    <xf numFmtId="0" fontId="29" fillId="0" borderId="5" xfId="0" applyFont="1" applyFill="1" applyBorder="1" applyAlignment="1" applyProtection="1">
      <alignment horizontal="left" vertical="center" wrapText="1"/>
      <protection hidden="1"/>
    </xf>
    <xf numFmtId="0" fontId="28" fillId="0" borderId="9" xfId="0" applyFont="1" applyBorder="1" applyAlignment="1" applyProtection="1">
      <alignment horizontal="center" vertical="center" wrapText="1"/>
      <protection hidden="1"/>
    </xf>
    <xf numFmtId="0" fontId="28" fillId="0" borderId="16" xfId="0" applyFont="1" applyBorder="1" applyAlignment="1" applyProtection="1">
      <alignment horizontal="center" vertical="center" wrapText="1"/>
      <protection hidden="1"/>
    </xf>
    <xf numFmtId="0" fontId="28" fillId="0" borderId="13" xfId="0" applyFont="1" applyBorder="1" applyAlignment="1" applyProtection="1">
      <alignment horizontal="center" vertical="center" wrapText="1"/>
      <protection hidden="1"/>
    </xf>
    <xf numFmtId="0" fontId="28" fillId="0" borderId="15" xfId="0" applyFont="1" applyBorder="1" applyAlignment="1" applyProtection="1">
      <alignment horizontal="center" vertical="center" wrapText="1"/>
      <protection hidden="1"/>
    </xf>
    <xf numFmtId="0" fontId="2" fillId="4" borderId="6" xfId="1" applyFont="1" applyFill="1" applyBorder="1" applyAlignment="1" applyProtection="1">
      <alignment horizontal="center" vertical="center"/>
      <protection hidden="1"/>
    </xf>
    <xf numFmtId="0" fontId="2" fillId="4" borderId="11" xfId="1" applyFont="1" applyFill="1" applyBorder="1" applyAlignment="1" applyProtection="1">
      <alignment horizontal="center" vertical="center"/>
      <protection hidden="1"/>
    </xf>
    <xf numFmtId="0" fontId="2" fillId="4" borderId="10" xfId="1" applyFont="1" applyFill="1" applyBorder="1" applyAlignment="1" applyProtection="1">
      <alignment horizontal="center" vertical="center"/>
      <protection hidden="1"/>
    </xf>
    <xf numFmtId="0" fontId="2" fillId="0" borderId="4" xfId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6" fillId="3" borderId="5" xfId="1" applyFont="1" applyFill="1" applyBorder="1" applyAlignment="1" applyProtection="1">
      <alignment horizontal="center" vertical="center"/>
      <protection hidden="1"/>
    </xf>
    <xf numFmtId="0" fontId="20" fillId="4" borderId="13" xfId="1" applyFont="1" applyFill="1" applyBorder="1" applyAlignment="1" applyProtection="1">
      <alignment vertical="center"/>
      <protection hidden="1"/>
    </xf>
    <xf numFmtId="0" fontId="20" fillId="4" borderId="14" xfId="1" applyFont="1" applyFill="1" applyBorder="1" applyAlignment="1" applyProtection="1">
      <alignment vertical="center"/>
      <protection hidden="1"/>
    </xf>
    <xf numFmtId="0" fontId="20" fillId="4" borderId="15" xfId="1" applyFont="1" applyFill="1" applyBorder="1" applyAlignment="1" applyProtection="1">
      <alignment vertical="center"/>
      <protection hidden="1"/>
    </xf>
    <xf numFmtId="0" fontId="7" fillId="3" borderId="4" xfId="1" applyFont="1" applyFill="1" applyBorder="1" applyAlignment="1" applyProtection="1">
      <alignment horizontal="center" vertical="center"/>
      <protection hidden="1"/>
    </xf>
    <xf numFmtId="0" fontId="10" fillId="0" borderId="4" xfId="1" applyFont="1" applyBorder="1" applyAlignment="1" applyProtection="1">
      <alignment horizontal="center" vertical="center"/>
      <protection hidden="1"/>
    </xf>
    <xf numFmtId="0" fontId="22" fillId="0" borderId="0" xfId="1" applyFont="1" applyAlignment="1" applyProtection="1">
      <alignment horizontal="center" vertical="top" wrapText="1"/>
      <protection hidden="1"/>
    </xf>
    <xf numFmtId="0" fontId="22" fillId="0" borderId="12" xfId="1" applyFont="1" applyBorder="1" applyAlignment="1" applyProtection="1">
      <alignment horizontal="center" vertical="top" wrapText="1"/>
      <protection hidden="1"/>
    </xf>
    <xf numFmtId="0" fontId="21" fillId="0" borderId="4" xfId="1" applyFont="1" applyBorder="1" applyAlignment="1" applyProtection="1">
      <alignment horizontal="left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7" fillId="3" borderId="5" xfId="1" applyFont="1" applyFill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0" fillId="0" borderId="7" xfId="1" applyFont="1" applyBorder="1" applyAlignment="1" applyProtection="1">
      <alignment horizontal="center" vertical="center"/>
      <protection hidden="1"/>
    </xf>
    <xf numFmtId="0" fontId="10" fillId="0" borderId="5" xfId="1" applyFont="1" applyBorder="1" applyAlignment="1" applyProtection="1">
      <alignment horizontal="center" vertical="center"/>
      <protection hidden="1"/>
    </xf>
    <xf numFmtId="0" fontId="54" fillId="10" borderId="0" xfId="0" applyFont="1" applyFill="1" applyBorder="1" applyAlignment="1" applyProtection="1">
      <alignment horizontal="center" vertical="center"/>
      <protection hidden="1"/>
    </xf>
    <xf numFmtId="0" fontId="39" fillId="4" borderId="4" xfId="0" applyFont="1" applyFill="1" applyBorder="1" applyAlignment="1" applyProtection="1">
      <alignment horizontal="center" vertical="center"/>
      <protection hidden="1"/>
    </xf>
    <xf numFmtId="2" fontId="46" fillId="0" borderId="9" xfId="0" applyNumberFormat="1" applyFont="1" applyBorder="1" applyAlignment="1" applyProtection="1">
      <alignment horizontal="center" vertical="center"/>
      <protection hidden="1"/>
    </xf>
    <xf numFmtId="0" fontId="46" fillId="0" borderId="16" xfId="0" applyFont="1" applyBorder="1" applyAlignment="1" applyProtection="1">
      <alignment horizontal="center" vertical="center"/>
      <protection hidden="1"/>
    </xf>
    <xf numFmtId="0" fontId="46" fillId="0" borderId="13" xfId="0" applyFont="1" applyBorder="1" applyAlignment="1" applyProtection="1">
      <alignment horizontal="center" vertical="center"/>
      <protection hidden="1"/>
    </xf>
    <xf numFmtId="0" fontId="46" fillId="0" borderId="15" xfId="0" applyFont="1" applyBorder="1" applyAlignment="1" applyProtection="1">
      <alignment horizontal="center" vertical="center"/>
      <protection hidden="1"/>
    </xf>
    <xf numFmtId="0" fontId="21" fillId="0" borderId="1" xfId="1" applyFont="1" applyBorder="1" applyAlignment="1" applyProtection="1">
      <alignment horizontal="left" vertical="center"/>
      <protection hidden="1"/>
    </xf>
    <xf numFmtId="0" fontId="21" fillId="0" borderId="6" xfId="1" applyFont="1" applyBorder="1" applyAlignment="1" applyProtection="1">
      <alignment horizontal="left" vertical="center"/>
      <protection hidden="1"/>
    </xf>
    <xf numFmtId="0" fontId="8" fillId="0" borderId="0" xfId="1" applyFont="1" applyBorder="1" applyAlignment="1" applyProtection="1">
      <alignment horizontal="center" vertical="center" wrapText="1"/>
      <protection hidden="1"/>
    </xf>
    <xf numFmtId="0" fontId="8" fillId="0" borderId="12" xfId="1" applyFont="1" applyBorder="1" applyAlignment="1" applyProtection="1">
      <alignment horizontal="center" vertical="center" wrapText="1"/>
      <protection hidden="1"/>
    </xf>
    <xf numFmtId="0" fontId="8" fillId="0" borderId="14" xfId="1" applyFont="1" applyBorder="1" applyAlignment="1" applyProtection="1">
      <alignment horizontal="center" vertical="center" wrapText="1"/>
      <protection hidden="1"/>
    </xf>
    <xf numFmtId="0" fontId="8" fillId="0" borderId="15" xfId="1" applyFont="1" applyBorder="1" applyAlignment="1" applyProtection="1">
      <alignment horizontal="center" vertical="center" wrapText="1"/>
      <protection hidden="1"/>
    </xf>
    <xf numFmtId="14" fontId="21" fillId="0" borderId="4" xfId="1" applyNumberFormat="1" applyFont="1" applyBorder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center" vertical="center" textRotation="90"/>
      <protection hidden="1"/>
    </xf>
    <xf numFmtId="0" fontId="25" fillId="0" borderId="1" xfId="0" applyFont="1" applyBorder="1" applyAlignment="1" applyProtection="1">
      <alignment horizontal="left" vertical="center" wrapText="1"/>
      <protection hidden="1"/>
    </xf>
    <xf numFmtId="0" fontId="25" fillId="0" borderId="7" xfId="0" applyFont="1" applyBorder="1" applyAlignment="1" applyProtection="1">
      <alignment horizontal="left" vertical="center" wrapText="1"/>
      <protection hidden="1"/>
    </xf>
    <xf numFmtId="0" fontId="25" fillId="0" borderId="5" xfId="0" applyFont="1" applyBorder="1" applyAlignment="1" applyProtection="1">
      <alignment horizontal="left" vertical="center" wrapText="1"/>
      <protection hidden="1"/>
    </xf>
    <xf numFmtId="0" fontId="39" fillId="4" borderId="5" xfId="0" applyFont="1" applyFill="1" applyBorder="1" applyAlignment="1" applyProtection="1">
      <alignment horizontal="center" vertical="center"/>
      <protection hidden="1"/>
    </xf>
    <xf numFmtId="0" fontId="3" fillId="3" borderId="4" xfId="1" applyFont="1" applyFill="1" applyBorder="1" applyAlignment="1" applyProtection="1">
      <alignment horizontal="center" vertical="center" wrapText="1"/>
      <protection hidden="1"/>
    </xf>
    <xf numFmtId="0" fontId="11" fillId="0" borderId="4" xfId="1" applyFont="1" applyBorder="1" applyAlignment="1" applyProtection="1">
      <alignment horizontal="center" vertical="center"/>
      <protection hidden="1"/>
    </xf>
    <xf numFmtId="0" fontId="54" fillId="7" borderId="0" xfId="0" applyFont="1" applyFill="1" applyBorder="1" applyAlignment="1" applyProtection="1">
      <alignment horizontal="center" vertical="center"/>
      <protection hidden="1"/>
    </xf>
    <xf numFmtId="164" fontId="26" fillId="4" borderId="4" xfId="0" applyNumberFormat="1" applyFont="1" applyFill="1" applyBorder="1" applyAlignment="1" applyProtection="1">
      <alignment horizontal="center" vertical="center"/>
      <protection hidden="1"/>
    </xf>
    <xf numFmtId="0" fontId="53" fillId="9" borderId="4" xfId="0" applyFont="1" applyFill="1" applyBorder="1" applyAlignment="1" applyProtection="1">
      <alignment horizontal="center" vertical="center" wrapText="1"/>
      <protection hidden="1"/>
    </xf>
    <xf numFmtId="0" fontId="7" fillId="0" borderId="4" xfId="1" applyFont="1" applyBorder="1" applyAlignment="1" applyProtection="1">
      <alignment horizontal="center" vertical="center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10" xfId="1" applyFont="1" applyFill="1" applyBorder="1" applyAlignment="1" applyProtection="1">
      <alignment horizontal="center" vertical="center" textRotation="90" wrapText="1"/>
      <protection hidden="1"/>
    </xf>
    <xf numFmtId="165" fontId="55" fillId="0" borderId="9" xfId="0" applyNumberFormat="1" applyFont="1" applyBorder="1" applyAlignment="1" applyProtection="1">
      <alignment horizontal="center"/>
      <protection hidden="1"/>
    </xf>
    <xf numFmtId="165" fontId="55" fillId="0" borderId="16" xfId="0" applyNumberFormat="1" applyFont="1" applyBorder="1" applyAlignment="1" applyProtection="1">
      <alignment horizontal="center"/>
      <protection hidden="1"/>
    </xf>
    <xf numFmtId="0" fontId="42" fillId="0" borderId="6" xfId="0" applyFont="1" applyFill="1" applyBorder="1" applyAlignment="1" applyProtection="1">
      <alignment horizontal="center" vertical="center" textRotation="90" wrapText="1"/>
      <protection hidden="1"/>
    </xf>
    <xf numFmtId="0" fontId="42" fillId="0" borderId="11" xfId="0" applyFont="1" applyFill="1" applyBorder="1" applyAlignment="1" applyProtection="1">
      <alignment horizontal="center" vertical="center" textRotation="90" wrapText="1"/>
      <protection hidden="1"/>
    </xf>
    <xf numFmtId="0" fontId="42" fillId="0" borderId="10" xfId="0" applyFont="1" applyFill="1" applyBorder="1" applyAlignment="1" applyProtection="1">
      <alignment horizontal="center" vertical="center" textRotation="90" wrapText="1"/>
      <protection hidden="1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42" fillId="4" borderId="16" xfId="0" applyFont="1" applyFill="1" applyBorder="1" applyAlignment="1" applyProtection="1">
      <alignment horizontal="center" vertical="center" textRotation="90" wrapText="1"/>
      <protection hidden="1"/>
    </xf>
    <xf numFmtId="0" fontId="42" fillId="4" borderId="12" xfId="0" applyFont="1" applyFill="1" applyBorder="1" applyAlignment="1" applyProtection="1">
      <alignment horizontal="center" vertical="center" textRotation="90" wrapText="1"/>
      <protection hidden="1"/>
    </xf>
    <xf numFmtId="0" fontId="25" fillId="4" borderId="4" xfId="0" applyFont="1" applyFill="1" applyBorder="1" applyAlignment="1" applyProtection="1">
      <alignment horizontal="center" vertical="center"/>
      <protection hidden="1"/>
    </xf>
    <xf numFmtId="0" fontId="25" fillId="4" borderId="1" xfId="0" applyFont="1" applyFill="1" applyBorder="1" applyAlignment="1" applyProtection="1">
      <alignment horizontal="left" vertical="center" wrapText="1"/>
      <protection hidden="1"/>
    </xf>
    <xf numFmtId="0" fontId="25" fillId="4" borderId="7" xfId="0" applyFont="1" applyFill="1" applyBorder="1" applyAlignment="1" applyProtection="1">
      <alignment horizontal="left" vertical="center" wrapText="1"/>
      <protection hidden="1"/>
    </xf>
    <xf numFmtId="0" fontId="25" fillId="4" borderId="5" xfId="0" applyFont="1" applyFill="1" applyBorder="1" applyAlignment="1" applyProtection="1">
      <alignment horizontal="left" vertical="center" wrapText="1"/>
      <protection hidden="1"/>
    </xf>
    <xf numFmtId="0" fontId="25" fillId="0" borderId="7" xfId="0" applyFont="1" applyFill="1" applyBorder="1" applyAlignment="1" applyProtection="1">
      <alignment horizontal="left" vertical="center" wrapText="1"/>
      <protection hidden="1"/>
    </xf>
    <xf numFmtId="0" fontId="25" fillId="0" borderId="5" xfId="0" applyFont="1" applyFill="1" applyBorder="1" applyAlignment="1" applyProtection="1">
      <alignment horizontal="left" vertical="center" wrapText="1"/>
      <protection hidden="1"/>
    </xf>
    <xf numFmtId="0" fontId="12" fillId="3" borderId="4" xfId="1" applyFont="1" applyFill="1" applyBorder="1" applyAlignment="1" applyProtection="1">
      <alignment horizontal="center" vertical="center"/>
      <protection hidden="1"/>
    </xf>
    <xf numFmtId="0" fontId="25" fillId="4" borderId="4" xfId="0" applyFont="1" applyFill="1" applyBorder="1" applyAlignment="1" applyProtection="1">
      <alignment horizontal="left" vertical="center" wrapText="1"/>
      <protection hidden="1"/>
    </xf>
    <xf numFmtId="0" fontId="3" fillId="2" borderId="4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 vertical="center"/>
      <protection locked="0"/>
    </xf>
    <xf numFmtId="0" fontId="3" fillId="2" borderId="11" xfId="1" applyFont="1" applyFill="1" applyBorder="1" applyAlignment="1" applyProtection="1">
      <alignment horizontal="center" vertical="center"/>
      <protection locked="0"/>
    </xf>
    <xf numFmtId="0" fontId="3" fillId="2" borderId="10" xfId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 applyProtection="1">
      <alignment horizontal="center" vertical="center"/>
      <protection hidden="1"/>
    </xf>
    <xf numFmtId="0" fontId="3" fillId="2" borderId="5" xfId="1" applyFont="1" applyFill="1" applyBorder="1" applyAlignment="1" applyProtection="1">
      <alignment horizontal="center" vertical="center"/>
      <protection hidden="1"/>
    </xf>
    <xf numFmtId="0" fontId="3" fillId="2" borderId="7" xfId="1" applyFont="1" applyFill="1" applyBorder="1" applyAlignment="1" applyProtection="1">
      <alignment horizontal="center" vertical="center"/>
      <protection hidden="1"/>
    </xf>
    <xf numFmtId="0" fontId="20" fillId="0" borderId="4" xfId="1" applyFont="1" applyBorder="1" applyAlignment="1" applyProtection="1">
      <alignment horizontal="left" vertical="center"/>
      <protection locked="0"/>
    </xf>
    <xf numFmtId="0" fontId="20" fillId="0" borderId="1" xfId="1" applyFont="1" applyBorder="1" applyAlignment="1" applyProtection="1">
      <alignment horizontal="left" vertical="center"/>
      <protection locked="0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44" fillId="6" borderId="19" xfId="1" applyFont="1" applyFill="1" applyBorder="1" applyAlignment="1" applyProtection="1">
      <alignment horizontal="center" vertical="center" wrapText="1"/>
      <protection hidden="1"/>
    </xf>
    <xf numFmtId="0" fontId="44" fillId="6" borderId="20" xfId="1" applyFont="1" applyFill="1" applyBorder="1" applyAlignment="1" applyProtection="1">
      <alignment horizontal="center" vertical="center" wrapText="1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2" fontId="2" fillId="0" borderId="13" xfId="1" applyNumberFormat="1" applyFont="1" applyBorder="1" applyAlignment="1" applyProtection="1">
      <alignment horizontal="center" vertical="center"/>
      <protection hidden="1"/>
    </xf>
    <xf numFmtId="2" fontId="2" fillId="0" borderId="15" xfId="1" applyNumberFormat="1" applyFont="1" applyBorder="1" applyAlignment="1" applyProtection="1">
      <alignment horizontal="center" vertical="center"/>
      <protection hidden="1"/>
    </xf>
    <xf numFmtId="2" fontId="2" fillId="0" borderId="8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14" xfId="1" applyNumberFormat="1" applyFont="1" applyBorder="1" applyAlignment="1" applyProtection="1">
      <alignment horizontal="center" vertical="center"/>
      <protection hidden="1"/>
    </xf>
    <xf numFmtId="0" fontId="7" fillId="0" borderId="10" xfId="1" applyFont="1" applyFill="1" applyBorder="1" applyAlignment="1" applyProtection="1">
      <alignment horizontal="center" vertical="center" wrapText="1"/>
      <protection hidden="1"/>
    </xf>
    <xf numFmtId="0" fontId="3" fillId="2" borderId="9" xfId="1" applyFont="1" applyFill="1" applyBorder="1" applyAlignment="1" applyProtection="1">
      <alignment horizontal="center" vertical="center"/>
      <protection locked="0"/>
    </xf>
    <xf numFmtId="0" fontId="3" fillId="2" borderId="16" xfId="1" applyFont="1" applyFill="1" applyBorder="1" applyAlignment="1" applyProtection="1">
      <alignment horizontal="center" vertical="center"/>
      <protection locked="0"/>
    </xf>
    <xf numFmtId="0" fontId="3" fillId="2" borderId="3" xfId="1" applyFont="1" applyFill="1" applyBorder="1" applyAlignment="1" applyProtection="1">
      <alignment horizontal="center" vertical="center"/>
      <protection locked="0"/>
    </xf>
    <xf numFmtId="0" fontId="3" fillId="2" borderId="12" xfId="1" applyFont="1" applyFill="1" applyBorder="1" applyAlignment="1" applyProtection="1">
      <alignment horizontal="center" vertical="center"/>
      <protection locked="0"/>
    </xf>
    <xf numFmtId="0" fontId="3" fillId="2" borderId="13" xfId="1" applyFont="1" applyFill="1" applyBorder="1" applyAlignment="1" applyProtection="1">
      <alignment horizontal="center" vertical="center"/>
      <protection locked="0"/>
    </xf>
    <xf numFmtId="0" fontId="3" fillId="2" borderId="15" xfId="1" applyFont="1" applyFill="1" applyBorder="1" applyAlignment="1" applyProtection="1">
      <alignment horizontal="center" vertical="center"/>
      <protection locked="0"/>
    </xf>
    <xf numFmtId="0" fontId="45" fillId="6" borderId="21" xfId="1" applyFont="1" applyFill="1" applyBorder="1" applyAlignment="1" applyProtection="1">
      <alignment horizontal="center" vertical="center" wrapText="1"/>
      <protection hidden="1"/>
    </xf>
    <xf numFmtId="0" fontId="45" fillId="6" borderId="22" xfId="1" applyFont="1" applyFill="1" applyBorder="1" applyAlignment="1" applyProtection="1">
      <alignment horizontal="center" vertical="center" wrapText="1"/>
      <protection hidden="1"/>
    </xf>
    <xf numFmtId="0" fontId="38" fillId="0" borderId="23" xfId="1" applyFont="1" applyFill="1" applyBorder="1" applyAlignment="1" applyProtection="1">
      <alignment horizontal="center" vertical="center" wrapText="1"/>
      <protection hidden="1"/>
    </xf>
    <xf numFmtId="0" fontId="7" fillId="3" borderId="4" xfId="1" applyFont="1" applyFill="1" applyBorder="1" applyAlignment="1" applyProtection="1">
      <alignment horizontal="right" vertical="center"/>
      <protection hidden="1"/>
    </xf>
    <xf numFmtId="0" fontId="7" fillId="3" borderId="1" xfId="1" applyFont="1" applyFill="1" applyBorder="1" applyAlignment="1" applyProtection="1">
      <alignment horizontal="right" vertical="center"/>
      <protection hidden="1"/>
    </xf>
    <xf numFmtId="0" fontId="7" fillId="3" borderId="5" xfId="1" applyFont="1" applyFill="1" applyBorder="1" applyAlignment="1" applyProtection="1">
      <alignment horizontal="right" vertical="center"/>
      <protection hidden="1"/>
    </xf>
    <xf numFmtId="0" fontId="33" fillId="0" borderId="14" xfId="0" applyFont="1" applyFill="1" applyBorder="1" applyAlignment="1" applyProtection="1">
      <alignment horizontal="center" vertical="center"/>
      <protection hidden="1"/>
    </xf>
    <xf numFmtId="0" fontId="33" fillId="0" borderId="15" xfId="0" applyFont="1" applyFill="1" applyBorder="1" applyAlignment="1" applyProtection="1">
      <alignment horizontal="center" vertical="center"/>
      <protection hidden="1"/>
    </xf>
    <xf numFmtId="0" fontId="45" fillId="10" borderId="21" xfId="1" applyFont="1" applyFill="1" applyBorder="1" applyAlignment="1" applyProtection="1">
      <alignment horizontal="center" vertical="center" wrapText="1"/>
      <protection hidden="1"/>
    </xf>
    <xf numFmtId="0" fontId="45" fillId="10" borderId="22" xfId="1" applyFont="1" applyFill="1" applyBorder="1" applyAlignment="1" applyProtection="1">
      <alignment horizontal="center" vertical="center" wrapText="1"/>
      <protection hidden="1"/>
    </xf>
    <xf numFmtId="0" fontId="44" fillId="10" borderId="20" xfId="1" applyFont="1" applyFill="1" applyBorder="1" applyAlignment="1" applyProtection="1">
      <alignment horizontal="center" vertical="center" wrapText="1"/>
      <protection hidden="1"/>
    </xf>
    <xf numFmtId="0" fontId="44" fillId="10" borderId="19" xfId="1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3" fillId="3" borderId="5" xfId="1" applyFont="1" applyFill="1" applyBorder="1" applyAlignment="1" applyProtection="1">
      <alignment horizontal="center" vertical="center"/>
      <protection hidden="1"/>
    </xf>
    <xf numFmtId="0" fontId="10" fillId="0" borderId="4" xfId="1" applyFont="1" applyBorder="1" applyAlignment="1" applyProtection="1">
      <alignment horizontal="center" vertical="center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10" fillId="0" borderId="1" xfId="1" applyFont="1" applyBorder="1" applyAlignment="1" applyProtection="1">
      <alignment horizontal="center" vertical="center"/>
      <protection locked="0"/>
    </xf>
    <xf numFmtId="0" fontId="10" fillId="0" borderId="7" xfId="1" applyFont="1" applyBorder="1" applyAlignment="1" applyProtection="1">
      <alignment horizontal="center" vertical="center"/>
      <protection locked="0"/>
    </xf>
    <xf numFmtId="0" fontId="10" fillId="0" borderId="5" xfId="1" applyFont="1" applyBorder="1" applyAlignment="1" applyProtection="1">
      <alignment horizontal="center" vertical="center"/>
      <protection locked="0"/>
    </xf>
    <xf numFmtId="0" fontId="3" fillId="0" borderId="4" xfId="1" applyFont="1" applyBorder="1" applyAlignment="1" applyProtection="1">
      <alignment horizontal="center" vertical="center"/>
      <protection hidden="1"/>
    </xf>
    <xf numFmtId="14" fontId="20" fillId="0" borderId="4" xfId="1" applyNumberFormat="1" applyFont="1" applyBorder="1" applyAlignment="1" applyProtection="1">
      <alignment horizontal="center" vertical="center"/>
      <protection locked="0"/>
    </xf>
    <xf numFmtId="0" fontId="20" fillId="0" borderId="4" xfId="1" applyFont="1" applyBorder="1" applyAlignment="1" applyProtection="1">
      <alignment horizontal="center" vertical="center"/>
      <protection locked="0"/>
    </xf>
    <xf numFmtId="14" fontId="10" fillId="0" borderId="4" xfId="1" applyNumberFormat="1" applyFont="1" applyBorder="1" applyAlignment="1" applyProtection="1">
      <alignment horizontal="center" vertical="center"/>
      <protection locked="0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43" fillId="10" borderId="3" xfId="1" applyFont="1" applyFill="1" applyBorder="1" applyAlignment="1" applyProtection="1">
      <alignment horizontal="center" vertical="center" wrapText="1"/>
      <protection hidden="1"/>
    </xf>
    <xf numFmtId="0" fontId="43" fillId="10" borderId="0" xfId="1" applyFont="1" applyFill="1" applyBorder="1" applyAlignment="1" applyProtection="1">
      <alignment horizontal="center" vertical="center" wrapText="1"/>
      <protection hidden="1"/>
    </xf>
    <xf numFmtId="0" fontId="43" fillId="10" borderId="12" xfId="1" applyFont="1" applyFill="1" applyBorder="1" applyAlignment="1" applyProtection="1">
      <alignment horizontal="center" vertical="center" wrapText="1"/>
      <protection hidden="1"/>
    </xf>
    <xf numFmtId="0" fontId="43" fillId="10" borderId="13" xfId="1" applyFont="1" applyFill="1" applyBorder="1" applyAlignment="1" applyProtection="1">
      <alignment horizontal="center" vertical="center" wrapText="1"/>
      <protection hidden="1"/>
    </xf>
    <xf numFmtId="0" fontId="43" fillId="10" borderId="14" xfId="1" applyFont="1" applyFill="1" applyBorder="1" applyAlignment="1" applyProtection="1">
      <alignment horizontal="center" vertical="center" wrapText="1"/>
      <protection hidden="1"/>
    </xf>
    <xf numFmtId="0" fontId="43" fillId="10" borderId="15" xfId="1" applyFont="1" applyFill="1" applyBorder="1" applyAlignment="1" applyProtection="1">
      <alignment horizontal="center" vertical="center" wrapText="1"/>
      <protection hidden="1"/>
    </xf>
    <xf numFmtId="0" fontId="6" fillId="3" borderId="6" xfId="1" applyFont="1" applyFill="1" applyBorder="1" applyAlignment="1" applyProtection="1">
      <alignment horizontal="center" vertical="center" wrapText="1"/>
      <protection hidden="1"/>
    </xf>
    <xf numFmtId="0" fontId="6" fillId="3" borderId="10" xfId="1" applyFont="1" applyFill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19" fillId="0" borderId="5" xfId="1" applyFont="1" applyBorder="1" applyAlignment="1" applyProtection="1">
      <alignment horizontal="center" vertical="center"/>
      <protection hidden="1"/>
    </xf>
    <xf numFmtId="165" fontId="55" fillId="0" borderId="8" xfId="0" applyNumberFormat="1" applyFont="1" applyBorder="1" applyAlignment="1" applyProtection="1">
      <alignment horizontal="center"/>
      <protection hidden="1"/>
    </xf>
    <xf numFmtId="0" fontId="22" fillId="0" borderId="0" xfId="1" applyFont="1" applyAlignment="1" applyProtection="1">
      <alignment horizontal="center" wrapText="1"/>
      <protection hidden="1"/>
    </xf>
    <xf numFmtId="0" fontId="22" fillId="0" borderId="12" xfId="1" applyFont="1" applyBorder="1" applyAlignment="1" applyProtection="1">
      <alignment horizontal="center" wrapText="1"/>
      <protection hidden="1"/>
    </xf>
    <xf numFmtId="0" fontId="6" fillId="0" borderId="4" xfId="1" applyFont="1" applyBorder="1" applyAlignment="1" applyProtection="1">
      <alignment horizontal="center" vertical="center"/>
      <protection hidden="1"/>
    </xf>
    <xf numFmtId="0" fontId="25" fillId="0" borderId="4" xfId="0" applyFont="1" applyFill="1" applyBorder="1" applyAlignment="1" applyProtection="1">
      <alignment horizontal="center" vertical="center"/>
      <protection hidden="1"/>
    </xf>
    <xf numFmtId="0" fontId="42" fillId="4" borderId="9" xfId="0" applyFont="1" applyFill="1" applyBorder="1" applyAlignment="1" applyProtection="1">
      <alignment horizontal="center" vertical="center" textRotation="90" wrapText="1"/>
      <protection hidden="1"/>
    </xf>
    <xf numFmtId="0" fontId="42" fillId="4" borderId="3" xfId="0" applyFont="1" applyFill="1" applyBorder="1" applyAlignment="1" applyProtection="1">
      <alignment horizontal="center" vertical="center" textRotation="90" wrapText="1"/>
      <protection hidden="1"/>
    </xf>
    <xf numFmtId="0" fontId="42" fillId="4" borderId="14" xfId="0" applyFont="1" applyFill="1" applyBorder="1" applyAlignment="1" applyProtection="1">
      <alignment horizontal="center" vertical="center" textRotation="90" wrapText="1"/>
      <protection hidden="1"/>
    </xf>
    <xf numFmtId="0" fontId="6" fillId="0" borderId="16" xfId="1" applyFont="1" applyFill="1" applyBorder="1" applyAlignment="1" applyProtection="1">
      <alignment horizontal="center" vertical="center" textRotation="90" wrapText="1"/>
      <protection hidden="1"/>
    </xf>
    <xf numFmtId="0" fontId="6" fillId="0" borderId="12" xfId="1" applyFont="1" applyFill="1" applyBorder="1" applyAlignment="1" applyProtection="1">
      <alignment horizontal="center" vertical="center" textRotation="90" wrapText="1"/>
      <protection hidden="1"/>
    </xf>
    <xf numFmtId="0" fontId="38" fillId="6" borderId="4" xfId="1" applyFont="1" applyFill="1" applyBorder="1" applyAlignment="1" applyProtection="1">
      <alignment horizontal="center" vertical="center" wrapText="1"/>
      <protection hidden="1"/>
    </xf>
    <xf numFmtId="14" fontId="10" fillId="0" borderId="1" xfId="1" applyNumberFormat="1" applyFont="1" applyBorder="1" applyAlignment="1" applyProtection="1">
      <alignment horizontal="center" vertical="center"/>
      <protection hidden="1"/>
    </xf>
    <xf numFmtId="14" fontId="10" fillId="0" borderId="5" xfId="1" applyNumberFormat="1" applyFont="1" applyBorder="1" applyAlignment="1" applyProtection="1">
      <alignment horizontal="center" vertical="center"/>
      <protection hidden="1"/>
    </xf>
    <xf numFmtId="165" fontId="55" fillId="0" borderId="4" xfId="0" applyNumberFormat="1" applyFont="1" applyFill="1" applyBorder="1" applyAlignment="1" applyProtection="1">
      <alignment horizontal="center"/>
      <protection hidden="1"/>
    </xf>
    <xf numFmtId="165" fontId="55" fillId="0" borderId="1" xfId="0" applyNumberFormat="1" applyFont="1" applyBorder="1" applyAlignment="1" applyProtection="1">
      <alignment horizontal="center"/>
      <protection hidden="1"/>
    </xf>
    <xf numFmtId="165" fontId="55" fillId="0" borderId="5" xfId="0" applyNumberFormat="1" applyFont="1" applyBorder="1" applyAlignment="1" applyProtection="1">
      <alignment horizontal="center"/>
      <protection hidden="1"/>
    </xf>
    <xf numFmtId="0" fontId="25" fillId="0" borderId="4" xfId="0" applyFont="1" applyBorder="1" applyAlignment="1" applyProtection="1">
      <alignment horizontal="left" vertical="center" wrapText="1"/>
      <protection hidden="1"/>
    </xf>
    <xf numFmtId="0" fontId="6" fillId="0" borderId="6" xfId="1" applyFont="1" applyFill="1" applyBorder="1" applyAlignment="1" applyProtection="1">
      <alignment horizontal="center" vertical="center" textRotation="90" wrapText="1"/>
      <protection hidden="1"/>
    </xf>
    <xf numFmtId="0" fontId="6" fillId="0" borderId="11" xfId="1" applyFont="1" applyFill="1" applyBorder="1" applyAlignment="1" applyProtection="1">
      <alignment horizontal="center" vertical="center" textRotation="90" wrapText="1"/>
      <protection hidden="1"/>
    </xf>
    <xf numFmtId="0" fontId="43" fillId="6" borderId="3" xfId="1" applyFont="1" applyFill="1" applyBorder="1" applyAlignment="1" applyProtection="1">
      <alignment horizontal="center" vertical="center" wrapText="1"/>
      <protection hidden="1"/>
    </xf>
    <xf numFmtId="0" fontId="43" fillId="6" borderId="0" xfId="1" applyFont="1" applyFill="1" applyBorder="1" applyAlignment="1" applyProtection="1">
      <alignment horizontal="center" vertical="center" wrapText="1"/>
      <protection hidden="1"/>
    </xf>
    <xf numFmtId="0" fontId="43" fillId="6" borderId="12" xfId="1" applyFont="1" applyFill="1" applyBorder="1" applyAlignment="1" applyProtection="1">
      <alignment horizontal="center" vertical="center" wrapText="1"/>
      <protection hidden="1"/>
    </xf>
    <xf numFmtId="0" fontId="43" fillId="6" borderId="13" xfId="1" applyFont="1" applyFill="1" applyBorder="1" applyAlignment="1" applyProtection="1">
      <alignment horizontal="center" vertical="center" wrapText="1"/>
      <protection hidden="1"/>
    </xf>
    <xf numFmtId="0" fontId="43" fillId="6" borderId="14" xfId="1" applyFont="1" applyFill="1" applyBorder="1" applyAlignment="1" applyProtection="1">
      <alignment horizontal="center" vertical="center" wrapText="1"/>
      <protection hidden="1"/>
    </xf>
    <xf numFmtId="0" fontId="43" fillId="6" borderId="15" xfId="1" applyFont="1" applyFill="1" applyBorder="1" applyAlignment="1" applyProtection="1">
      <alignment horizontal="center" vertical="center" wrapText="1"/>
      <protection hidden="1"/>
    </xf>
    <xf numFmtId="0" fontId="6" fillId="3" borderId="11" xfId="1" applyFont="1" applyFill="1" applyBorder="1" applyAlignment="1" applyProtection="1">
      <alignment horizontal="center" vertical="center" wrapText="1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3" fillId="3" borderId="6" xfId="1" applyFont="1" applyFill="1" applyBorder="1" applyAlignment="1" applyProtection="1">
      <alignment horizontal="center" vertical="center" wrapText="1"/>
      <protection hidden="1"/>
    </xf>
    <xf numFmtId="0" fontId="10" fillId="0" borderId="9" xfId="1" applyFont="1" applyBorder="1" applyAlignment="1" applyProtection="1">
      <alignment horizontal="center" vertical="center"/>
      <protection hidden="1"/>
    </xf>
    <xf numFmtId="0" fontId="10" fillId="0" borderId="8" xfId="1" applyFont="1" applyBorder="1" applyAlignment="1" applyProtection="1">
      <alignment horizontal="center" vertical="center"/>
      <protection hidden="1"/>
    </xf>
    <xf numFmtId="0" fontId="10" fillId="0" borderId="16" xfId="1" applyFont="1" applyBorder="1" applyAlignment="1" applyProtection="1">
      <alignment horizontal="center" vertical="center"/>
      <protection hidden="1"/>
    </xf>
    <xf numFmtId="0" fontId="7" fillId="3" borderId="9" xfId="1" applyFont="1" applyFill="1" applyBorder="1" applyAlignment="1" applyProtection="1">
      <alignment horizontal="center" vertical="center"/>
      <protection hidden="1"/>
    </xf>
    <xf numFmtId="0" fontId="7" fillId="3" borderId="16" xfId="1" applyFont="1" applyFill="1" applyBorder="1" applyAlignment="1" applyProtection="1">
      <alignment horizontal="center" vertical="center"/>
      <protection hidden="1"/>
    </xf>
    <xf numFmtId="0" fontId="49" fillId="8" borderId="4" xfId="0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165" fontId="55" fillId="0" borderId="6" xfId="0" applyNumberFormat="1" applyFont="1" applyFill="1" applyBorder="1" applyAlignment="1" applyProtection="1">
      <alignment horizontal="center"/>
      <protection hidden="1"/>
    </xf>
    <xf numFmtId="0" fontId="19" fillId="3" borderId="1" xfId="1" applyFont="1" applyFill="1" applyBorder="1" applyAlignment="1" applyProtection="1">
      <alignment horizontal="center" vertical="center"/>
      <protection hidden="1"/>
    </xf>
    <xf numFmtId="0" fontId="19" fillId="3" borderId="7" xfId="1" applyFont="1" applyFill="1" applyBorder="1" applyAlignment="1" applyProtection="1">
      <alignment horizontal="center" vertical="center"/>
      <protection hidden="1"/>
    </xf>
    <xf numFmtId="0" fontId="19" fillId="3" borderId="5" xfId="1" applyFont="1" applyFill="1" applyBorder="1" applyAlignment="1" applyProtection="1">
      <alignment horizontal="center" vertical="center"/>
      <protection hidden="1"/>
    </xf>
    <xf numFmtId="0" fontId="25" fillId="5" borderId="1" xfId="0" applyFont="1" applyFill="1" applyBorder="1" applyAlignment="1" applyProtection="1">
      <alignment horizontal="center" vertical="center"/>
      <protection hidden="1"/>
    </xf>
    <xf numFmtId="0" fontId="25" fillId="5" borderId="7" xfId="0" applyFont="1" applyFill="1" applyBorder="1" applyAlignment="1" applyProtection="1">
      <alignment horizontal="center" vertical="center"/>
      <protection hidden="1"/>
    </xf>
    <xf numFmtId="0" fontId="25" fillId="5" borderId="5" xfId="0" applyFont="1" applyFill="1" applyBorder="1" applyAlignment="1" applyProtection="1">
      <alignment horizontal="center" vertical="center"/>
      <protection hidden="1"/>
    </xf>
    <xf numFmtId="0" fontId="6" fillId="5" borderId="16" xfId="1" applyFont="1" applyFill="1" applyBorder="1" applyAlignment="1" applyProtection="1">
      <alignment horizontal="center" vertical="center" textRotation="90" wrapText="1"/>
      <protection hidden="1"/>
    </xf>
    <xf numFmtId="0" fontId="6" fillId="5" borderId="12" xfId="1" applyFont="1" applyFill="1" applyBorder="1" applyAlignment="1" applyProtection="1">
      <alignment horizontal="center" vertical="center" textRotation="90" wrapText="1"/>
      <protection hidden="1"/>
    </xf>
    <xf numFmtId="0" fontId="12" fillId="0" borderId="9" xfId="1" applyFont="1" applyFill="1" applyBorder="1" applyAlignment="1" applyProtection="1">
      <alignment horizontal="center" vertical="center"/>
      <protection hidden="1"/>
    </xf>
    <xf numFmtId="0" fontId="12" fillId="0" borderId="8" xfId="1" applyFont="1" applyFill="1" applyBorder="1" applyAlignment="1" applyProtection="1">
      <alignment horizontal="center" vertical="center"/>
      <protection hidden="1"/>
    </xf>
    <xf numFmtId="0" fontId="12" fillId="0" borderId="16" xfId="1" applyFont="1" applyFill="1" applyBorder="1" applyAlignment="1" applyProtection="1">
      <alignment horizontal="center" vertical="center"/>
      <protection hidden="1"/>
    </xf>
    <xf numFmtId="0" fontId="12" fillId="0" borderId="13" xfId="1" applyFont="1" applyFill="1" applyBorder="1" applyAlignment="1" applyProtection="1">
      <alignment horizontal="center" vertical="center"/>
      <protection hidden="1"/>
    </xf>
    <xf numFmtId="0" fontId="12" fillId="0" borderId="14" xfId="1" applyFont="1" applyFill="1" applyBorder="1" applyAlignment="1" applyProtection="1">
      <alignment horizontal="center" vertical="center"/>
      <protection hidden="1"/>
    </xf>
    <xf numFmtId="0" fontId="12" fillId="0" borderId="15" xfId="1" applyFont="1" applyFill="1" applyBorder="1" applyAlignment="1" applyProtection="1">
      <alignment horizontal="center" vertical="center"/>
      <protection hidden="1"/>
    </xf>
    <xf numFmtId="0" fontId="12" fillId="0" borderId="12" xfId="1" applyFont="1" applyFill="1" applyBorder="1" applyAlignment="1" applyProtection="1">
      <alignment horizontal="center" vertical="center"/>
      <protection hidden="1"/>
    </xf>
    <xf numFmtId="0" fontId="66" fillId="12" borderId="1" xfId="0" applyFont="1" applyFill="1" applyBorder="1" applyAlignment="1" applyProtection="1">
      <alignment horizontal="center" vertical="center"/>
      <protection hidden="1"/>
    </xf>
    <xf numFmtId="0" fontId="66" fillId="12" borderId="7" xfId="0" applyFont="1" applyFill="1" applyBorder="1" applyAlignment="1" applyProtection="1">
      <alignment horizontal="center" vertical="center"/>
      <protection hidden="1"/>
    </xf>
    <xf numFmtId="0" fontId="66" fillId="12" borderId="5" xfId="0" applyFont="1" applyFill="1" applyBorder="1" applyAlignment="1" applyProtection="1">
      <alignment horizontal="center" vertical="center"/>
      <protection hidden="1"/>
    </xf>
    <xf numFmtId="0" fontId="21" fillId="0" borderId="1" xfId="1" applyFont="1" applyBorder="1" applyAlignment="1" applyProtection="1">
      <alignment vertical="center"/>
      <protection hidden="1"/>
    </xf>
    <xf numFmtId="0" fontId="21" fillId="0" borderId="7" xfId="1" applyFont="1" applyBorder="1" applyAlignment="1" applyProtection="1">
      <alignment vertical="center"/>
      <protection hidden="1"/>
    </xf>
    <xf numFmtId="0" fontId="21" fillId="0" borderId="5" xfId="1" applyFont="1" applyBorder="1" applyAlignment="1" applyProtection="1">
      <alignment vertical="center"/>
      <protection hidden="1"/>
    </xf>
    <xf numFmtId="0" fontId="70" fillId="12" borderId="0" xfId="0" applyFont="1" applyFill="1" applyBorder="1" applyAlignment="1" applyProtection="1">
      <alignment horizontal="center" vertical="center"/>
      <protection hidden="1"/>
    </xf>
    <xf numFmtId="0" fontId="36" fillId="0" borderId="4" xfId="0" applyFont="1" applyBorder="1" applyAlignment="1">
      <alignment horizontal="left" vertical="center" wrapText="1" shrinkToFit="1"/>
    </xf>
    <xf numFmtId="0" fontId="33" fillId="0" borderId="6" xfId="0" applyFont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0" fontId="36" fillId="0" borderId="6" xfId="0" applyFont="1" applyBorder="1" applyAlignment="1">
      <alignment horizontal="center" vertical="center" shrinkToFit="1"/>
    </xf>
    <xf numFmtId="0" fontId="36" fillId="0" borderId="10" xfId="0" applyFont="1" applyBorder="1" applyAlignment="1">
      <alignment horizontal="center" vertical="center" shrinkToFit="1"/>
    </xf>
    <xf numFmtId="0" fontId="25" fillId="5" borderId="6" xfId="0" applyFont="1" applyFill="1" applyBorder="1" applyAlignment="1" applyProtection="1">
      <alignment horizontal="center" vertical="center"/>
      <protection hidden="1"/>
    </xf>
    <xf numFmtId="0" fontId="67" fillId="0" borderId="4" xfId="0" applyFont="1" applyFill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65" fillId="12" borderId="24" xfId="0" applyFont="1" applyFill="1" applyBorder="1" applyAlignment="1" applyProtection="1">
      <alignment horizontal="center" vertical="center"/>
      <protection hidden="1"/>
    </xf>
    <xf numFmtId="0" fontId="65" fillId="12" borderId="25" xfId="0" applyFont="1" applyFill="1" applyBorder="1" applyAlignment="1" applyProtection="1">
      <alignment horizontal="center" vertical="center"/>
      <protection hidden="1"/>
    </xf>
    <xf numFmtId="0" fontId="65" fillId="12" borderId="26" xfId="0" applyFont="1" applyFill="1" applyBorder="1" applyAlignment="1" applyProtection="1">
      <alignment horizontal="center" vertical="center"/>
      <protection hidden="1"/>
    </xf>
    <xf numFmtId="0" fontId="65" fillId="12" borderId="27" xfId="0" applyFont="1" applyFill="1" applyBorder="1" applyAlignment="1" applyProtection="1">
      <alignment horizontal="center" vertical="center"/>
      <protection hidden="1"/>
    </xf>
    <xf numFmtId="0" fontId="68" fillId="0" borderId="29" xfId="0" applyFont="1" applyBorder="1" applyAlignment="1" applyProtection="1">
      <alignment horizontal="center" vertical="center"/>
      <protection hidden="1"/>
    </xf>
    <xf numFmtId="0" fontId="68" fillId="0" borderId="28" xfId="0" applyFont="1" applyBorder="1" applyAlignment="1" applyProtection="1">
      <alignment horizontal="center" vertical="center"/>
      <protection hidden="1"/>
    </xf>
    <xf numFmtId="0" fontId="68" fillId="0" borderId="31" xfId="0" applyFont="1" applyBorder="1" applyAlignment="1" applyProtection="1">
      <alignment horizontal="center" vertical="center"/>
      <protection hidden="1"/>
    </xf>
    <xf numFmtId="0" fontId="68" fillId="0" borderId="32" xfId="0" applyFont="1" applyBorder="1" applyAlignment="1" applyProtection="1">
      <alignment horizontal="center" vertical="center"/>
      <protection hidden="1"/>
    </xf>
    <xf numFmtId="0" fontId="23" fillId="0" borderId="29" xfId="0" applyFont="1" applyBorder="1" applyAlignment="1" applyProtection="1">
      <alignment horizontal="center"/>
      <protection hidden="1"/>
    </xf>
    <xf numFmtId="0" fontId="23" fillId="0" borderId="30" xfId="0" applyFont="1" applyBorder="1" applyAlignment="1" applyProtection="1">
      <alignment horizontal="center"/>
      <protection hidden="1"/>
    </xf>
    <xf numFmtId="0" fontId="23" fillId="0" borderId="31" xfId="0" applyFont="1" applyBorder="1" applyAlignment="1" applyProtection="1">
      <alignment horizontal="center"/>
      <protection hidden="1"/>
    </xf>
    <xf numFmtId="0" fontId="23" fillId="0" borderId="33" xfId="0" applyFont="1" applyBorder="1" applyAlignment="1" applyProtection="1">
      <alignment horizontal="center"/>
      <protection hidden="1"/>
    </xf>
    <xf numFmtId="0" fontId="23" fillId="0" borderId="28" xfId="0" applyFont="1" applyBorder="1" applyAlignment="1" applyProtection="1">
      <alignment horizontal="center"/>
      <protection hidden="1"/>
    </xf>
    <xf numFmtId="0" fontId="23" fillId="0" borderId="32" xfId="0" applyFont="1" applyBorder="1" applyAlignment="1" applyProtection="1">
      <alignment horizontal="center"/>
      <protection hidden="1"/>
    </xf>
    <xf numFmtId="14" fontId="10" fillId="0" borderId="4" xfId="1" applyNumberFormat="1" applyFont="1" applyBorder="1" applyAlignment="1" applyProtection="1">
      <alignment horizontal="center" vertical="center"/>
      <protection hidden="1"/>
    </xf>
    <xf numFmtId="0" fontId="72" fillId="0" borderId="0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/>
      <protection hidden="1"/>
    </xf>
    <xf numFmtId="0" fontId="48" fillId="0" borderId="4" xfId="0" applyFont="1" applyBorder="1" applyAlignment="1" applyProtection="1">
      <alignment horizontal="left" vertical="center" wrapText="1"/>
      <protection hidden="1"/>
    </xf>
    <xf numFmtId="0" fontId="72" fillId="0" borderId="4" xfId="0" applyFont="1" applyBorder="1" applyAlignment="1" applyProtection="1">
      <alignment horizontal="left" vertical="center"/>
      <protection hidden="1"/>
    </xf>
    <xf numFmtId="0" fontId="52" fillId="0" borderId="8" xfId="0" applyFont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52" fillId="0" borderId="17" xfId="0" applyFont="1" applyBorder="1" applyAlignment="1">
      <alignment horizontal="left" vertical="center" wrapText="1"/>
    </xf>
    <xf numFmtId="0" fontId="5" fillId="2" borderId="6" xfId="1" applyFont="1" applyFill="1" applyBorder="1" applyAlignment="1" applyProtection="1">
      <alignment horizontal="center" vertical="center"/>
      <protection locked="0"/>
    </xf>
    <xf numFmtId="0" fontId="5" fillId="2" borderId="11" xfId="1" applyFont="1" applyFill="1" applyBorder="1" applyAlignment="1" applyProtection="1">
      <alignment horizontal="center" vertical="center"/>
      <protection locked="0"/>
    </xf>
    <xf numFmtId="0" fontId="5" fillId="2" borderId="10" xfId="1" applyFont="1" applyFill="1" applyBorder="1" applyAlignment="1" applyProtection="1">
      <alignment horizontal="center" vertical="center"/>
      <protection locked="0"/>
    </xf>
    <xf numFmtId="0" fontId="52" fillId="0" borderId="6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52" fillId="0" borderId="18" xfId="0" applyFont="1" applyBorder="1" applyAlignment="1">
      <alignment horizontal="left" vertical="center" wrapText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/>
      <protection hidden="1"/>
    </xf>
    <xf numFmtId="0" fontId="58" fillId="0" borderId="0" xfId="0" applyFont="1" applyFill="1" applyBorder="1" applyAlignment="1" applyProtection="1">
      <alignment horizontal="center" vertical="center"/>
      <protection hidden="1"/>
    </xf>
    <xf numFmtId="0" fontId="60" fillId="0" borderId="0" xfId="0" applyFont="1" applyFill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center" vertical="center" textRotation="90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6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8" xfId="1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6" fillId="4" borderId="14" xfId="1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" xfId="1" xr:uid="{00000000-0005-0000-0000-000001000000}"/>
  </cellStyles>
  <dxfs count="41"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2" Type="http://schemas.openxmlformats.org/officeDocument/2006/relationships/hyperlink" Target="#instru&#231;&#245;es!A1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5" Type="http://schemas.openxmlformats.org/officeDocument/2006/relationships/image" Target="../media/image4.jpeg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3'!A1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6.png"/><Relationship Id="rId21" Type="http://schemas.openxmlformats.org/officeDocument/2006/relationships/image" Target="../media/image40.png"/><Relationship Id="rId42" Type="http://schemas.openxmlformats.org/officeDocument/2006/relationships/image" Target="../media/image61.png"/><Relationship Id="rId63" Type="http://schemas.openxmlformats.org/officeDocument/2006/relationships/image" Target="../media/image82.png"/><Relationship Id="rId84" Type="http://schemas.openxmlformats.org/officeDocument/2006/relationships/image" Target="../media/image103.png"/><Relationship Id="rId138" Type="http://schemas.openxmlformats.org/officeDocument/2006/relationships/image" Target="../media/image157.png"/><Relationship Id="rId159" Type="http://schemas.openxmlformats.org/officeDocument/2006/relationships/image" Target="../media/image178.emf"/><Relationship Id="rId107" Type="http://schemas.openxmlformats.org/officeDocument/2006/relationships/image" Target="../media/image126.png"/><Relationship Id="rId11" Type="http://schemas.openxmlformats.org/officeDocument/2006/relationships/image" Target="../media/image30.png"/><Relationship Id="rId32" Type="http://schemas.openxmlformats.org/officeDocument/2006/relationships/image" Target="../media/image51.png"/><Relationship Id="rId53" Type="http://schemas.openxmlformats.org/officeDocument/2006/relationships/image" Target="../media/image72.png"/><Relationship Id="rId74" Type="http://schemas.openxmlformats.org/officeDocument/2006/relationships/image" Target="../media/image93.png"/><Relationship Id="rId128" Type="http://schemas.openxmlformats.org/officeDocument/2006/relationships/image" Target="../media/image147.png"/><Relationship Id="rId149" Type="http://schemas.openxmlformats.org/officeDocument/2006/relationships/image" Target="../media/image168.png"/><Relationship Id="rId5" Type="http://schemas.openxmlformats.org/officeDocument/2006/relationships/image" Target="../media/image24.png"/><Relationship Id="rId95" Type="http://schemas.openxmlformats.org/officeDocument/2006/relationships/image" Target="../media/image114.png"/><Relationship Id="rId160" Type="http://schemas.openxmlformats.org/officeDocument/2006/relationships/image" Target="../media/image179.emf"/><Relationship Id="rId22" Type="http://schemas.openxmlformats.org/officeDocument/2006/relationships/image" Target="../media/image41.png"/><Relationship Id="rId43" Type="http://schemas.openxmlformats.org/officeDocument/2006/relationships/image" Target="../media/image62.png"/><Relationship Id="rId64" Type="http://schemas.openxmlformats.org/officeDocument/2006/relationships/image" Target="../media/image83.png"/><Relationship Id="rId118" Type="http://schemas.openxmlformats.org/officeDocument/2006/relationships/image" Target="../media/image137.png"/><Relationship Id="rId139" Type="http://schemas.openxmlformats.org/officeDocument/2006/relationships/image" Target="../media/image158.png"/><Relationship Id="rId85" Type="http://schemas.openxmlformats.org/officeDocument/2006/relationships/image" Target="../media/image104.png"/><Relationship Id="rId150" Type="http://schemas.openxmlformats.org/officeDocument/2006/relationships/image" Target="../media/image169.png"/><Relationship Id="rId12" Type="http://schemas.openxmlformats.org/officeDocument/2006/relationships/image" Target="../media/image31.png"/><Relationship Id="rId33" Type="http://schemas.openxmlformats.org/officeDocument/2006/relationships/image" Target="../media/image52.png"/><Relationship Id="rId108" Type="http://schemas.openxmlformats.org/officeDocument/2006/relationships/image" Target="../media/image127.png"/><Relationship Id="rId129" Type="http://schemas.openxmlformats.org/officeDocument/2006/relationships/image" Target="../media/image148.png"/><Relationship Id="rId54" Type="http://schemas.openxmlformats.org/officeDocument/2006/relationships/image" Target="../media/image73.png"/><Relationship Id="rId70" Type="http://schemas.openxmlformats.org/officeDocument/2006/relationships/image" Target="../media/image89.png"/><Relationship Id="rId75" Type="http://schemas.openxmlformats.org/officeDocument/2006/relationships/image" Target="../media/image94.png"/><Relationship Id="rId91" Type="http://schemas.openxmlformats.org/officeDocument/2006/relationships/image" Target="../media/image110.png"/><Relationship Id="rId96" Type="http://schemas.openxmlformats.org/officeDocument/2006/relationships/image" Target="../media/image115.png"/><Relationship Id="rId140" Type="http://schemas.openxmlformats.org/officeDocument/2006/relationships/image" Target="../media/image159.emf"/><Relationship Id="rId145" Type="http://schemas.openxmlformats.org/officeDocument/2006/relationships/image" Target="../media/image164.png"/><Relationship Id="rId161" Type="http://schemas.openxmlformats.org/officeDocument/2006/relationships/image" Target="../media/image180.emf"/><Relationship Id="rId166" Type="http://schemas.openxmlformats.org/officeDocument/2006/relationships/image" Target="../media/image185.png"/><Relationship Id="rId1" Type="http://schemas.openxmlformats.org/officeDocument/2006/relationships/image" Target="../media/image20.emf"/><Relationship Id="rId6" Type="http://schemas.openxmlformats.org/officeDocument/2006/relationships/image" Target="../media/image25.png"/><Relationship Id="rId23" Type="http://schemas.openxmlformats.org/officeDocument/2006/relationships/image" Target="../media/image42.png"/><Relationship Id="rId28" Type="http://schemas.openxmlformats.org/officeDocument/2006/relationships/image" Target="../media/image47.png"/><Relationship Id="rId49" Type="http://schemas.openxmlformats.org/officeDocument/2006/relationships/image" Target="../media/image68.png"/><Relationship Id="rId114" Type="http://schemas.openxmlformats.org/officeDocument/2006/relationships/image" Target="../media/image133.emf"/><Relationship Id="rId119" Type="http://schemas.openxmlformats.org/officeDocument/2006/relationships/image" Target="../media/image138.png"/><Relationship Id="rId44" Type="http://schemas.openxmlformats.org/officeDocument/2006/relationships/image" Target="../media/image63.png"/><Relationship Id="rId60" Type="http://schemas.openxmlformats.org/officeDocument/2006/relationships/image" Target="../media/image79.png"/><Relationship Id="rId65" Type="http://schemas.openxmlformats.org/officeDocument/2006/relationships/image" Target="../media/image84.png"/><Relationship Id="rId81" Type="http://schemas.openxmlformats.org/officeDocument/2006/relationships/image" Target="../media/image100.png"/><Relationship Id="rId86" Type="http://schemas.openxmlformats.org/officeDocument/2006/relationships/image" Target="../media/image105.png"/><Relationship Id="rId130" Type="http://schemas.openxmlformats.org/officeDocument/2006/relationships/image" Target="../media/image149.png"/><Relationship Id="rId135" Type="http://schemas.openxmlformats.org/officeDocument/2006/relationships/image" Target="../media/image154.png"/><Relationship Id="rId151" Type="http://schemas.openxmlformats.org/officeDocument/2006/relationships/image" Target="../media/image170.png"/><Relationship Id="rId156" Type="http://schemas.openxmlformats.org/officeDocument/2006/relationships/image" Target="../media/image175.png"/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39" Type="http://schemas.openxmlformats.org/officeDocument/2006/relationships/image" Target="../media/image58.png"/><Relationship Id="rId109" Type="http://schemas.openxmlformats.org/officeDocument/2006/relationships/image" Target="../media/image128.emf"/><Relationship Id="rId34" Type="http://schemas.openxmlformats.org/officeDocument/2006/relationships/image" Target="../media/image53.png"/><Relationship Id="rId50" Type="http://schemas.openxmlformats.org/officeDocument/2006/relationships/image" Target="../media/image69.png"/><Relationship Id="rId55" Type="http://schemas.openxmlformats.org/officeDocument/2006/relationships/image" Target="../media/image74.png"/><Relationship Id="rId76" Type="http://schemas.openxmlformats.org/officeDocument/2006/relationships/image" Target="../media/image95.png"/><Relationship Id="rId97" Type="http://schemas.openxmlformats.org/officeDocument/2006/relationships/image" Target="../media/image116.png"/><Relationship Id="rId104" Type="http://schemas.openxmlformats.org/officeDocument/2006/relationships/image" Target="../media/image123.png"/><Relationship Id="rId120" Type="http://schemas.openxmlformats.org/officeDocument/2006/relationships/image" Target="../media/image139.png"/><Relationship Id="rId125" Type="http://schemas.openxmlformats.org/officeDocument/2006/relationships/image" Target="../media/image144.png"/><Relationship Id="rId141" Type="http://schemas.openxmlformats.org/officeDocument/2006/relationships/image" Target="../media/image160.emf"/><Relationship Id="rId146" Type="http://schemas.openxmlformats.org/officeDocument/2006/relationships/image" Target="../media/image165.png"/><Relationship Id="rId167" Type="http://schemas.openxmlformats.org/officeDocument/2006/relationships/image" Target="../media/image186.png"/><Relationship Id="rId7" Type="http://schemas.openxmlformats.org/officeDocument/2006/relationships/image" Target="../media/image26.png"/><Relationship Id="rId71" Type="http://schemas.openxmlformats.org/officeDocument/2006/relationships/image" Target="../media/image90.png"/><Relationship Id="rId92" Type="http://schemas.openxmlformats.org/officeDocument/2006/relationships/image" Target="../media/image111.png"/><Relationship Id="rId162" Type="http://schemas.openxmlformats.org/officeDocument/2006/relationships/image" Target="../media/image181.emf"/><Relationship Id="rId2" Type="http://schemas.openxmlformats.org/officeDocument/2006/relationships/image" Target="../media/image21.png"/><Relationship Id="rId29" Type="http://schemas.openxmlformats.org/officeDocument/2006/relationships/image" Target="../media/image48.png"/><Relationship Id="rId24" Type="http://schemas.openxmlformats.org/officeDocument/2006/relationships/image" Target="../media/image43.png"/><Relationship Id="rId40" Type="http://schemas.openxmlformats.org/officeDocument/2006/relationships/image" Target="../media/image59.png"/><Relationship Id="rId45" Type="http://schemas.openxmlformats.org/officeDocument/2006/relationships/image" Target="../media/image64.png"/><Relationship Id="rId66" Type="http://schemas.openxmlformats.org/officeDocument/2006/relationships/image" Target="../media/image85.png"/><Relationship Id="rId87" Type="http://schemas.openxmlformats.org/officeDocument/2006/relationships/image" Target="../media/image106.png"/><Relationship Id="rId110" Type="http://schemas.openxmlformats.org/officeDocument/2006/relationships/image" Target="../media/image129.emf"/><Relationship Id="rId115" Type="http://schemas.openxmlformats.org/officeDocument/2006/relationships/image" Target="../media/image134.emf"/><Relationship Id="rId131" Type="http://schemas.openxmlformats.org/officeDocument/2006/relationships/image" Target="../media/image150.png"/><Relationship Id="rId136" Type="http://schemas.openxmlformats.org/officeDocument/2006/relationships/image" Target="../media/image155.png"/><Relationship Id="rId157" Type="http://schemas.openxmlformats.org/officeDocument/2006/relationships/image" Target="../media/image176.png"/><Relationship Id="rId61" Type="http://schemas.openxmlformats.org/officeDocument/2006/relationships/image" Target="../media/image80.png"/><Relationship Id="rId82" Type="http://schemas.openxmlformats.org/officeDocument/2006/relationships/image" Target="../media/image101.png"/><Relationship Id="rId152" Type="http://schemas.openxmlformats.org/officeDocument/2006/relationships/image" Target="../media/image171.png"/><Relationship Id="rId19" Type="http://schemas.openxmlformats.org/officeDocument/2006/relationships/image" Target="../media/image38.png"/><Relationship Id="rId14" Type="http://schemas.openxmlformats.org/officeDocument/2006/relationships/image" Target="../media/image33.png"/><Relationship Id="rId30" Type="http://schemas.openxmlformats.org/officeDocument/2006/relationships/image" Target="../media/image49.png"/><Relationship Id="rId35" Type="http://schemas.openxmlformats.org/officeDocument/2006/relationships/image" Target="../media/image54.png"/><Relationship Id="rId56" Type="http://schemas.openxmlformats.org/officeDocument/2006/relationships/image" Target="../media/image75.png"/><Relationship Id="rId77" Type="http://schemas.openxmlformats.org/officeDocument/2006/relationships/image" Target="../media/image96.png"/><Relationship Id="rId100" Type="http://schemas.openxmlformats.org/officeDocument/2006/relationships/image" Target="../media/image119.png"/><Relationship Id="rId105" Type="http://schemas.openxmlformats.org/officeDocument/2006/relationships/image" Target="../media/image124.png"/><Relationship Id="rId126" Type="http://schemas.openxmlformats.org/officeDocument/2006/relationships/image" Target="../media/image145.png"/><Relationship Id="rId147" Type="http://schemas.openxmlformats.org/officeDocument/2006/relationships/image" Target="../media/image166.png"/><Relationship Id="rId168" Type="http://schemas.openxmlformats.org/officeDocument/2006/relationships/image" Target="../media/image187.png"/><Relationship Id="rId8" Type="http://schemas.openxmlformats.org/officeDocument/2006/relationships/image" Target="../media/image27.emf"/><Relationship Id="rId51" Type="http://schemas.openxmlformats.org/officeDocument/2006/relationships/image" Target="../media/image70.png"/><Relationship Id="rId72" Type="http://schemas.openxmlformats.org/officeDocument/2006/relationships/image" Target="../media/image91.png"/><Relationship Id="rId93" Type="http://schemas.openxmlformats.org/officeDocument/2006/relationships/image" Target="../media/image112.png"/><Relationship Id="rId98" Type="http://schemas.openxmlformats.org/officeDocument/2006/relationships/image" Target="../media/image117.png"/><Relationship Id="rId121" Type="http://schemas.openxmlformats.org/officeDocument/2006/relationships/image" Target="../media/image140.png"/><Relationship Id="rId142" Type="http://schemas.openxmlformats.org/officeDocument/2006/relationships/image" Target="../media/image161.png"/><Relationship Id="rId163" Type="http://schemas.openxmlformats.org/officeDocument/2006/relationships/image" Target="../media/image182.emf"/><Relationship Id="rId3" Type="http://schemas.openxmlformats.org/officeDocument/2006/relationships/image" Target="../media/image22.png"/><Relationship Id="rId25" Type="http://schemas.openxmlformats.org/officeDocument/2006/relationships/image" Target="../media/image44.png"/><Relationship Id="rId46" Type="http://schemas.openxmlformats.org/officeDocument/2006/relationships/image" Target="../media/image65.png"/><Relationship Id="rId67" Type="http://schemas.openxmlformats.org/officeDocument/2006/relationships/image" Target="../media/image86.png"/><Relationship Id="rId116" Type="http://schemas.openxmlformats.org/officeDocument/2006/relationships/image" Target="../media/image135.emf"/><Relationship Id="rId137" Type="http://schemas.openxmlformats.org/officeDocument/2006/relationships/image" Target="../media/image156.png"/><Relationship Id="rId158" Type="http://schemas.openxmlformats.org/officeDocument/2006/relationships/image" Target="../media/image177.emf"/><Relationship Id="rId20" Type="http://schemas.openxmlformats.org/officeDocument/2006/relationships/image" Target="../media/image39.png"/><Relationship Id="rId41" Type="http://schemas.openxmlformats.org/officeDocument/2006/relationships/image" Target="../media/image60.png"/><Relationship Id="rId62" Type="http://schemas.openxmlformats.org/officeDocument/2006/relationships/image" Target="../media/image81.png"/><Relationship Id="rId83" Type="http://schemas.openxmlformats.org/officeDocument/2006/relationships/image" Target="../media/image102.png"/><Relationship Id="rId88" Type="http://schemas.openxmlformats.org/officeDocument/2006/relationships/image" Target="../media/image107.png"/><Relationship Id="rId111" Type="http://schemas.openxmlformats.org/officeDocument/2006/relationships/image" Target="../media/image130.emf"/><Relationship Id="rId132" Type="http://schemas.openxmlformats.org/officeDocument/2006/relationships/image" Target="../media/image151.png"/><Relationship Id="rId153" Type="http://schemas.openxmlformats.org/officeDocument/2006/relationships/image" Target="../media/image172.png"/><Relationship Id="rId15" Type="http://schemas.openxmlformats.org/officeDocument/2006/relationships/image" Target="../media/image34.png"/><Relationship Id="rId36" Type="http://schemas.openxmlformats.org/officeDocument/2006/relationships/image" Target="../media/image55.png"/><Relationship Id="rId57" Type="http://schemas.openxmlformats.org/officeDocument/2006/relationships/image" Target="../media/image76.png"/><Relationship Id="rId106" Type="http://schemas.openxmlformats.org/officeDocument/2006/relationships/image" Target="../media/image125.png"/><Relationship Id="rId127" Type="http://schemas.openxmlformats.org/officeDocument/2006/relationships/image" Target="../media/image146.png"/><Relationship Id="rId10" Type="http://schemas.openxmlformats.org/officeDocument/2006/relationships/image" Target="../media/image29.png"/><Relationship Id="rId31" Type="http://schemas.openxmlformats.org/officeDocument/2006/relationships/image" Target="../media/image50.png"/><Relationship Id="rId52" Type="http://schemas.openxmlformats.org/officeDocument/2006/relationships/image" Target="../media/image71.png"/><Relationship Id="rId73" Type="http://schemas.openxmlformats.org/officeDocument/2006/relationships/image" Target="../media/image92.png"/><Relationship Id="rId78" Type="http://schemas.openxmlformats.org/officeDocument/2006/relationships/image" Target="../media/image97.png"/><Relationship Id="rId94" Type="http://schemas.openxmlformats.org/officeDocument/2006/relationships/image" Target="../media/image113.png"/><Relationship Id="rId99" Type="http://schemas.openxmlformats.org/officeDocument/2006/relationships/image" Target="../media/image118.png"/><Relationship Id="rId101" Type="http://schemas.openxmlformats.org/officeDocument/2006/relationships/image" Target="../media/image120.png"/><Relationship Id="rId122" Type="http://schemas.openxmlformats.org/officeDocument/2006/relationships/image" Target="../media/image141.png"/><Relationship Id="rId143" Type="http://schemas.openxmlformats.org/officeDocument/2006/relationships/image" Target="../media/image162.png"/><Relationship Id="rId148" Type="http://schemas.openxmlformats.org/officeDocument/2006/relationships/image" Target="../media/image167.png"/><Relationship Id="rId164" Type="http://schemas.openxmlformats.org/officeDocument/2006/relationships/image" Target="../media/image183.png"/><Relationship Id="rId169" Type="http://schemas.openxmlformats.org/officeDocument/2006/relationships/image" Target="../media/image188.emf"/><Relationship Id="rId4" Type="http://schemas.openxmlformats.org/officeDocument/2006/relationships/image" Target="../media/image23.png"/><Relationship Id="rId9" Type="http://schemas.openxmlformats.org/officeDocument/2006/relationships/image" Target="../media/image28.emf"/><Relationship Id="rId26" Type="http://schemas.openxmlformats.org/officeDocument/2006/relationships/image" Target="../media/image45.png"/><Relationship Id="rId47" Type="http://schemas.openxmlformats.org/officeDocument/2006/relationships/image" Target="../media/image66.png"/><Relationship Id="rId68" Type="http://schemas.openxmlformats.org/officeDocument/2006/relationships/image" Target="../media/image87.png"/><Relationship Id="rId89" Type="http://schemas.openxmlformats.org/officeDocument/2006/relationships/image" Target="../media/image108.png"/><Relationship Id="rId112" Type="http://schemas.openxmlformats.org/officeDocument/2006/relationships/image" Target="../media/image131.emf"/><Relationship Id="rId133" Type="http://schemas.openxmlformats.org/officeDocument/2006/relationships/image" Target="../media/image152.png"/><Relationship Id="rId154" Type="http://schemas.openxmlformats.org/officeDocument/2006/relationships/image" Target="../media/image173.png"/><Relationship Id="rId16" Type="http://schemas.openxmlformats.org/officeDocument/2006/relationships/image" Target="../media/image35.png"/><Relationship Id="rId37" Type="http://schemas.openxmlformats.org/officeDocument/2006/relationships/image" Target="../media/image56.png"/><Relationship Id="rId58" Type="http://schemas.openxmlformats.org/officeDocument/2006/relationships/image" Target="../media/image77.png"/><Relationship Id="rId79" Type="http://schemas.openxmlformats.org/officeDocument/2006/relationships/image" Target="../media/image98.png"/><Relationship Id="rId102" Type="http://schemas.openxmlformats.org/officeDocument/2006/relationships/image" Target="../media/image121.png"/><Relationship Id="rId123" Type="http://schemas.openxmlformats.org/officeDocument/2006/relationships/image" Target="../media/image142.png"/><Relationship Id="rId144" Type="http://schemas.openxmlformats.org/officeDocument/2006/relationships/image" Target="../media/image163.png"/><Relationship Id="rId90" Type="http://schemas.openxmlformats.org/officeDocument/2006/relationships/image" Target="../media/image109.png"/><Relationship Id="rId165" Type="http://schemas.openxmlformats.org/officeDocument/2006/relationships/image" Target="../media/image184.png"/><Relationship Id="rId27" Type="http://schemas.openxmlformats.org/officeDocument/2006/relationships/image" Target="../media/image46.png"/><Relationship Id="rId48" Type="http://schemas.openxmlformats.org/officeDocument/2006/relationships/image" Target="../media/image67.png"/><Relationship Id="rId69" Type="http://schemas.openxmlformats.org/officeDocument/2006/relationships/image" Target="../media/image88.png"/><Relationship Id="rId113" Type="http://schemas.openxmlformats.org/officeDocument/2006/relationships/image" Target="../media/image132.emf"/><Relationship Id="rId134" Type="http://schemas.openxmlformats.org/officeDocument/2006/relationships/image" Target="../media/image153.png"/><Relationship Id="rId80" Type="http://schemas.openxmlformats.org/officeDocument/2006/relationships/image" Target="../media/image99.png"/><Relationship Id="rId155" Type="http://schemas.openxmlformats.org/officeDocument/2006/relationships/image" Target="../media/image174.png"/><Relationship Id="rId17" Type="http://schemas.openxmlformats.org/officeDocument/2006/relationships/image" Target="../media/image36.png"/><Relationship Id="rId38" Type="http://schemas.openxmlformats.org/officeDocument/2006/relationships/image" Target="../media/image57.png"/><Relationship Id="rId59" Type="http://schemas.openxmlformats.org/officeDocument/2006/relationships/image" Target="../media/image78.png"/><Relationship Id="rId103" Type="http://schemas.openxmlformats.org/officeDocument/2006/relationships/image" Target="../media/image122.png"/><Relationship Id="rId124" Type="http://schemas.openxmlformats.org/officeDocument/2006/relationships/image" Target="../media/image14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19</xdr:row>
          <xdr:rowOff>7791</xdr:rowOff>
        </xdr:from>
        <xdr:to>
          <xdr:col>2</xdr:col>
          <xdr:colOff>809625</xdr:colOff>
          <xdr:row>23</xdr:row>
          <xdr:rowOff>167119</xdr:rowOff>
        </xdr:to>
        <xdr:pic>
          <xdr:nvPicPr>
            <xdr:cNvPr id="1870" name="Picture 4">
              <a:extLs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6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8798" y="7021655"/>
              <a:ext cx="1977736" cy="14062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27</xdr:row>
          <xdr:rowOff>104775</xdr:rowOff>
        </xdr:from>
        <xdr:to>
          <xdr:col>4</xdr:col>
          <xdr:colOff>1038225</xdr:colOff>
          <xdr:row>31</xdr:row>
          <xdr:rowOff>238125</xdr:rowOff>
        </xdr:to>
        <xdr:pic>
          <xdr:nvPicPr>
            <xdr:cNvPr id="1871" name="Picture 34">
              <a:extLs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6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657475" y="9486900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1123950</xdr:colOff>
          <xdr:row>28</xdr:row>
          <xdr:rowOff>161925</xdr:rowOff>
        </xdr:from>
        <xdr:to>
          <xdr:col>3</xdr:col>
          <xdr:colOff>762000</xdr:colOff>
          <xdr:row>33</xdr:row>
          <xdr:rowOff>9525</xdr:rowOff>
        </xdr:to>
        <xdr:pic>
          <xdr:nvPicPr>
            <xdr:cNvPr id="1872" name="Picture 32">
              <a:extLst>
                <a:ext uri="{FF2B5EF4-FFF2-40B4-BE49-F238E27FC236}">
                  <a16:creationId xmlns:a16="http://schemas.microsoft.com/office/drawing/2014/main" id="{00000000-0008-0000-0000-00005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68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0150" y="9848850"/>
              <a:ext cx="1981200" cy="1371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26</xdr:row>
          <xdr:rowOff>114300</xdr:rowOff>
        </xdr:from>
        <xdr:to>
          <xdr:col>4</xdr:col>
          <xdr:colOff>838200</xdr:colOff>
          <xdr:row>30</xdr:row>
          <xdr:rowOff>247650</xdr:rowOff>
        </xdr:to>
        <xdr:pic>
          <xdr:nvPicPr>
            <xdr:cNvPr id="1873" name="Picture 37">
              <a:extLst>
                <a:ext uri="{FF2B5EF4-FFF2-40B4-BE49-F238E27FC236}">
                  <a16:creationId xmlns:a16="http://schemas.microsoft.com/office/drawing/2014/main" id="{00000000-0008-0000-0000-00005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6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919162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30</xdr:row>
          <xdr:rowOff>0</xdr:rowOff>
        </xdr:from>
        <xdr:to>
          <xdr:col>4</xdr:col>
          <xdr:colOff>838200</xdr:colOff>
          <xdr:row>34</xdr:row>
          <xdr:rowOff>142875</xdr:rowOff>
        </xdr:to>
        <xdr:pic>
          <xdr:nvPicPr>
            <xdr:cNvPr id="1874" name="Picture 35">
              <a:extLst>
                <a:ext uri="{FF2B5EF4-FFF2-40B4-BE49-F238E27FC236}">
                  <a16:creationId xmlns:a16="http://schemas.microsoft.com/office/drawing/2014/main" id="{00000000-0008-0000-0000-00005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68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47925" y="102965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19</xdr:row>
          <xdr:rowOff>228600</xdr:rowOff>
        </xdr:from>
        <xdr:to>
          <xdr:col>8</xdr:col>
          <xdr:colOff>1038225</xdr:colOff>
          <xdr:row>24</xdr:row>
          <xdr:rowOff>66675</xdr:rowOff>
        </xdr:to>
        <xdr:pic>
          <xdr:nvPicPr>
            <xdr:cNvPr id="1875" name="Picture 16">
              <a:extLs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6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343775" y="71723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161925</xdr:rowOff>
        </xdr:from>
        <xdr:to>
          <xdr:col>8</xdr:col>
          <xdr:colOff>819150</xdr:colOff>
          <xdr:row>23</xdr:row>
          <xdr:rowOff>0</xdr:rowOff>
        </xdr:to>
        <xdr:pic>
          <xdr:nvPicPr>
            <xdr:cNvPr id="1876" name="Picture 17">
              <a:extLst>
                <a:ext uri="{FF2B5EF4-FFF2-40B4-BE49-F238E27FC236}">
                  <a16:creationId xmlns:a16="http://schemas.microsoft.com/office/drawing/2014/main" id="{00000000-0008-0000-0000-00005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6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24700" y="68008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1057275</xdr:colOff>
          <xdr:row>20</xdr:row>
          <xdr:rowOff>114300</xdr:rowOff>
        </xdr:from>
        <xdr:to>
          <xdr:col>10</xdr:col>
          <xdr:colOff>638175</xdr:colOff>
          <xdr:row>24</xdr:row>
          <xdr:rowOff>247650</xdr:rowOff>
        </xdr:to>
        <xdr:pic>
          <xdr:nvPicPr>
            <xdr:cNvPr id="1877" name="Picture 18">
              <a:extLst>
                <a:ext uri="{FF2B5EF4-FFF2-40B4-BE49-F238E27FC236}">
                  <a16:creationId xmlns:a16="http://schemas.microsoft.com/office/drawing/2014/main" id="{00000000-0008-0000-0000-00005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6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62925" y="736282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18</xdr:row>
          <xdr:rowOff>200025</xdr:rowOff>
        </xdr:from>
        <xdr:to>
          <xdr:col>6</xdr:col>
          <xdr:colOff>857250</xdr:colOff>
          <xdr:row>23</xdr:row>
          <xdr:rowOff>38100</xdr:rowOff>
        </xdr:to>
        <xdr:pic>
          <xdr:nvPicPr>
            <xdr:cNvPr id="1878" name="Picture 13">
              <a:extLst>
                <a:ext uri="{FF2B5EF4-FFF2-40B4-BE49-F238E27FC236}">
                  <a16:creationId xmlns:a16="http://schemas.microsoft.com/office/drawing/2014/main" id="{00000000-0008-0000-0000-00005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6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10125" y="68389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8</xdr:col>
      <xdr:colOff>911678</xdr:colOff>
      <xdr:row>0</xdr:row>
      <xdr:rowOff>67716</xdr:rowOff>
    </xdr:from>
    <xdr:to>
      <xdr:col>13</xdr:col>
      <xdr:colOff>1142999</xdr:colOff>
      <xdr:row>0</xdr:row>
      <xdr:rowOff>702865</xdr:rowOff>
    </xdr:to>
    <xdr:sp macro="" textlink="">
      <xdr:nvSpPr>
        <xdr:cNvPr id="17" name="CaixaDeTexto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432223" y="67716"/>
          <a:ext cx="7435685" cy="635149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13607</xdr:colOff>
      <xdr:row>0</xdr:row>
      <xdr:rowOff>68035</xdr:rowOff>
    </xdr:from>
    <xdr:to>
      <xdr:col>8</xdr:col>
      <xdr:colOff>816429</xdr:colOff>
      <xdr:row>0</xdr:row>
      <xdr:rowOff>1170214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3607" y="68035"/>
          <a:ext cx="8994322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200">
              <a:latin typeface="Times New Roman" pitchFamily="18" charset="0"/>
              <a:cs typeface="Times New Roman" pitchFamily="18" charset="0"/>
            </a:rPr>
            <a:t>Quadro de figuras - </a:t>
          </a:r>
          <a:r>
            <a:rPr lang="pt-PT" sz="1400">
              <a:latin typeface="Times New Roman" pitchFamily="18" charset="0"/>
              <a:cs typeface="Times New Roman" pitchFamily="18" charset="0"/>
            </a:rPr>
            <a:t>Colocar diretamente a figura que pretende (1 a 131)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180975</xdr:rowOff>
        </xdr:from>
        <xdr:to>
          <xdr:col>2</xdr:col>
          <xdr:colOff>923925</xdr:colOff>
          <xdr:row>24</xdr:row>
          <xdr:rowOff>19050</xdr:rowOff>
        </xdr:to>
        <xdr:pic>
          <xdr:nvPicPr>
            <xdr:cNvPr id="1881" name="Picture 3">
              <a:extLst>
                <a:ext uri="{FF2B5EF4-FFF2-40B4-BE49-F238E27FC236}">
                  <a16:creationId xmlns:a16="http://schemas.microsoft.com/office/drawing/2014/main" id="{00000000-0008-0000-0000-00005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6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00025" y="71247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952500</xdr:colOff>
          <xdr:row>20</xdr:row>
          <xdr:rowOff>133350</xdr:rowOff>
        </xdr:from>
        <xdr:to>
          <xdr:col>3</xdr:col>
          <xdr:colOff>581025</xdr:colOff>
          <xdr:row>24</xdr:row>
          <xdr:rowOff>276225</xdr:rowOff>
        </xdr:to>
        <xdr:pic>
          <xdr:nvPicPr>
            <xdr:cNvPr id="1882" name="Picture 5">
              <a:extLst>
                <a:ext uri="{FF2B5EF4-FFF2-40B4-BE49-F238E27FC236}">
                  <a16:creationId xmlns:a16="http://schemas.microsoft.com/office/drawing/2014/main" id="{00000000-0008-0000-0000-00005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69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28700" y="7381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22</xdr:row>
          <xdr:rowOff>9525</xdr:rowOff>
        </xdr:from>
        <xdr:to>
          <xdr:col>2</xdr:col>
          <xdr:colOff>838200</xdr:colOff>
          <xdr:row>26</xdr:row>
          <xdr:rowOff>142875</xdr:rowOff>
        </xdr:to>
        <xdr:pic>
          <xdr:nvPicPr>
            <xdr:cNvPr id="1883" name="Picture 6">
              <a:extLst>
                <a:ext uri="{FF2B5EF4-FFF2-40B4-BE49-F238E27FC236}">
                  <a16:creationId xmlns:a16="http://schemas.microsoft.com/office/drawing/2014/main" id="{00000000-0008-0000-0000-00005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6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4775" y="786765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19</xdr:row>
          <xdr:rowOff>133350</xdr:rowOff>
        </xdr:from>
        <xdr:to>
          <xdr:col>4</xdr:col>
          <xdr:colOff>838200</xdr:colOff>
          <xdr:row>23</xdr:row>
          <xdr:rowOff>276225</xdr:rowOff>
        </xdr:to>
        <xdr:pic>
          <xdr:nvPicPr>
            <xdr:cNvPr id="1884" name="Picture 7">
              <a:extLst>
                <a:ext uri="{FF2B5EF4-FFF2-40B4-BE49-F238E27FC236}">
                  <a16:creationId xmlns:a16="http://schemas.microsoft.com/office/drawing/2014/main" id="{00000000-0008-0000-0000-00005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6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47925" y="707707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1181100</xdr:colOff>
          <xdr:row>18</xdr:row>
          <xdr:rowOff>161925</xdr:rowOff>
        </xdr:from>
        <xdr:to>
          <xdr:col>4</xdr:col>
          <xdr:colOff>781050</xdr:colOff>
          <xdr:row>23</xdr:row>
          <xdr:rowOff>0</xdr:rowOff>
        </xdr:to>
        <xdr:pic>
          <xdr:nvPicPr>
            <xdr:cNvPr id="1885" name="Picture 8">
              <a:extLst>
                <a:ext uri="{FF2B5EF4-FFF2-40B4-BE49-F238E27FC236}">
                  <a16:creationId xmlns:a16="http://schemas.microsoft.com/office/drawing/2014/main" id="{00000000-0008-0000-0000-00005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6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6791325"/>
              <a:ext cx="200025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1085850</xdr:colOff>
          <xdr:row>20</xdr:row>
          <xdr:rowOff>180975</xdr:rowOff>
        </xdr:from>
        <xdr:to>
          <xdr:col>5</xdr:col>
          <xdr:colOff>714375</xdr:colOff>
          <xdr:row>25</xdr:row>
          <xdr:rowOff>19050</xdr:rowOff>
        </xdr:to>
        <xdr:pic>
          <xdr:nvPicPr>
            <xdr:cNvPr id="1886" name="Picture 9">
              <a:extLst>
                <a:ext uri="{FF2B5EF4-FFF2-40B4-BE49-F238E27FC236}">
                  <a16:creationId xmlns:a16="http://schemas.microsoft.com/office/drawing/2014/main" id="{00000000-0008-0000-0000-00005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6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505200" y="74295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21</xdr:row>
          <xdr:rowOff>238125</xdr:rowOff>
        </xdr:from>
        <xdr:to>
          <xdr:col>4</xdr:col>
          <xdr:colOff>847725</xdr:colOff>
          <xdr:row>26</xdr:row>
          <xdr:rowOff>76200</xdr:rowOff>
        </xdr:to>
        <xdr:pic>
          <xdr:nvPicPr>
            <xdr:cNvPr id="1887" name="Picture 10">
              <a:extLst>
                <a:ext uri="{FF2B5EF4-FFF2-40B4-BE49-F238E27FC236}">
                  <a16:creationId xmlns:a16="http://schemas.microsoft.com/office/drawing/2014/main" id="{00000000-0008-0000-0000-00005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6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77914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19</xdr:row>
          <xdr:rowOff>171450</xdr:rowOff>
        </xdr:from>
        <xdr:to>
          <xdr:col>6</xdr:col>
          <xdr:colOff>1038225</xdr:colOff>
          <xdr:row>24</xdr:row>
          <xdr:rowOff>9525</xdr:rowOff>
        </xdr:to>
        <xdr:pic>
          <xdr:nvPicPr>
            <xdr:cNvPr id="1888" name="Picture 12">
              <a:extLst>
                <a:ext uri="{FF2B5EF4-FFF2-40B4-BE49-F238E27FC236}">
                  <a16:creationId xmlns:a16="http://schemas.microsoft.com/office/drawing/2014/main" id="{00000000-0008-0000-0000-00006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6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00625" y="71151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1000125</xdr:colOff>
          <xdr:row>20</xdr:row>
          <xdr:rowOff>209550</xdr:rowOff>
        </xdr:from>
        <xdr:to>
          <xdr:col>7</xdr:col>
          <xdr:colOff>628650</xdr:colOff>
          <xdr:row>25</xdr:row>
          <xdr:rowOff>47625</xdr:rowOff>
        </xdr:to>
        <xdr:pic>
          <xdr:nvPicPr>
            <xdr:cNvPr id="1889" name="Picture 14">
              <a:extLst>
                <a:ext uri="{FF2B5EF4-FFF2-40B4-BE49-F238E27FC236}">
                  <a16:creationId xmlns:a16="http://schemas.microsoft.com/office/drawing/2014/main" id="{00000000-0008-0000-0000-00006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6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62625" y="74580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21</xdr:row>
          <xdr:rowOff>209550</xdr:rowOff>
        </xdr:from>
        <xdr:to>
          <xdr:col>6</xdr:col>
          <xdr:colOff>809625</xdr:colOff>
          <xdr:row>26</xdr:row>
          <xdr:rowOff>47625</xdr:rowOff>
        </xdr:to>
        <xdr:pic>
          <xdr:nvPicPr>
            <xdr:cNvPr id="1890" name="Picture 15">
              <a:extLst>
                <a:ext uri="{FF2B5EF4-FFF2-40B4-BE49-F238E27FC236}">
                  <a16:creationId xmlns:a16="http://schemas.microsoft.com/office/drawing/2014/main" id="{00000000-0008-0000-0000-00006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7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72025" y="7762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19050</xdr:rowOff>
        </xdr:from>
        <xdr:to>
          <xdr:col>8</xdr:col>
          <xdr:colOff>828675</xdr:colOff>
          <xdr:row>26</xdr:row>
          <xdr:rowOff>152400</xdr:rowOff>
        </xdr:to>
        <xdr:pic>
          <xdr:nvPicPr>
            <xdr:cNvPr id="1891" name="Picture 19">
              <a:extLst>
                <a:ext uri="{FF2B5EF4-FFF2-40B4-BE49-F238E27FC236}">
                  <a16:creationId xmlns:a16="http://schemas.microsoft.com/office/drawing/2014/main" id="{00000000-0008-0000-0000-00006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7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24700" y="787717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19</xdr:row>
          <xdr:rowOff>200025</xdr:rowOff>
        </xdr:from>
        <xdr:to>
          <xdr:col>11</xdr:col>
          <xdr:colOff>904875</xdr:colOff>
          <xdr:row>24</xdr:row>
          <xdr:rowOff>38100</xdr:rowOff>
        </xdr:to>
        <xdr:pic>
          <xdr:nvPicPr>
            <xdr:cNvPr id="1892" name="Picture 21">
              <a:extLst>
                <a:ext uri="{FF2B5EF4-FFF2-40B4-BE49-F238E27FC236}">
                  <a16:creationId xmlns:a16="http://schemas.microsoft.com/office/drawing/2014/main" id="{00000000-0008-0000-0000-00006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7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601200" y="71437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22</xdr:row>
          <xdr:rowOff>38100</xdr:rowOff>
        </xdr:from>
        <xdr:to>
          <xdr:col>11</xdr:col>
          <xdr:colOff>790575</xdr:colOff>
          <xdr:row>26</xdr:row>
          <xdr:rowOff>180975</xdr:rowOff>
        </xdr:to>
        <xdr:pic>
          <xdr:nvPicPr>
            <xdr:cNvPr id="1893" name="Picture 22">
              <a:extLst>
                <a:ext uri="{FF2B5EF4-FFF2-40B4-BE49-F238E27FC236}">
                  <a16:creationId xmlns:a16="http://schemas.microsoft.com/office/drawing/2014/main" id="{00000000-0008-0000-0000-00006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7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96425" y="78962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1066800</xdr:colOff>
          <xdr:row>20</xdr:row>
          <xdr:rowOff>190500</xdr:rowOff>
        </xdr:from>
        <xdr:to>
          <xdr:col>12</xdr:col>
          <xdr:colOff>704850</xdr:colOff>
          <xdr:row>25</xdr:row>
          <xdr:rowOff>28575</xdr:rowOff>
        </xdr:to>
        <xdr:pic>
          <xdr:nvPicPr>
            <xdr:cNvPr id="1894" name="Picture 23">
              <a:extLst>
                <a:ext uri="{FF2B5EF4-FFF2-40B4-BE49-F238E27FC236}">
                  <a16:creationId xmlns:a16="http://schemas.microsoft.com/office/drawing/2014/main" id="{00000000-0008-0000-0000-00006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70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572750" y="74390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190500</xdr:rowOff>
        </xdr:from>
        <xdr:to>
          <xdr:col>11</xdr:col>
          <xdr:colOff>800100</xdr:colOff>
          <xdr:row>23</xdr:row>
          <xdr:rowOff>28575</xdr:rowOff>
        </xdr:to>
        <xdr:pic>
          <xdr:nvPicPr>
            <xdr:cNvPr id="1895" name="Picture 24">
              <a:extLst>
                <a:ext uri="{FF2B5EF4-FFF2-40B4-BE49-F238E27FC236}">
                  <a16:creationId xmlns:a16="http://schemas.microsoft.com/office/drawing/2014/main" id="{00000000-0008-0000-0000-000067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7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05950" y="68294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19</xdr:row>
          <xdr:rowOff>142875</xdr:rowOff>
        </xdr:from>
        <xdr:to>
          <xdr:col>13</xdr:col>
          <xdr:colOff>923925</xdr:colOff>
          <xdr:row>23</xdr:row>
          <xdr:rowOff>276225</xdr:rowOff>
        </xdr:to>
        <xdr:pic>
          <xdr:nvPicPr>
            <xdr:cNvPr id="1896" name="Picture 26">
              <a:extLst>
                <a:ext uri="{FF2B5EF4-FFF2-40B4-BE49-F238E27FC236}">
                  <a16:creationId xmlns:a16="http://schemas.microsoft.com/office/drawing/2014/main" id="{00000000-0008-0000-0000-000068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70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963400" y="70866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1162050</xdr:colOff>
          <xdr:row>18</xdr:row>
          <xdr:rowOff>209550</xdr:rowOff>
        </xdr:from>
        <xdr:to>
          <xdr:col>13</xdr:col>
          <xdr:colOff>790575</xdr:colOff>
          <xdr:row>23</xdr:row>
          <xdr:rowOff>47625</xdr:rowOff>
        </xdr:to>
        <xdr:pic>
          <xdr:nvPicPr>
            <xdr:cNvPr id="1897" name="Picture 27">
              <a:extLst>
                <a:ext uri="{FF2B5EF4-FFF2-40B4-BE49-F238E27FC236}">
                  <a16:creationId xmlns:a16="http://schemas.microsoft.com/office/drawing/2014/main" id="{00000000-0008-0000-0000-00006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7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39575" y="68484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1057275</xdr:colOff>
          <xdr:row>20</xdr:row>
          <xdr:rowOff>180975</xdr:rowOff>
        </xdr:from>
        <xdr:to>
          <xdr:col>14</xdr:col>
          <xdr:colOff>695325</xdr:colOff>
          <xdr:row>25</xdr:row>
          <xdr:rowOff>19050</xdr:rowOff>
        </xdr:to>
        <xdr:pic>
          <xdr:nvPicPr>
            <xdr:cNvPr id="1898" name="Picture 28">
              <a:extLst>
                <a:ext uri="{FF2B5EF4-FFF2-40B4-BE49-F238E27FC236}">
                  <a16:creationId xmlns:a16="http://schemas.microsoft.com/office/drawing/2014/main" id="{00000000-0008-0000-0000-00006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7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906375" y="74295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22</xdr:row>
          <xdr:rowOff>9525</xdr:rowOff>
        </xdr:from>
        <xdr:to>
          <xdr:col>13</xdr:col>
          <xdr:colOff>828675</xdr:colOff>
          <xdr:row>26</xdr:row>
          <xdr:rowOff>142875</xdr:rowOff>
        </xdr:to>
        <xdr:pic>
          <xdr:nvPicPr>
            <xdr:cNvPr id="1899" name="Picture 29">
              <a:extLst>
                <a:ext uri="{FF2B5EF4-FFF2-40B4-BE49-F238E27FC236}">
                  <a16:creationId xmlns:a16="http://schemas.microsoft.com/office/drawing/2014/main" id="{00000000-0008-0000-0000-00006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7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77675" y="7867650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27</xdr:row>
          <xdr:rowOff>285750</xdr:rowOff>
        </xdr:from>
        <xdr:to>
          <xdr:col>2</xdr:col>
          <xdr:colOff>942975</xdr:colOff>
          <xdr:row>32</xdr:row>
          <xdr:rowOff>123825</xdr:rowOff>
        </xdr:to>
        <xdr:pic>
          <xdr:nvPicPr>
            <xdr:cNvPr id="1900" name="Picture 30">
              <a:extLst>
                <a:ext uri="{FF2B5EF4-FFF2-40B4-BE49-F238E27FC236}">
                  <a16:creationId xmlns:a16="http://schemas.microsoft.com/office/drawing/2014/main" id="{00000000-0008-0000-0000-00006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71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9075" y="9667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26</xdr:row>
          <xdr:rowOff>171450</xdr:rowOff>
        </xdr:from>
        <xdr:to>
          <xdr:col>2</xdr:col>
          <xdr:colOff>809625</xdr:colOff>
          <xdr:row>31</xdr:row>
          <xdr:rowOff>9525</xdr:rowOff>
        </xdr:to>
        <xdr:pic>
          <xdr:nvPicPr>
            <xdr:cNvPr id="1901" name="Picture 31">
              <a:extLst>
                <a:ext uri="{FF2B5EF4-FFF2-40B4-BE49-F238E27FC236}">
                  <a16:creationId xmlns:a16="http://schemas.microsoft.com/office/drawing/2014/main" id="{00000000-0008-0000-0000-00006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7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5725" y="92487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9525</xdr:rowOff>
        </xdr:from>
        <xdr:to>
          <xdr:col>2</xdr:col>
          <xdr:colOff>809625</xdr:colOff>
          <xdr:row>34</xdr:row>
          <xdr:rowOff>152400</xdr:rowOff>
        </xdr:to>
        <xdr:pic>
          <xdr:nvPicPr>
            <xdr:cNvPr id="1902" name="Picture 33">
              <a:extLs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71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5725" y="103060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1028700</xdr:colOff>
          <xdr:row>28</xdr:row>
          <xdr:rowOff>114300</xdr:rowOff>
        </xdr:from>
        <xdr:to>
          <xdr:col>5</xdr:col>
          <xdr:colOff>657225</xdr:colOff>
          <xdr:row>32</xdr:row>
          <xdr:rowOff>247650</xdr:rowOff>
        </xdr:to>
        <xdr:pic>
          <xdr:nvPicPr>
            <xdr:cNvPr id="1903" name="Picture 36">
              <a:extLst>
                <a:ext uri="{FF2B5EF4-FFF2-40B4-BE49-F238E27FC236}">
                  <a16:creationId xmlns:a16="http://schemas.microsoft.com/office/drawing/2014/main" id="{00000000-0008-0000-0000-00006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7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448050" y="980122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27</xdr:row>
          <xdr:rowOff>133350</xdr:rowOff>
        </xdr:from>
        <xdr:to>
          <xdr:col>6</xdr:col>
          <xdr:colOff>1019175</xdr:colOff>
          <xdr:row>31</xdr:row>
          <xdr:rowOff>266700</xdr:rowOff>
        </xdr:to>
        <xdr:pic>
          <xdr:nvPicPr>
            <xdr:cNvPr id="1904" name="Picture 38">
              <a:extLst>
                <a:ext uri="{FF2B5EF4-FFF2-40B4-BE49-F238E27FC236}">
                  <a16:creationId xmlns:a16="http://schemas.microsoft.com/office/drawing/2014/main" id="{00000000-0008-0000-0000-00007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71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72050" y="951547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26</xdr:row>
          <xdr:rowOff>180975</xdr:rowOff>
        </xdr:from>
        <xdr:to>
          <xdr:col>6</xdr:col>
          <xdr:colOff>838200</xdr:colOff>
          <xdr:row>31</xdr:row>
          <xdr:rowOff>19050</xdr:rowOff>
        </xdr:to>
        <xdr:pic>
          <xdr:nvPicPr>
            <xdr:cNvPr id="1905" name="Picture 39">
              <a:extLst>
                <a:ext uri="{FF2B5EF4-FFF2-40B4-BE49-F238E27FC236}">
                  <a16:creationId xmlns:a16="http://schemas.microsoft.com/office/drawing/2014/main" id="{00000000-0008-0000-0000-00007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7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91075" y="92583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1123950</xdr:colOff>
          <xdr:row>28</xdr:row>
          <xdr:rowOff>152400</xdr:rowOff>
        </xdr:from>
        <xdr:to>
          <xdr:col>7</xdr:col>
          <xdr:colOff>762000</xdr:colOff>
          <xdr:row>33</xdr:row>
          <xdr:rowOff>0</xdr:rowOff>
        </xdr:to>
        <xdr:pic>
          <xdr:nvPicPr>
            <xdr:cNvPr id="1906" name="Picture 40">
              <a:extLst>
                <a:ext uri="{FF2B5EF4-FFF2-40B4-BE49-F238E27FC236}">
                  <a16:creationId xmlns:a16="http://schemas.microsoft.com/office/drawing/2014/main" id="{00000000-0008-0000-0000-00007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7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886450" y="983932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30</xdr:row>
          <xdr:rowOff>28575</xdr:rowOff>
        </xdr:from>
        <xdr:to>
          <xdr:col>6</xdr:col>
          <xdr:colOff>828675</xdr:colOff>
          <xdr:row>34</xdr:row>
          <xdr:rowOff>161925</xdr:rowOff>
        </xdr:to>
        <xdr:pic>
          <xdr:nvPicPr>
            <xdr:cNvPr id="1907" name="Picture 41">
              <a:extLs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7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81550" y="103251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27</xdr:row>
          <xdr:rowOff>76200</xdr:rowOff>
        </xdr:from>
        <xdr:to>
          <xdr:col>8</xdr:col>
          <xdr:colOff>971550</xdr:colOff>
          <xdr:row>31</xdr:row>
          <xdr:rowOff>219075</xdr:rowOff>
        </xdr:to>
        <xdr:pic>
          <xdr:nvPicPr>
            <xdr:cNvPr id="1908" name="Picture 173">
              <a:extLst>
                <a:ext uri="{FF2B5EF4-FFF2-40B4-BE49-F238E27FC236}">
                  <a16:creationId xmlns:a16="http://schemas.microsoft.com/office/drawing/2014/main" id="{00000000-0008-0000-0000-00007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" spid="_x0000_s171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277100" y="94583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26</xdr:row>
          <xdr:rowOff>95250</xdr:rowOff>
        </xdr:from>
        <xdr:to>
          <xdr:col>8</xdr:col>
          <xdr:colOff>847725</xdr:colOff>
          <xdr:row>30</xdr:row>
          <xdr:rowOff>228600</xdr:rowOff>
        </xdr:to>
        <xdr:pic>
          <xdr:nvPicPr>
            <xdr:cNvPr id="1909" name="Picture 174">
              <a:extLst>
                <a:ext uri="{FF2B5EF4-FFF2-40B4-BE49-F238E27FC236}">
                  <a16:creationId xmlns:a16="http://schemas.microsoft.com/office/drawing/2014/main" id="{00000000-0008-0000-0000-00007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2" spid="_x0000_s17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53275" y="917257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1038225</xdr:colOff>
          <xdr:row>28</xdr:row>
          <xdr:rowOff>133350</xdr:rowOff>
        </xdr:from>
        <xdr:to>
          <xdr:col>10</xdr:col>
          <xdr:colOff>619125</xdr:colOff>
          <xdr:row>32</xdr:row>
          <xdr:rowOff>276225</xdr:rowOff>
        </xdr:to>
        <xdr:pic>
          <xdr:nvPicPr>
            <xdr:cNvPr id="1910" name="Picture 175">
              <a:extLst>
                <a:ext uri="{FF2B5EF4-FFF2-40B4-BE49-F238E27FC236}">
                  <a16:creationId xmlns:a16="http://schemas.microsoft.com/office/drawing/2014/main" id="{00000000-0008-0000-0000-00007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3" spid="_x0000_s172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43875" y="982027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29</xdr:row>
          <xdr:rowOff>295275</xdr:rowOff>
        </xdr:from>
        <xdr:to>
          <xdr:col>8</xdr:col>
          <xdr:colOff>847725</xdr:colOff>
          <xdr:row>34</xdr:row>
          <xdr:rowOff>133350</xdr:rowOff>
        </xdr:to>
        <xdr:pic>
          <xdr:nvPicPr>
            <xdr:cNvPr id="1911" name="Picture 176">
              <a:extLst>
                <a:ext uri="{FF2B5EF4-FFF2-40B4-BE49-F238E27FC236}">
                  <a16:creationId xmlns:a16="http://schemas.microsoft.com/office/drawing/2014/main" id="{00000000-0008-0000-0000-000077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4" spid="_x0000_s17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43750" y="102870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27</xdr:row>
          <xdr:rowOff>190500</xdr:rowOff>
        </xdr:from>
        <xdr:to>
          <xdr:col>11</xdr:col>
          <xdr:colOff>1028700</xdr:colOff>
          <xdr:row>32</xdr:row>
          <xdr:rowOff>28575</xdr:rowOff>
        </xdr:to>
        <xdr:pic>
          <xdr:nvPicPr>
            <xdr:cNvPr id="1912" name="Picture 177">
              <a:extLst>
                <a:ext uri="{FF2B5EF4-FFF2-40B4-BE49-F238E27FC236}">
                  <a16:creationId xmlns:a16="http://schemas.microsoft.com/office/drawing/2014/main" id="{00000000-0008-0000-0000-000078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5" spid="_x0000_s172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725025" y="95726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26</xdr:row>
          <xdr:rowOff>190500</xdr:rowOff>
        </xdr:from>
        <xdr:to>
          <xdr:col>11</xdr:col>
          <xdr:colOff>771525</xdr:colOff>
          <xdr:row>31</xdr:row>
          <xdr:rowOff>28575</xdr:rowOff>
        </xdr:to>
        <xdr:pic>
          <xdr:nvPicPr>
            <xdr:cNvPr id="1913" name="Picture 178">
              <a:extLst>
                <a:ext uri="{FF2B5EF4-FFF2-40B4-BE49-F238E27FC236}">
                  <a16:creationId xmlns:a16="http://schemas.microsoft.com/office/drawing/2014/main" id="{00000000-0008-0000-0000-00007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6" spid="_x0000_s17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77375" y="92678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1038225</xdr:colOff>
          <xdr:row>28</xdr:row>
          <xdr:rowOff>200025</xdr:rowOff>
        </xdr:from>
        <xdr:to>
          <xdr:col>12</xdr:col>
          <xdr:colOff>666750</xdr:colOff>
          <xdr:row>33</xdr:row>
          <xdr:rowOff>38100</xdr:rowOff>
        </xdr:to>
        <xdr:pic>
          <xdr:nvPicPr>
            <xdr:cNvPr id="1914" name="Picture 179">
              <a:extLst>
                <a:ext uri="{FF2B5EF4-FFF2-40B4-BE49-F238E27FC236}">
                  <a16:creationId xmlns:a16="http://schemas.microsoft.com/office/drawing/2014/main" id="{00000000-0008-0000-0000-00007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7" spid="_x0000_s17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544175" y="98869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30</xdr:row>
          <xdr:rowOff>95250</xdr:rowOff>
        </xdr:from>
        <xdr:to>
          <xdr:col>11</xdr:col>
          <xdr:colOff>762000</xdr:colOff>
          <xdr:row>34</xdr:row>
          <xdr:rowOff>228600</xdr:rowOff>
        </xdr:to>
        <xdr:pic>
          <xdr:nvPicPr>
            <xdr:cNvPr id="1915" name="Picture 180">
              <a:extLst>
                <a:ext uri="{FF2B5EF4-FFF2-40B4-BE49-F238E27FC236}">
                  <a16:creationId xmlns:a16="http://schemas.microsoft.com/office/drawing/2014/main" id="{00000000-0008-0000-0000-00007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8" spid="_x0000_s172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67850" y="1039177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27</xdr:row>
          <xdr:rowOff>180975</xdr:rowOff>
        </xdr:from>
        <xdr:to>
          <xdr:col>13</xdr:col>
          <xdr:colOff>1000125</xdr:colOff>
          <xdr:row>32</xdr:row>
          <xdr:rowOff>19050</xdr:rowOff>
        </xdr:to>
        <xdr:pic>
          <xdr:nvPicPr>
            <xdr:cNvPr id="1916" name="Picture 181">
              <a:extLst>
                <a:ext uri="{FF2B5EF4-FFF2-40B4-BE49-F238E27FC236}">
                  <a16:creationId xmlns:a16="http://schemas.microsoft.com/office/drawing/2014/main" id="{00000000-0008-0000-0000-00007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9" spid="_x0000_s172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49125" y="95631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26</xdr:row>
          <xdr:rowOff>142875</xdr:rowOff>
        </xdr:from>
        <xdr:to>
          <xdr:col>13</xdr:col>
          <xdr:colOff>857250</xdr:colOff>
          <xdr:row>30</xdr:row>
          <xdr:rowOff>276225</xdr:rowOff>
        </xdr:to>
        <xdr:pic>
          <xdr:nvPicPr>
            <xdr:cNvPr id="1917" name="Picture 182">
              <a:extLst>
                <a:ext uri="{FF2B5EF4-FFF2-40B4-BE49-F238E27FC236}">
                  <a16:creationId xmlns:a16="http://schemas.microsoft.com/office/drawing/2014/main" id="{00000000-0008-0000-0000-00007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0" spid="_x0000_s17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96725" y="92202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1038225</xdr:colOff>
          <xdr:row>28</xdr:row>
          <xdr:rowOff>104775</xdr:rowOff>
        </xdr:from>
        <xdr:to>
          <xdr:col>14</xdr:col>
          <xdr:colOff>676275</xdr:colOff>
          <xdr:row>32</xdr:row>
          <xdr:rowOff>247650</xdr:rowOff>
        </xdr:to>
        <xdr:pic>
          <xdr:nvPicPr>
            <xdr:cNvPr id="1918" name="Picture 183">
              <a:extLst>
                <a:ext uri="{FF2B5EF4-FFF2-40B4-BE49-F238E27FC236}">
                  <a16:creationId xmlns:a16="http://schemas.microsoft.com/office/drawing/2014/main" id="{00000000-0008-0000-0000-00007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1" spid="_x0000_s172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887325" y="97917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29</xdr:row>
          <xdr:rowOff>238125</xdr:rowOff>
        </xdr:from>
        <xdr:to>
          <xdr:col>13</xdr:col>
          <xdr:colOff>866775</xdr:colOff>
          <xdr:row>34</xdr:row>
          <xdr:rowOff>76200</xdr:rowOff>
        </xdr:to>
        <xdr:pic>
          <xdr:nvPicPr>
            <xdr:cNvPr id="1919" name="Picture 184">
              <a:extLst>
                <a:ext uri="{FF2B5EF4-FFF2-40B4-BE49-F238E27FC236}">
                  <a16:creationId xmlns:a16="http://schemas.microsoft.com/office/drawing/2014/main" id="{00000000-0008-0000-0000-00007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2" spid="_x0000_s172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915775" y="1022985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19977</xdr:colOff>
          <xdr:row>17</xdr:row>
          <xdr:rowOff>12616</xdr:rowOff>
        </xdr:from>
        <xdr:to>
          <xdr:col>45</xdr:col>
          <xdr:colOff>20719</xdr:colOff>
          <xdr:row>33</xdr:row>
          <xdr:rowOff>19976</xdr:rowOff>
        </xdr:to>
        <xdr:pic>
          <xdr:nvPicPr>
            <xdr:cNvPr id="1920" name="Picture 190">
              <a:extLst>
                <a:ext uri="{FF2B5EF4-FFF2-40B4-BE49-F238E27FC236}">
                  <a16:creationId xmlns:a16="http://schemas.microsoft.com/office/drawing/2014/main" id="{00000000-0008-0000-0000-00008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73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1487113" y="6403025"/>
              <a:ext cx="14288242" cy="499499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0</xdr:rowOff>
        </xdr:from>
        <xdr:to>
          <xdr:col>29</xdr:col>
          <xdr:colOff>28575</xdr:colOff>
          <xdr:row>34</xdr:row>
          <xdr:rowOff>0</xdr:rowOff>
        </xdr:to>
        <xdr:pic>
          <xdr:nvPicPr>
            <xdr:cNvPr id="1921" name="Picture 191">
              <a:extLst>
                <a:ext uri="{FF2B5EF4-FFF2-40B4-BE49-F238E27FC236}">
                  <a16:creationId xmlns:a16="http://schemas.microsoft.com/office/drawing/2014/main" id="{00000000-0008-0000-0000-00008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73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6887825" y="6638925"/>
              <a:ext cx="14135100" cy="48768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30</xdr:col>
      <xdr:colOff>190500</xdr:colOff>
      <xdr:row>36</xdr:row>
      <xdr:rowOff>152400</xdr:rowOff>
    </xdr:from>
    <xdr:to>
      <xdr:col>66</xdr:col>
      <xdr:colOff>990601</xdr:colOff>
      <xdr:row>36</xdr:row>
      <xdr:rowOff>190500</xdr:rowOff>
    </xdr:to>
    <xdr:cxnSp macro="">
      <xdr:nvCxnSpPr>
        <xdr:cNvPr id="15" name="Conexão rect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 flipV="1">
          <a:off x="31584900" y="12458700"/>
          <a:ext cx="32232601" cy="38100"/>
        </a:xfrm>
        <a:prstGeom prst="line">
          <a:avLst/>
        </a:prstGeom>
        <a:ln w="1270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234462</xdr:colOff>
      <xdr:row>9</xdr:row>
      <xdr:rowOff>84733</xdr:rowOff>
    </xdr:from>
    <xdr:to>
      <xdr:col>15</xdr:col>
      <xdr:colOff>204238</xdr:colOff>
      <xdr:row>10</xdr:row>
      <xdr:rowOff>37551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rot="5400000">
          <a:off x="14347268" y="4179331"/>
          <a:ext cx="480356" cy="3214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46</xdr:col>
      <xdr:colOff>724580</xdr:colOff>
      <xdr:row>9</xdr:row>
      <xdr:rowOff>190500</xdr:rowOff>
    </xdr:from>
    <xdr:to>
      <xdr:col>49</xdr:col>
      <xdr:colOff>95248</xdr:colOff>
      <xdr:row>11</xdr:row>
      <xdr:rowOff>238125</xdr:rowOff>
    </xdr:to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 rot="5400000">
          <a:off x="46629977" y="3696041"/>
          <a:ext cx="904875" cy="656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40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30</xdr:col>
      <xdr:colOff>118202</xdr:colOff>
      <xdr:row>35</xdr:row>
      <xdr:rowOff>242454</xdr:rowOff>
    </xdr:from>
    <xdr:to>
      <xdr:col>31</xdr:col>
      <xdr:colOff>429244</xdr:colOff>
      <xdr:row>36</xdr:row>
      <xdr:rowOff>294409</xdr:rowOff>
    </xdr:to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31412157" y="12330545"/>
          <a:ext cx="484223" cy="3636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20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 editAs="oneCell">
    <xdr:from>
      <xdr:col>40</xdr:col>
      <xdr:colOff>161925</xdr:colOff>
      <xdr:row>50</xdr:row>
      <xdr:rowOff>381000</xdr:rowOff>
    </xdr:from>
    <xdr:to>
      <xdr:col>42</xdr:col>
      <xdr:colOff>590550</xdr:colOff>
      <xdr:row>54</xdr:row>
      <xdr:rowOff>342900</xdr:rowOff>
    </xdr:to>
    <xdr:pic>
      <xdr:nvPicPr>
        <xdr:cNvPr id="1931" name="Imagem 30" descr="Graphic1.JPG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0275" y="20859750"/>
          <a:ext cx="24384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</xdr:row>
          <xdr:rowOff>9525</xdr:rowOff>
        </xdr:from>
        <xdr:to>
          <xdr:col>8</xdr:col>
          <xdr:colOff>409575</xdr:colOff>
          <xdr:row>13</xdr:row>
          <xdr:rowOff>95250</xdr:rowOff>
        </xdr:to>
        <xdr:pic>
          <xdr:nvPicPr>
            <xdr:cNvPr id="1934" name="Imagem 74">
              <a:extLst>
                <a:ext uri="{FF2B5EF4-FFF2-40B4-BE49-F238E27FC236}">
                  <a16:creationId xmlns:a16="http://schemas.microsoft.com/office/drawing/2014/main" id="{00000000-0008-0000-0000-00008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FG$1" spid="_x0000_s173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8286750" y="3457575"/>
              <a:ext cx="400050" cy="16383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59</xdr:col>
      <xdr:colOff>161925</xdr:colOff>
      <xdr:row>50</xdr:row>
      <xdr:rowOff>381000</xdr:rowOff>
    </xdr:from>
    <xdr:to>
      <xdr:col>61</xdr:col>
      <xdr:colOff>1009650</xdr:colOff>
      <xdr:row>54</xdr:row>
      <xdr:rowOff>342900</xdr:rowOff>
    </xdr:to>
    <xdr:pic>
      <xdr:nvPicPr>
        <xdr:cNvPr id="1935" name="Imagem 30" descr="Graphic1.JPG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0" y="20859750"/>
          <a:ext cx="24479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67</xdr:col>
          <xdr:colOff>5443</xdr:colOff>
          <xdr:row>17</xdr:row>
          <xdr:rowOff>231322</xdr:rowOff>
        </xdr:from>
        <xdr:ext cx="14249400" cy="4876800"/>
        <xdr:pic>
          <xdr:nvPicPr>
            <xdr:cNvPr id="71" name="Picture 190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733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3904586" y="6545036"/>
              <a:ext cx="14249400" cy="48768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>
    <xdr:from>
      <xdr:col>82</xdr:col>
      <xdr:colOff>710973</xdr:colOff>
      <xdr:row>9</xdr:row>
      <xdr:rowOff>156483</xdr:rowOff>
    </xdr:from>
    <xdr:to>
      <xdr:col>84</xdr:col>
      <xdr:colOff>188170</xdr:colOff>
      <xdr:row>10</xdr:row>
      <xdr:rowOff>109301</xdr:rowOff>
    </xdr:to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 rot="5400000">
          <a:off x="79333358" y="3557955"/>
          <a:ext cx="483497" cy="538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oneCellAnchor>
    <xdr:from>
      <xdr:col>68</xdr:col>
      <xdr:colOff>161925</xdr:colOff>
      <xdr:row>57</xdr:row>
      <xdr:rowOff>381000</xdr:rowOff>
    </xdr:from>
    <xdr:ext cx="2447925" cy="2400300"/>
    <xdr:pic>
      <xdr:nvPicPr>
        <xdr:cNvPr id="80" name="Imagem 30" descr="Graphic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6025" y="21069300"/>
          <a:ext cx="24479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85</xdr:col>
          <xdr:colOff>19050</xdr:colOff>
          <xdr:row>18</xdr:row>
          <xdr:rowOff>0</xdr:rowOff>
        </xdr:from>
        <xdr:ext cx="14049375" cy="4953000"/>
        <xdr:pic>
          <xdr:nvPicPr>
            <xdr:cNvPr id="90" name="Picture 190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9:$N$34" spid="_x0000_s173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79552800" y="6548438"/>
              <a:ext cx="14049375" cy="4953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1170213</xdr:colOff>
          <xdr:row>9</xdr:row>
          <xdr:rowOff>43543</xdr:rowOff>
        </xdr:from>
        <xdr:to>
          <xdr:col>8</xdr:col>
          <xdr:colOff>394606</xdr:colOff>
          <xdr:row>12</xdr:row>
          <xdr:rowOff>312965</xdr:rowOff>
        </xdr:to>
        <xdr:pic>
          <xdr:nvPicPr>
            <xdr:cNvPr id="73" name="Imagem 72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W7" spid="_x0000_s1735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8273142" y="3472543"/>
              <a:ext cx="394607" cy="14804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193964</xdr:colOff>
      <xdr:row>8</xdr:row>
      <xdr:rowOff>332509</xdr:rowOff>
    </xdr:from>
    <xdr:to>
      <xdr:col>2</xdr:col>
      <xdr:colOff>1177636</xdr:colOff>
      <xdr:row>13</xdr:row>
      <xdr:rowOff>37581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1" y="3463636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17</xdr:col>
      <xdr:colOff>983673</xdr:colOff>
      <xdr:row>13</xdr:row>
      <xdr:rowOff>51436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3600" y="3477491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9</xdr:row>
      <xdr:rowOff>0</xdr:rowOff>
    </xdr:from>
    <xdr:to>
      <xdr:col>32</xdr:col>
      <xdr:colOff>983672</xdr:colOff>
      <xdr:row>13</xdr:row>
      <xdr:rowOff>51436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9527" y="3477491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9</xdr:row>
      <xdr:rowOff>0</xdr:rowOff>
    </xdr:from>
    <xdr:to>
      <xdr:col>50</xdr:col>
      <xdr:colOff>983672</xdr:colOff>
      <xdr:row>13</xdr:row>
      <xdr:rowOff>51436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78836" y="3477491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0</xdr:colOff>
      <xdr:row>9</xdr:row>
      <xdr:rowOff>0</xdr:rowOff>
    </xdr:from>
    <xdr:to>
      <xdr:col>68</xdr:col>
      <xdr:colOff>983673</xdr:colOff>
      <xdr:row>13</xdr:row>
      <xdr:rowOff>51436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78364" y="3477491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85</xdr:col>
      <xdr:colOff>0</xdr:colOff>
      <xdr:row>9</xdr:row>
      <xdr:rowOff>0</xdr:rowOff>
    </xdr:from>
    <xdr:to>
      <xdr:col>86</xdr:col>
      <xdr:colOff>983672</xdr:colOff>
      <xdr:row>13</xdr:row>
      <xdr:rowOff>51436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6945" y="3477491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858982</xdr:colOff>
      <xdr:row>37</xdr:row>
      <xdr:rowOff>0</xdr:rowOff>
    </xdr:from>
    <xdr:to>
      <xdr:col>51</xdr:col>
      <xdr:colOff>332509</xdr:colOff>
      <xdr:row>39</xdr:row>
      <xdr:rowOff>411654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7818" y="12635345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789710</xdr:colOff>
      <xdr:row>36</xdr:row>
      <xdr:rowOff>360218</xdr:rowOff>
    </xdr:from>
    <xdr:to>
      <xdr:col>33</xdr:col>
      <xdr:colOff>568037</xdr:colOff>
      <xdr:row>39</xdr:row>
      <xdr:rowOff>383945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9237" y="12607636"/>
          <a:ext cx="2189018" cy="160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0</xdr:row>
      <xdr:rowOff>28574</xdr:rowOff>
    </xdr:from>
    <xdr:to>
      <xdr:col>12</xdr:col>
      <xdr:colOff>598713</xdr:colOff>
      <xdr:row>4</xdr:row>
      <xdr:rowOff>38099</xdr:rowOff>
    </xdr:to>
    <xdr:sp macro="" textlink="">
      <xdr:nvSpPr>
        <xdr:cNvPr id="19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28574" y="28574"/>
          <a:ext cx="9630319" cy="74104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481853</xdr:colOff>
      <xdr:row>18</xdr:row>
      <xdr:rowOff>224118</xdr:rowOff>
    </xdr:from>
    <xdr:to>
      <xdr:col>4</xdr:col>
      <xdr:colOff>123266</xdr:colOff>
      <xdr:row>20</xdr:row>
      <xdr:rowOff>78442</xdr:rowOff>
    </xdr:to>
    <xdr:cxnSp macro="">
      <xdr:nvCxnSpPr>
        <xdr:cNvPr id="20" name="Conexão recta unidireccional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 flipH="1" flipV="1">
          <a:off x="2836433" y="5756238"/>
          <a:ext cx="1470213" cy="26580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465044</xdr:colOff>
      <xdr:row>19</xdr:row>
      <xdr:rowOff>78441</xdr:rowOff>
    </xdr:from>
    <xdr:to>
      <xdr:col>8</xdr:col>
      <xdr:colOff>110937</xdr:colOff>
      <xdr:row>19</xdr:row>
      <xdr:rowOff>85168</xdr:rowOff>
    </xdr:to>
    <xdr:cxnSp macro="">
      <xdr:nvCxnSpPr>
        <xdr:cNvPr id="21" name="Conexão recta unidireccional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 flipV="1">
          <a:off x="5258024" y="5831541"/>
          <a:ext cx="1474693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528918</xdr:colOff>
      <xdr:row>20</xdr:row>
      <xdr:rowOff>107575</xdr:rowOff>
    </xdr:from>
    <xdr:to>
      <xdr:col>8</xdr:col>
      <xdr:colOff>174811</xdr:colOff>
      <xdr:row>20</xdr:row>
      <xdr:rowOff>114302</xdr:rowOff>
    </xdr:to>
    <xdr:cxnSp macro="">
      <xdr:nvCxnSpPr>
        <xdr:cNvPr id="22" name="Conexão recta unidireccional 1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 flipV="1">
          <a:off x="5321898" y="6051175"/>
          <a:ext cx="1474693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524436</xdr:colOff>
      <xdr:row>21</xdr:row>
      <xdr:rowOff>114299</xdr:rowOff>
    </xdr:from>
    <xdr:to>
      <xdr:col>8</xdr:col>
      <xdr:colOff>170329</xdr:colOff>
      <xdr:row>21</xdr:row>
      <xdr:rowOff>121026</xdr:rowOff>
    </xdr:to>
    <xdr:cxnSp macro="">
      <xdr:nvCxnSpPr>
        <xdr:cNvPr id="23" name="Conexão recta unidireccional 1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V="1">
          <a:off x="5317416" y="6248399"/>
          <a:ext cx="1474693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266700</xdr:rowOff>
    </xdr:from>
    <xdr:to>
      <xdr:col>0</xdr:col>
      <xdr:colOff>1123950</xdr:colOff>
      <xdr:row>68</xdr:row>
      <xdr:rowOff>781050</xdr:rowOff>
    </xdr:to>
    <xdr:pic>
      <xdr:nvPicPr>
        <xdr:cNvPr id="406" name="Imagem 323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81700"/>
          <a:ext cx="1123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33</xdr:row>
      <xdr:rowOff>38100</xdr:rowOff>
    </xdr:from>
    <xdr:to>
      <xdr:col>1</xdr:col>
      <xdr:colOff>104775</xdr:colOff>
      <xdr:row>33</xdr:row>
      <xdr:rowOff>1800225</xdr:rowOff>
    </xdr:to>
    <xdr:pic>
      <xdr:nvPicPr>
        <xdr:cNvPr id="407" name="Picture 1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1112400"/>
          <a:ext cx="136398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32</xdr:row>
      <xdr:rowOff>514350</xdr:rowOff>
    </xdr:from>
    <xdr:to>
      <xdr:col>0</xdr:col>
      <xdr:colOff>1009650</xdr:colOff>
      <xdr:row>32</xdr:row>
      <xdr:rowOff>1800225</xdr:rowOff>
    </xdr:to>
    <xdr:pic>
      <xdr:nvPicPr>
        <xdr:cNvPr id="408" name="Picture 13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721750"/>
          <a:ext cx="876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44</xdr:row>
      <xdr:rowOff>447675</xdr:rowOff>
    </xdr:from>
    <xdr:to>
      <xdr:col>0</xdr:col>
      <xdr:colOff>1800225</xdr:colOff>
      <xdr:row>44</xdr:row>
      <xdr:rowOff>1485900</xdr:rowOff>
    </xdr:to>
    <xdr:pic>
      <xdr:nvPicPr>
        <xdr:cNvPr id="409" name="Picture 30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2057875"/>
          <a:ext cx="1524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38100</xdr:rowOff>
    </xdr:from>
    <xdr:to>
      <xdr:col>0</xdr:col>
      <xdr:colOff>1485900</xdr:colOff>
      <xdr:row>21</xdr:row>
      <xdr:rowOff>1819275</xdr:rowOff>
    </xdr:to>
    <xdr:pic>
      <xdr:nvPicPr>
        <xdr:cNvPr id="410" name="Picture 1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709600"/>
          <a:ext cx="11239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</xdr:row>
      <xdr:rowOff>47625</xdr:rowOff>
    </xdr:from>
    <xdr:to>
      <xdr:col>0</xdr:col>
      <xdr:colOff>1209675</xdr:colOff>
      <xdr:row>22</xdr:row>
      <xdr:rowOff>1800225</xdr:rowOff>
    </xdr:to>
    <xdr:pic>
      <xdr:nvPicPr>
        <xdr:cNvPr id="411" name="Picture 2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586025"/>
          <a:ext cx="9144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</xdr:row>
      <xdr:rowOff>38100</xdr:rowOff>
    </xdr:from>
    <xdr:to>
      <xdr:col>0</xdr:col>
      <xdr:colOff>1485900</xdr:colOff>
      <xdr:row>23</xdr:row>
      <xdr:rowOff>1809750</xdr:rowOff>
    </xdr:to>
    <xdr:pic>
      <xdr:nvPicPr>
        <xdr:cNvPr id="412" name="Picture 3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2443400"/>
          <a:ext cx="12382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1362075</xdr:colOff>
      <xdr:row>24</xdr:row>
      <xdr:rowOff>981075</xdr:rowOff>
    </xdr:to>
    <xdr:pic>
      <xdr:nvPicPr>
        <xdr:cNvPr id="413" name="Picture 5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81725"/>
          <a:ext cx="1362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24</xdr:row>
      <xdr:rowOff>800100</xdr:rowOff>
    </xdr:from>
    <xdr:to>
      <xdr:col>0</xdr:col>
      <xdr:colOff>1857375</xdr:colOff>
      <xdr:row>24</xdr:row>
      <xdr:rowOff>1819275</xdr:rowOff>
    </xdr:to>
    <xdr:pic>
      <xdr:nvPicPr>
        <xdr:cNvPr id="414" name="Picture 4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72300"/>
          <a:ext cx="1171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25</xdr:row>
      <xdr:rowOff>95250</xdr:rowOff>
    </xdr:from>
    <xdr:to>
      <xdr:col>0</xdr:col>
      <xdr:colOff>1457325</xdr:colOff>
      <xdr:row>25</xdr:row>
      <xdr:rowOff>1790700</xdr:rowOff>
    </xdr:to>
    <xdr:pic>
      <xdr:nvPicPr>
        <xdr:cNvPr id="415" name="Picture 6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6234350"/>
          <a:ext cx="12001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26</xdr:row>
      <xdr:rowOff>123825</xdr:rowOff>
    </xdr:from>
    <xdr:to>
      <xdr:col>0</xdr:col>
      <xdr:colOff>1514475</xdr:colOff>
      <xdr:row>26</xdr:row>
      <xdr:rowOff>1828800</xdr:rowOff>
    </xdr:to>
    <xdr:pic>
      <xdr:nvPicPr>
        <xdr:cNvPr id="416" name="Picture 7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8129825"/>
          <a:ext cx="12954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27</xdr:row>
      <xdr:rowOff>66675</xdr:rowOff>
    </xdr:from>
    <xdr:to>
      <xdr:col>0</xdr:col>
      <xdr:colOff>1466850</xdr:colOff>
      <xdr:row>28</xdr:row>
      <xdr:rowOff>9525</xdr:rowOff>
    </xdr:to>
    <xdr:pic>
      <xdr:nvPicPr>
        <xdr:cNvPr id="417" name="Picture 8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9939575"/>
          <a:ext cx="11906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28</xdr:row>
      <xdr:rowOff>38100</xdr:rowOff>
    </xdr:from>
    <xdr:to>
      <xdr:col>0</xdr:col>
      <xdr:colOff>1238250</xdr:colOff>
      <xdr:row>28</xdr:row>
      <xdr:rowOff>1819275</xdr:rowOff>
    </xdr:to>
    <xdr:pic>
      <xdr:nvPicPr>
        <xdr:cNvPr id="418" name="Picture 9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1777900"/>
          <a:ext cx="7334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29</xdr:row>
      <xdr:rowOff>85725</xdr:rowOff>
    </xdr:from>
    <xdr:to>
      <xdr:col>0</xdr:col>
      <xdr:colOff>1228725</xdr:colOff>
      <xdr:row>29</xdr:row>
      <xdr:rowOff>1828800</xdr:rowOff>
    </xdr:to>
    <xdr:pic>
      <xdr:nvPicPr>
        <xdr:cNvPr id="419" name="Picture 10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3692425"/>
          <a:ext cx="8286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30</xdr:row>
      <xdr:rowOff>285750</xdr:rowOff>
    </xdr:from>
    <xdr:to>
      <xdr:col>0</xdr:col>
      <xdr:colOff>1971675</xdr:colOff>
      <xdr:row>30</xdr:row>
      <xdr:rowOff>1552575</xdr:rowOff>
    </xdr:to>
    <xdr:pic>
      <xdr:nvPicPr>
        <xdr:cNvPr id="420" name="Picture 11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759350"/>
          <a:ext cx="1933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31</xdr:row>
      <xdr:rowOff>76200</xdr:rowOff>
    </xdr:from>
    <xdr:to>
      <xdr:col>0</xdr:col>
      <xdr:colOff>1933575</xdr:colOff>
      <xdr:row>31</xdr:row>
      <xdr:rowOff>1676400</xdr:rowOff>
    </xdr:to>
    <xdr:pic>
      <xdr:nvPicPr>
        <xdr:cNvPr id="421" name="Picture 12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416700"/>
          <a:ext cx="18097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32</xdr:row>
      <xdr:rowOff>9525</xdr:rowOff>
    </xdr:from>
    <xdr:to>
      <xdr:col>1</xdr:col>
      <xdr:colOff>133350</xdr:colOff>
      <xdr:row>32</xdr:row>
      <xdr:rowOff>1323975</xdr:rowOff>
    </xdr:to>
    <xdr:pic>
      <xdr:nvPicPr>
        <xdr:cNvPr id="422" name="Picture 14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9216925"/>
          <a:ext cx="107823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</xdr:row>
      <xdr:rowOff>85725</xdr:rowOff>
    </xdr:from>
    <xdr:to>
      <xdr:col>0</xdr:col>
      <xdr:colOff>1057275</xdr:colOff>
      <xdr:row>33</xdr:row>
      <xdr:rowOff>1685925</xdr:rowOff>
    </xdr:to>
    <xdr:pic>
      <xdr:nvPicPr>
        <xdr:cNvPr id="423" name="Picture 15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160025"/>
          <a:ext cx="9620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34</xdr:row>
      <xdr:rowOff>114300</xdr:rowOff>
    </xdr:from>
    <xdr:to>
      <xdr:col>0</xdr:col>
      <xdr:colOff>1924050</xdr:colOff>
      <xdr:row>34</xdr:row>
      <xdr:rowOff>1714500</xdr:rowOff>
    </xdr:to>
    <xdr:pic>
      <xdr:nvPicPr>
        <xdr:cNvPr id="424" name="Picture 17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3055500"/>
          <a:ext cx="18192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35</xdr:row>
      <xdr:rowOff>66675</xdr:rowOff>
    </xdr:from>
    <xdr:to>
      <xdr:col>0</xdr:col>
      <xdr:colOff>857250</xdr:colOff>
      <xdr:row>35</xdr:row>
      <xdr:rowOff>1781175</xdr:rowOff>
    </xdr:to>
    <xdr:pic>
      <xdr:nvPicPr>
        <xdr:cNvPr id="425" name="Picture 18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874775"/>
          <a:ext cx="704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1028700</xdr:colOff>
      <xdr:row>35</xdr:row>
      <xdr:rowOff>152400</xdr:rowOff>
    </xdr:from>
    <xdr:to>
      <xdr:col>0</xdr:col>
      <xdr:colOff>1504950</xdr:colOff>
      <xdr:row>35</xdr:row>
      <xdr:rowOff>1171575</xdr:rowOff>
    </xdr:to>
    <xdr:pic>
      <xdr:nvPicPr>
        <xdr:cNvPr id="426" name="Picture 19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4960500"/>
          <a:ext cx="4762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36</xdr:row>
      <xdr:rowOff>57150</xdr:rowOff>
    </xdr:from>
    <xdr:to>
      <xdr:col>0</xdr:col>
      <xdr:colOff>1619250</xdr:colOff>
      <xdr:row>37</xdr:row>
      <xdr:rowOff>9525</xdr:rowOff>
    </xdr:to>
    <xdr:pic>
      <xdr:nvPicPr>
        <xdr:cNvPr id="427" name="Picture 20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732150"/>
          <a:ext cx="13239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37</xdr:row>
      <xdr:rowOff>66675</xdr:rowOff>
    </xdr:from>
    <xdr:to>
      <xdr:col>0</xdr:col>
      <xdr:colOff>1228725</xdr:colOff>
      <xdr:row>38</xdr:row>
      <xdr:rowOff>0</xdr:rowOff>
    </xdr:to>
    <xdr:pic>
      <xdr:nvPicPr>
        <xdr:cNvPr id="428" name="Picture 21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608575"/>
          <a:ext cx="933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38</xdr:row>
      <xdr:rowOff>47625</xdr:rowOff>
    </xdr:from>
    <xdr:to>
      <xdr:col>0</xdr:col>
      <xdr:colOff>1019175</xdr:colOff>
      <xdr:row>38</xdr:row>
      <xdr:rowOff>1838325</xdr:rowOff>
    </xdr:to>
    <xdr:pic>
      <xdr:nvPicPr>
        <xdr:cNvPr id="429" name="Picture 22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0456425"/>
          <a:ext cx="5524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39</xdr:row>
      <xdr:rowOff>85725</xdr:rowOff>
    </xdr:from>
    <xdr:to>
      <xdr:col>0</xdr:col>
      <xdr:colOff>1457325</xdr:colOff>
      <xdr:row>39</xdr:row>
      <xdr:rowOff>1857375</xdr:rowOff>
    </xdr:to>
    <xdr:pic>
      <xdr:nvPicPr>
        <xdr:cNvPr id="430" name="Picture 23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361425"/>
          <a:ext cx="11144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41</xdr:row>
      <xdr:rowOff>104775</xdr:rowOff>
    </xdr:from>
    <xdr:to>
      <xdr:col>0</xdr:col>
      <xdr:colOff>1600200</xdr:colOff>
      <xdr:row>41</xdr:row>
      <xdr:rowOff>1819275</xdr:rowOff>
    </xdr:to>
    <xdr:pic>
      <xdr:nvPicPr>
        <xdr:cNvPr id="431" name="Picture 25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114275"/>
          <a:ext cx="1381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57150</xdr:rowOff>
    </xdr:from>
    <xdr:to>
      <xdr:col>0</xdr:col>
      <xdr:colOff>1485900</xdr:colOff>
      <xdr:row>42</xdr:row>
      <xdr:rowOff>1838325</xdr:rowOff>
    </xdr:to>
    <xdr:pic>
      <xdr:nvPicPr>
        <xdr:cNvPr id="432" name="Picture 26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7933550"/>
          <a:ext cx="11811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43</xdr:row>
      <xdr:rowOff>447675</xdr:rowOff>
    </xdr:from>
    <xdr:to>
      <xdr:col>0</xdr:col>
      <xdr:colOff>1847850</xdr:colOff>
      <xdr:row>43</xdr:row>
      <xdr:rowOff>1647825</xdr:rowOff>
    </xdr:to>
    <xdr:pic>
      <xdr:nvPicPr>
        <xdr:cNvPr id="433" name="Picture 28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190975"/>
          <a:ext cx="1543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43</xdr:row>
      <xdr:rowOff>9525</xdr:rowOff>
    </xdr:from>
    <xdr:to>
      <xdr:col>0</xdr:col>
      <xdr:colOff>1828800</xdr:colOff>
      <xdr:row>43</xdr:row>
      <xdr:rowOff>790575</xdr:rowOff>
    </xdr:to>
    <xdr:pic>
      <xdr:nvPicPr>
        <xdr:cNvPr id="434" name="Picture 27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752825"/>
          <a:ext cx="1666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114300</xdr:rowOff>
    </xdr:from>
    <xdr:to>
      <xdr:col>0</xdr:col>
      <xdr:colOff>904875</xdr:colOff>
      <xdr:row>44</xdr:row>
      <xdr:rowOff>1838325</xdr:rowOff>
    </xdr:to>
    <xdr:pic>
      <xdr:nvPicPr>
        <xdr:cNvPr id="435" name="Picture 29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724500"/>
          <a:ext cx="7810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45</xdr:row>
      <xdr:rowOff>76200</xdr:rowOff>
    </xdr:from>
    <xdr:to>
      <xdr:col>0</xdr:col>
      <xdr:colOff>1771650</xdr:colOff>
      <xdr:row>45</xdr:row>
      <xdr:rowOff>1819275</xdr:rowOff>
    </xdr:to>
    <xdr:pic>
      <xdr:nvPicPr>
        <xdr:cNvPr id="436" name="Picture 31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3553300"/>
          <a:ext cx="15811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48</xdr:row>
      <xdr:rowOff>552450</xdr:rowOff>
    </xdr:from>
    <xdr:to>
      <xdr:col>1</xdr:col>
      <xdr:colOff>9525</xdr:colOff>
      <xdr:row>49</xdr:row>
      <xdr:rowOff>28575</xdr:rowOff>
    </xdr:to>
    <xdr:pic>
      <xdr:nvPicPr>
        <xdr:cNvPr id="437" name="Picture 36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9630250"/>
          <a:ext cx="140208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48</xdr:row>
      <xdr:rowOff>333375</xdr:rowOff>
    </xdr:from>
    <xdr:to>
      <xdr:col>0</xdr:col>
      <xdr:colOff>1647825</xdr:colOff>
      <xdr:row>48</xdr:row>
      <xdr:rowOff>923925</xdr:rowOff>
    </xdr:to>
    <xdr:pic>
      <xdr:nvPicPr>
        <xdr:cNvPr id="438" name="Picture 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411175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1028700</xdr:rowOff>
    </xdr:from>
    <xdr:to>
      <xdr:col>0</xdr:col>
      <xdr:colOff>1714500</xdr:colOff>
      <xdr:row>50</xdr:row>
      <xdr:rowOff>9525</xdr:rowOff>
    </xdr:to>
    <xdr:pic>
      <xdr:nvPicPr>
        <xdr:cNvPr id="439" name="Picture 38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1973400"/>
          <a:ext cx="1628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49</xdr:row>
      <xdr:rowOff>57150</xdr:rowOff>
    </xdr:from>
    <xdr:to>
      <xdr:col>0</xdr:col>
      <xdr:colOff>1371600</xdr:colOff>
      <xdr:row>49</xdr:row>
      <xdr:rowOff>1228725</xdr:rowOff>
    </xdr:to>
    <xdr:pic>
      <xdr:nvPicPr>
        <xdr:cNvPr id="440" name="Picture 39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91001850"/>
          <a:ext cx="390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85725</xdr:rowOff>
    </xdr:from>
    <xdr:to>
      <xdr:col>0</xdr:col>
      <xdr:colOff>1724025</xdr:colOff>
      <xdr:row>50</xdr:row>
      <xdr:rowOff>1800225</xdr:rowOff>
    </xdr:to>
    <xdr:pic>
      <xdr:nvPicPr>
        <xdr:cNvPr id="441" name="Picture 41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2897325"/>
          <a:ext cx="15430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51</xdr:row>
      <xdr:rowOff>76200</xdr:rowOff>
    </xdr:from>
    <xdr:to>
      <xdr:col>0</xdr:col>
      <xdr:colOff>1114425</xdr:colOff>
      <xdr:row>52</xdr:row>
      <xdr:rowOff>28575</xdr:rowOff>
    </xdr:to>
    <xdr:pic>
      <xdr:nvPicPr>
        <xdr:cNvPr id="442" name="Picture 42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4754700"/>
          <a:ext cx="6000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52</xdr:row>
      <xdr:rowOff>19050</xdr:rowOff>
    </xdr:from>
    <xdr:to>
      <xdr:col>0</xdr:col>
      <xdr:colOff>1209675</xdr:colOff>
      <xdr:row>52</xdr:row>
      <xdr:rowOff>1828800</xdr:rowOff>
    </xdr:to>
    <xdr:pic>
      <xdr:nvPicPr>
        <xdr:cNvPr id="443" name="Picture 43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6564450"/>
          <a:ext cx="847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53</xdr:row>
      <xdr:rowOff>38100</xdr:rowOff>
    </xdr:from>
    <xdr:to>
      <xdr:col>0</xdr:col>
      <xdr:colOff>1238250</xdr:colOff>
      <xdr:row>53</xdr:row>
      <xdr:rowOff>1847850</xdr:rowOff>
    </xdr:to>
    <xdr:pic>
      <xdr:nvPicPr>
        <xdr:cNvPr id="444" name="Picture 44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8450400"/>
          <a:ext cx="8382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54</xdr:row>
      <xdr:rowOff>76200</xdr:rowOff>
    </xdr:from>
    <xdr:to>
      <xdr:col>0</xdr:col>
      <xdr:colOff>1133475</xdr:colOff>
      <xdr:row>54</xdr:row>
      <xdr:rowOff>685800</xdr:rowOff>
    </xdr:to>
    <xdr:pic>
      <xdr:nvPicPr>
        <xdr:cNvPr id="445" name="Picture 46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0355400"/>
          <a:ext cx="981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54</xdr:row>
      <xdr:rowOff>542925</xdr:rowOff>
    </xdr:from>
    <xdr:to>
      <xdr:col>0</xdr:col>
      <xdr:colOff>1743075</xdr:colOff>
      <xdr:row>54</xdr:row>
      <xdr:rowOff>1514475</xdr:rowOff>
    </xdr:to>
    <xdr:pic>
      <xdr:nvPicPr>
        <xdr:cNvPr id="446" name="Picture 47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00822125"/>
          <a:ext cx="581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54</xdr:row>
      <xdr:rowOff>571500</xdr:rowOff>
    </xdr:from>
    <xdr:to>
      <xdr:col>0</xdr:col>
      <xdr:colOff>857250</xdr:colOff>
      <xdr:row>54</xdr:row>
      <xdr:rowOff>1819275</xdr:rowOff>
    </xdr:to>
    <xdr:pic>
      <xdr:nvPicPr>
        <xdr:cNvPr id="447" name="Picture 45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0850700"/>
          <a:ext cx="4572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101</xdr:row>
      <xdr:rowOff>47625</xdr:rowOff>
    </xdr:from>
    <xdr:to>
      <xdr:col>0</xdr:col>
      <xdr:colOff>704850</xdr:colOff>
      <xdr:row>101</xdr:row>
      <xdr:rowOff>1762125</xdr:rowOff>
    </xdr:to>
    <xdr:pic>
      <xdr:nvPicPr>
        <xdr:cNvPr id="448" name="Picture 99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4736125"/>
          <a:ext cx="6858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101</xdr:row>
      <xdr:rowOff>123825</xdr:rowOff>
    </xdr:from>
    <xdr:to>
      <xdr:col>0</xdr:col>
      <xdr:colOff>1838325</xdr:colOff>
      <xdr:row>101</xdr:row>
      <xdr:rowOff>1781175</xdr:rowOff>
    </xdr:to>
    <xdr:pic>
      <xdr:nvPicPr>
        <xdr:cNvPr id="449" name="Picture 100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812325"/>
          <a:ext cx="4381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101</xdr:row>
      <xdr:rowOff>238125</xdr:rowOff>
    </xdr:from>
    <xdr:to>
      <xdr:col>0</xdr:col>
      <xdr:colOff>1495425</xdr:colOff>
      <xdr:row>101</xdr:row>
      <xdr:rowOff>600075</xdr:rowOff>
    </xdr:to>
    <xdr:pic>
      <xdr:nvPicPr>
        <xdr:cNvPr id="450" name="Picture 101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492662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102</xdr:row>
      <xdr:rowOff>38100</xdr:rowOff>
    </xdr:from>
    <xdr:to>
      <xdr:col>0</xdr:col>
      <xdr:colOff>1743075</xdr:colOff>
      <xdr:row>102</xdr:row>
      <xdr:rowOff>1781175</xdr:rowOff>
    </xdr:to>
    <xdr:pic>
      <xdr:nvPicPr>
        <xdr:cNvPr id="451" name="Picture 102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593500"/>
          <a:ext cx="16002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103</xdr:row>
      <xdr:rowOff>1819275</xdr:rowOff>
    </xdr:from>
    <xdr:to>
      <xdr:col>0</xdr:col>
      <xdr:colOff>1933575</xdr:colOff>
      <xdr:row>105</xdr:row>
      <xdr:rowOff>133350</xdr:rowOff>
    </xdr:to>
    <xdr:pic>
      <xdr:nvPicPr>
        <xdr:cNvPr id="452" name="Picture 104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241575"/>
          <a:ext cx="18669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105</xdr:row>
      <xdr:rowOff>942975</xdr:rowOff>
    </xdr:from>
    <xdr:to>
      <xdr:col>0</xdr:col>
      <xdr:colOff>1905000</xdr:colOff>
      <xdr:row>106</xdr:row>
      <xdr:rowOff>133350</xdr:rowOff>
    </xdr:to>
    <xdr:pic>
      <xdr:nvPicPr>
        <xdr:cNvPr id="453" name="Picture 106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3099075"/>
          <a:ext cx="1895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105</xdr:row>
      <xdr:rowOff>66675</xdr:rowOff>
    </xdr:from>
    <xdr:to>
      <xdr:col>0</xdr:col>
      <xdr:colOff>1038225</xdr:colOff>
      <xdr:row>105</xdr:row>
      <xdr:rowOff>1209675</xdr:rowOff>
    </xdr:to>
    <xdr:pic>
      <xdr:nvPicPr>
        <xdr:cNvPr id="454" name="Picture 105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2222775"/>
          <a:ext cx="10191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95250</xdr:rowOff>
    </xdr:from>
    <xdr:to>
      <xdr:col>1</xdr:col>
      <xdr:colOff>190500</xdr:colOff>
      <xdr:row>103</xdr:row>
      <xdr:rowOff>1714500</xdr:rowOff>
    </xdr:to>
    <xdr:pic>
      <xdr:nvPicPr>
        <xdr:cNvPr id="455" name="Picture 103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17550"/>
          <a:ext cx="224028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108</xdr:row>
      <xdr:rowOff>676275</xdr:rowOff>
    </xdr:from>
    <xdr:to>
      <xdr:col>0</xdr:col>
      <xdr:colOff>1647825</xdr:colOff>
      <xdr:row>109</xdr:row>
      <xdr:rowOff>28575</xdr:rowOff>
    </xdr:to>
    <xdr:pic>
      <xdr:nvPicPr>
        <xdr:cNvPr id="456" name="Picture 107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8433075"/>
          <a:ext cx="1466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108</xdr:row>
      <xdr:rowOff>123825</xdr:rowOff>
    </xdr:from>
    <xdr:to>
      <xdr:col>0</xdr:col>
      <xdr:colOff>1685925</xdr:colOff>
      <xdr:row>108</xdr:row>
      <xdr:rowOff>695325</xdr:rowOff>
    </xdr:to>
    <xdr:pic>
      <xdr:nvPicPr>
        <xdr:cNvPr id="457" name="Picture 108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7880625"/>
          <a:ext cx="1362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109</xdr:row>
      <xdr:rowOff>76200</xdr:rowOff>
    </xdr:from>
    <xdr:to>
      <xdr:col>0</xdr:col>
      <xdr:colOff>1943100</xdr:colOff>
      <xdr:row>109</xdr:row>
      <xdr:rowOff>1743075</xdr:rowOff>
    </xdr:to>
    <xdr:pic>
      <xdr:nvPicPr>
        <xdr:cNvPr id="458" name="Picture 109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9699900"/>
          <a:ext cx="18764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110</xdr:row>
      <xdr:rowOff>76200</xdr:rowOff>
    </xdr:from>
    <xdr:to>
      <xdr:col>0</xdr:col>
      <xdr:colOff>1495425</xdr:colOff>
      <xdr:row>110</xdr:row>
      <xdr:rowOff>1809750</xdr:rowOff>
    </xdr:to>
    <xdr:pic>
      <xdr:nvPicPr>
        <xdr:cNvPr id="459" name="Picture 110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1566800"/>
          <a:ext cx="12382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85725</xdr:rowOff>
    </xdr:from>
    <xdr:to>
      <xdr:col>1</xdr:col>
      <xdr:colOff>190500</xdr:colOff>
      <xdr:row>111</xdr:row>
      <xdr:rowOff>1752600</xdr:rowOff>
    </xdr:to>
    <xdr:pic>
      <xdr:nvPicPr>
        <xdr:cNvPr id="460" name="Picture 111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43225"/>
          <a:ext cx="224028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112</xdr:row>
      <xdr:rowOff>0</xdr:rowOff>
    </xdr:from>
    <xdr:to>
      <xdr:col>0</xdr:col>
      <xdr:colOff>1790700</xdr:colOff>
      <xdr:row>112</xdr:row>
      <xdr:rowOff>1047750</xdr:rowOff>
    </xdr:to>
    <xdr:pic>
      <xdr:nvPicPr>
        <xdr:cNvPr id="461" name="Picture 112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5224400"/>
          <a:ext cx="1428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339090</xdr:colOff>
      <xdr:row>112</xdr:row>
      <xdr:rowOff>876300</xdr:rowOff>
    </xdr:from>
    <xdr:to>
      <xdr:col>0</xdr:col>
      <xdr:colOff>1844040</xdr:colOff>
      <xdr:row>113</xdr:row>
      <xdr:rowOff>66675</xdr:rowOff>
    </xdr:to>
    <xdr:pic>
      <xdr:nvPicPr>
        <xdr:cNvPr id="462" name="Picture 113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" y="196100700"/>
          <a:ext cx="1504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115</xdr:row>
      <xdr:rowOff>19050</xdr:rowOff>
    </xdr:from>
    <xdr:to>
      <xdr:col>0</xdr:col>
      <xdr:colOff>1152525</xdr:colOff>
      <xdr:row>115</xdr:row>
      <xdr:rowOff>1828800</xdr:rowOff>
    </xdr:to>
    <xdr:pic>
      <xdr:nvPicPr>
        <xdr:cNvPr id="463" name="Picture 114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0844150"/>
          <a:ext cx="781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116</xdr:row>
      <xdr:rowOff>66675</xdr:rowOff>
    </xdr:from>
    <xdr:to>
      <xdr:col>0</xdr:col>
      <xdr:colOff>1419225</xdr:colOff>
      <xdr:row>116</xdr:row>
      <xdr:rowOff>1847850</xdr:rowOff>
    </xdr:to>
    <xdr:pic>
      <xdr:nvPicPr>
        <xdr:cNvPr id="464" name="Picture 115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2758675"/>
          <a:ext cx="10668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117</xdr:row>
      <xdr:rowOff>38100</xdr:rowOff>
    </xdr:from>
    <xdr:to>
      <xdr:col>0</xdr:col>
      <xdr:colOff>1676400</xdr:colOff>
      <xdr:row>117</xdr:row>
      <xdr:rowOff>1800225</xdr:rowOff>
    </xdr:to>
    <xdr:pic>
      <xdr:nvPicPr>
        <xdr:cNvPr id="465" name="Picture 116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4597000"/>
          <a:ext cx="15240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118</xdr:row>
      <xdr:rowOff>904875</xdr:rowOff>
    </xdr:from>
    <xdr:to>
      <xdr:col>0</xdr:col>
      <xdr:colOff>1895475</xdr:colOff>
      <xdr:row>118</xdr:row>
      <xdr:rowOff>1724025</xdr:rowOff>
    </xdr:to>
    <xdr:pic>
      <xdr:nvPicPr>
        <xdr:cNvPr id="466" name="Picture 118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07330675"/>
          <a:ext cx="1162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104775</xdr:rowOff>
    </xdr:from>
    <xdr:to>
      <xdr:col>0</xdr:col>
      <xdr:colOff>1181100</xdr:colOff>
      <xdr:row>118</xdr:row>
      <xdr:rowOff>1200150</xdr:rowOff>
    </xdr:to>
    <xdr:pic>
      <xdr:nvPicPr>
        <xdr:cNvPr id="467" name="Picture 117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30575"/>
          <a:ext cx="1181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119</xdr:row>
      <xdr:rowOff>57150</xdr:rowOff>
    </xdr:from>
    <xdr:to>
      <xdr:col>0</xdr:col>
      <xdr:colOff>1981200</xdr:colOff>
      <xdr:row>119</xdr:row>
      <xdr:rowOff>1847850</xdr:rowOff>
    </xdr:to>
    <xdr:pic>
      <xdr:nvPicPr>
        <xdr:cNvPr id="468" name="Picture 119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8349850"/>
          <a:ext cx="19050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122</xdr:row>
      <xdr:rowOff>47625</xdr:rowOff>
    </xdr:from>
    <xdr:to>
      <xdr:col>0</xdr:col>
      <xdr:colOff>762000</xdr:colOff>
      <xdr:row>122</xdr:row>
      <xdr:rowOff>1790700</xdr:rowOff>
    </xdr:to>
    <xdr:pic>
      <xdr:nvPicPr>
        <xdr:cNvPr id="469" name="Picture 122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3941025"/>
          <a:ext cx="7048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122</xdr:row>
      <xdr:rowOff>104775</xdr:rowOff>
    </xdr:from>
    <xdr:to>
      <xdr:col>0</xdr:col>
      <xdr:colOff>1714500</xdr:colOff>
      <xdr:row>122</xdr:row>
      <xdr:rowOff>1247775</xdr:rowOff>
    </xdr:to>
    <xdr:pic>
      <xdr:nvPicPr>
        <xdr:cNvPr id="470" name="Picture 123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998175"/>
          <a:ext cx="914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123</xdr:row>
      <xdr:rowOff>9525</xdr:rowOff>
    </xdr:from>
    <xdr:to>
      <xdr:col>0</xdr:col>
      <xdr:colOff>1333500</xdr:colOff>
      <xdr:row>123</xdr:row>
      <xdr:rowOff>1828800</xdr:rowOff>
    </xdr:to>
    <xdr:pic>
      <xdr:nvPicPr>
        <xdr:cNvPr id="471" name="Picture 124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5769825"/>
          <a:ext cx="9906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123</xdr:row>
      <xdr:rowOff>1866900</xdr:rowOff>
    </xdr:from>
    <xdr:to>
      <xdr:col>0</xdr:col>
      <xdr:colOff>1390650</xdr:colOff>
      <xdr:row>124</xdr:row>
      <xdr:rowOff>1857375</xdr:rowOff>
    </xdr:to>
    <xdr:pic>
      <xdr:nvPicPr>
        <xdr:cNvPr id="472" name="Picture 125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627200"/>
          <a:ext cx="10191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125</xdr:row>
      <xdr:rowOff>57150</xdr:rowOff>
    </xdr:from>
    <xdr:to>
      <xdr:col>0</xdr:col>
      <xdr:colOff>1485900</xdr:colOff>
      <xdr:row>126</xdr:row>
      <xdr:rowOff>133350</xdr:rowOff>
    </xdr:to>
    <xdr:pic>
      <xdr:nvPicPr>
        <xdr:cNvPr id="473" name="Picture 126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9551250"/>
          <a:ext cx="14478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126</xdr:row>
      <xdr:rowOff>723900</xdr:rowOff>
    </xdr:from>
    <xdr:to>
      <xdr:col>0</xdr:col>
      <xdr:colOff>1628775</xdr:colOff>
      <xdr:row>126</xdr:row>
      <xdr:rowOff>1847850</xdr:rowOff>
    </xdr:to>
    <xdr:pic>
      <xdr:nvPicPr>
        <xdr:cNvPr id="474" name="Picture 129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2084900"/>
          <a:ext cx="10382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126</xdr:row>
      <xdr:rowOff>342900</xdr:rowOff>
    </xdr:from>
    <xdr:to>
      <xdr:col>0</xdr:col>
      <xdr:colOff>895350</xdr:colOff>
      <xdr:row>126</xdr:row>
      <xdr:rowOff>1638300</xdr:rowOff>
    </xdr:to>
    <xdr:pic>
      <xdr:nvPicPr>
        <xdr:cNvPr id="475" name="Picture 130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8803">
          <a:off x="342900" y="221703900"/>
          <a:ext cx="5524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126</xdr:row>
      <xdr:rowOff>76200</xdr:rowOff>
    </xdr:from>
    <xdr:to>
      <xdr:col>0</xdr:col>
      <xdr:colOff>1724025</xdr:colOff>
      <xdr:row>126</xdr:row>
      <xdr:rowOff>762000</xdr:rowOff>
    </xdr:to>
    <xdr:pic>
      <xdr:nvPicPr>
        <xdr:cNvPr id="476" name="Picture 128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1437200"/>
          <a:ext cx="876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128</xdr:row>
      <xdr:rowOff>1123950</xdr:rowOff>
    </xdr:from>
    <xdr:to>
      <xdr:col>0</xdr:col>
      <xdr:colOff>1304925</xdr:colOff>
      <xdr:row>128</xdr:row>
      <xdr:rowOff>1838325</xdr:rowOff>
    </xdr:to>
    <xdr:pic>
      <xdr:nvPicPr>
        <xdr:cNvPr id="477" name="Picture 120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26218750"/>
          <a:ext cx="866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128</xdr:row>
      <xdr:rowOff>66675</xdr:rowOff>
    </xdr:from>
    <xdr:to>
      <xdr:col>0</xdr:col>
      <xdr:colOff>904875</xdr:colOff>
      <xdr:row>128</xdr:row>
      <xdr:rowOff>1114425</xdr:rowOff>
    </xdr:to>
    <xdr:pic>
      <xdr:nvPicPr>
        <xdr:cNvPr id="478" name="Picture 121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25161475"/>
          <a:ext cx="247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129</xdr:row>
      <xdr:rowOff>47625</xdr:rowOff>
    </xdr:from>
    <xdr:to>
      <xdr:col>0</xdr:col>
      <xdr:colOff>1390650</xdr:colOff>
      <xdr:row>129</xdr:row>
      <xdr:rowOff>1819275</xdr:rowOff>
    </xdr:to>
    <xdr:pic>
      <xdr:nvPicPr>
        <xdr:cNvPr id="479" name="Picture 131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7009325"/>
          <a:ext cx="10477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130</xdr:row>
      <xdr:rowOff>47625</xdr:rowOff>
    </xdr:from>
    <xdr:to>
      <xdr:col>0</xdr:col>
      <xdr:colOff>1171575</xdr:colOff>
      <xdr:row>130</xdr:row>
      <xdr:rowOff>1809750</xdr:rowOff>
    </xdr:to>
    <xdr:pic>
      <xdr:nvPicPr>
        <xdr:cNvPr id="480" name="Picture 132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8876225"/>
          <a:ext cx="7810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131</xdr:row>
      <xdr:rowOff>676275</xdr:rowOff>
    </xdr:from>
    <xdr:to>
      <xdr:col>0</xdr:col>
      <xdr:colOff>1371600</xdr:colOff>
      <xdr:row>131</xdr:row>
      <xdr:rowOff>1809750</xdr:rowOff>
    </xdr:to>
    <xdr:pic>
      <xdr:nvPicPr>
        <xdr:cNvPr id="481" name="Picture 134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31371775"/>
          <a:ext cx="1152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132</xdr:row>
      <xdr:rowOff>28575</xdr:rowOff>
    </xdr:from>
    <xdr:to>
      <xdr:col>0</xdr:col>
      <xdr:colOff>1552575</xdr:colOff>
      <xdr:row>132</xdr:row>
      <xdr:rowOff>1800225</xdr:rowOff>
    </xdr:to>
    <xdr:pic>
      <xdr:nvPicPr>
        <xdr:cNvPr id="482" name="Picture 135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32590975"/>
          <a:ext cx="12287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106</xdr:row>
      <xdr:rowOff>76200</xdr:rowOff>
    </xdr:from>
    <xdr:to>
      <xdr:col>0</xdr:col>
      <xdr:colOff>1819275</xdr:colOff>
      <xdr:row>106</xdr:row>
      <xdr:rowOff>314325</xdr:rowOff>
    </xdr:to>
    <xdr:pic>
      <xdr:nvPicPr>
        <xdr:cNvPr id="483" name="Picture 137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4099200"/>
          <a:ext cx="952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106</xdr:row>
      <xdr:rowOff>209550</xdr:rowOff>
    </xdr:from>
    <xdr:to>
      <xdr:col>0</xdr:col>
      <xdr:colOff>981075</xdr:colOff>
      <xdr:row>106</xdr:row>
      <xdr:rowOff>1743075</xdr:rowOff>
    </xdr:to>
    <xdr:pic>
      <xdr:nvPicPr>
        <xdr:cNvPr id="484" name="Picture 136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4232550"/>
          <a:ext cx="9620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1209675</xdr:colOff>
      <xdr:row>107</xdr:row>
      <xdr:rowOff>942975</xdr:rowOff>
    </xdr:to>
    <xdr:pic>
      <xdr:nvPicPr>
        <xdr:cNvPr id="485" name="Picture 138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889900"/>
          <a:ext cx="1209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942975</xdr:rowOff>
    </xdr:from>
    <xdr:to>
      <xdr:col>1</xdr:col>
      <xdr:colOff>19050</xdr:colOff>
      <xdr:row>107</xdr:row>
      <xdr:rowOff>1847850</xdr:rowOff>
    </xdr:to>
    <xdr:pic>
      <xdr:nvPicPr>
        <xdr:cNvPr id="486" name="Picture 139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832875"/>
          <a:ext cx="206883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113</xdr:row>
      <xdr:rowOff>38100</xdr:rowOff>
    </xdr:from>
    <xdr:to>
      <xdr:col>1</xdr:col>
      <xdr:colOff>85725</xdr:colOff>
      <xdr:row>114</xdr:row>
      <xdr:rowOff>228600</xdr:rowOff>
    </xdr:to>
    <xdr:pic>
      <xdr:nvPicPr>
        <xdr:cNvPr id="487" name="Picture 140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7129400"/>
          <a:ext cx="205930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114</xdr:row>
      <xdr:rowOff>28575</xdr:rowOff>
    </xdr:from>
    <xdr:to>
      <xdr:col>1</xdr:col>
      <xdr:colOff>9525</xdr:colOff>
      <xdr:row>114</xdr:row>
      <xdr:rowOff>1800225</xdr:rowOff>
    </xdr:to>
    <xdr:pic>
      <xdr:nvPicPr>
        <xdr:cNvPr id="488" name="Picture 141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8986775"/>
          <a:ext cx="190690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291465</xdr:colOff>
      <xdr:row>120</xdr:row>
      <xdr:rowOff>203835</xdr:rowOff>
    </xdr:from>
    <xdr:to>
      <xdr:col>0</xdr:col>
      <xdr:colOff>1967865</xdr:colOff>
      <xdr:row>120</xdr:row>
      <xdr:rowOff>1432560</xdr:rowOff>
    </xdr:to>
    <xdr:pic>
      <xdr:nvPicPr>
        <xdr:cNvPr id="489" name="Picture 142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" y="210363435"/>
          <a:ext cx="1676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121</xdr:row>
      <xdr:rowOff>47625</xdr:rowOff>
    </xdr:from>
    <xdr:to>
      <xdr:col>0</xdr:col>
      <xdr:colOff>1619250</xdr:colOff>
      <xdr:row>121</xdr:row>
      <xdr:rowOff>1847850</xdr:rowOff>
    </xdr:to>
    <xdr:pic>
      <xdr:nvPicPr>
        <xdr:cNvPr id="490" name="Picture 144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2074125"/>
          <a:ext cx="14192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127</xdr:row>
      <xdr:rowOff>771525</xdr:rowOff>
    </xdr:from>
    <xdr:to>
      <xdr:col>0</xdr:col>
      <xdr:colOff>1562100</xdr:colOff>
      <xdr:row>127</xdr:row>
      <xdr:rowOff>1800225</xdr:rowOff>
    </xdr:to>
    <xdr:pic>
      <xdr:nvPicPr>
        <xdr:cNvPr id="491" name="Picture 145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3999425"/>
          <a:ext cx="12287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127</xdr:row>
      <xdr:rowOff>104775</xdr:rowOff>
    </xdr:from>
    <xdr:to>
      <xdr:col>0</xdr:col>
      <xdr:colOff>1343025</xdr:colOff>
      <xdr:row>127</xdr:row>
      <xdr:rowOff>819150</xdr:rowOff>
    </xdr:to>
    <xdr:pic>
      <xdr:nvPicPr>
        <xdr:cNvPr id="492" name="Picture 146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3332675"/>
          <a:ext cx="1009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133</xdr:row>
      <xdr:rowOff>76200</xdr:rowOff>
    </xdr:from>
    <xdr:to>
      <xdr:col>0</xdr:col>
      <xdr:colOff>1533525</xdr:colOff>
      <xdr:row>133</xdr:row>
      <xdr:rowOff>1743075</xdr:rowOff>
    </xdr:to>
    <xdr:pic>
      <xdr:nvPicPr>
        <xdr:cNvPr id="493" name="Picture 147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34505500"/>
          <a:ext cx="1285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219075</xdr:rowOff>
    </xdr:from>
    <xdr:to>
      <xdr:col>0</xdr:col>
      <xdr:colOff>885825</xdr:colOff>
      <xdr:row>120</xdr:row>
      <xdr:rowOff>1466850</xdr:rowOff>
    </xdr:to>
    <xdr:pic>
      <xdr:nvPicPr>
        <xdr:cNvPr id="494" name="Picture 14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378675"/>
          <a:ext cx="885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</xdr:row>
      <xdr:rowOff>695325</xdr:rowOff>
    </xdr:from>
    <xdr:to>
      <xdr:col>0</xdr:col>
      <xdr:colOff>1962150</xdr:colOff>
      <xdr:row>1</xdr:row>
      <xdr:rowOff>1771650</xdr:rowOff>
    </xdr:to>
    <xdr:pic>
      <xdr:nvPicPr>
        <xdr:cNvPr id="495" name="Picture 51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028825"/>
          <a:ext cx="942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</xdr:row>
      <xdr:rowOff>114300</xdr:rowOff>
    </xdr:from>
    <xdr:to>
      <xdr:col>0</xdr:col>
      <xdr:colOff>1181100</xdr:colOff>
      <xdr:row>2</xdr:row>
      <xdr:rowOff>1219200</xdr:rowOff>
    </xdr:to>
    <xdr:pic>
      <xdr:nvPicPr>
        <xdr:cNvPr id="496" name="Picture 53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14700"/>
          <a:ext cx="1019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</xdr:row>
      <xdr:rowOff>180975</xdr:rowOff>
    </xdr:from>
    <xdr:to>
      <xdr:col>0</xdr:col>
      <xdr:colOff>1905000</xdr:colOff>
      <xdr:row>3</xdr:row>
      <xdr:rowOff>1781175</xdr:rowOff>
    </xdr:to>
    <xdr:pic>
      <xdr:nvPicPr>
        <xdr:cNvPr id="497" name="Picture 54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48275"/>
          <a:ext cx="18478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</xdr:row>
      <xdr:rowOff>209550</xdr:rowOff>
    </xdr:from>
    <xdr:to>
      <xdr:col>0</xdr:col>
      <xdr:colOff>704850</xdr:colOff>
      <xdr:row>4</xdr:row>
      <xdr:rowOff>1390650</xdr:rowOff>
    </xdr:to>
    <xdr:pic>
      <xdr:nvPicPr>
        <xdr:cNvPr id="498" name="Picture 55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143750"/>
          <a:ext cx="6667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390525</xdr:rowOff>
    </xdr:from>
    <xdr:to>
      <xdr:col>0</xdr:col>
      <xdr:colOff>1285875</xdr:colOff>
      <xdr:row>4</xdr:row>
      <xdr:rowOff>1714500</xdr:rowOff>
    </xdr:to>
    <xdr:pic>
      <xdr:nvPicPr>
        <xdr:cNvPr id="499" name="Picture 56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24725"/>
          <a:ext cx="5238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4</xdr:row>
      <xdr:rowOff>619125</xdr:rowOff>
    </xdr:from>
    <xdr:to>
      <xdr:col>0</xdr:col>
      <xdr:colOff>1866900</xdr:colOff>
      <xdr:row>4</xdr:row>
      <xdr:rowOff>1771650</xdr:rowOff>
    </xdr:to>
    <xdr:pic>
      <xdr:nvPicPr>
        <xdr:cNvPr id="500" name="Picture 57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7553325"/>
          <a:ext cx="561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</xdr:row>
      <xdr:rowOff>323850</xdr:rowOff>
    </xdr:from>
    <xdr:to>
      <xdr:col>0</xdr:col>
      <xdr:colOff>600075</xdr:colOff>
      <xdr:row>5</xdr:row>
      <xdr:rowOff>1752600</xdr:rowOff>
    </xdr:to>
    <xdr:pic>
      <xdr:nvPicPr>
        <xdr:cNvPr id="501" name="Picture 58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124950"/>
          <a:ext cx="457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5</xdr:row>
      <xdr:rowOff>485775</xdr:rowOff>
    </xdr:from>
    <xdr:to>
      <xdr:col>0</xdr:col>
      <xdr:colOff>1914525</xdr:colOff>
      <xdr:row>5</xdr:row>
      <xdr:rowOff>1781175</xdr:rowOff>
    </xdr:to>
    <xdr:pic>
      <xdr:nvPicPr>
        <xdr:cNvPr id="502" name="Picture 59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286875"/>
          <a:ext cx="1095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</xdr:row>
      <xdr:rowOff>438150</xdr:rowOff>
    </xdr:from>
    <xdr:to>
      <xdr:col>0</xdr:col>
      <xdr:colOff>914400</xdr:colOff>
      <xdr:row>6</xdr:row>
      <xdr:rowOff>1724025</xdr:rowOff>
    </xdr:to>
    <xdr:pic>
      <xdr:nvPicPr>
        <xdr:cNvPr id="503" name="Picture 60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106150"/>
          <a:ext cx="866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</xdr:row>
      <xdr:rowOff>76200</xdr:rowOff>
    </xdr:from>
    <xdr:to>
      <xdr:col>0</xdr:col>
      <xdr:colOff>1790700</xdr:colOff>
      <xdr:row>9</xdr:row>
      <xdr:rowOff>1657350</xdr:rowOff>
    </xdr:to>
    <xdr:pic>
      <xdr:nvPicPr>
        <xdr:cNvPr id="504" name="Picture 68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44900"/>
          <a:ext cx="14668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</xdr:row>
      <xdr:rowOff>123825</xdr:rowOff>
    </xdr:from>
    <xdr:to>
      <xdr:col>0</xdr:col>
      <xdr:colOff>457200</xdr:colOff>
      <xdr:row>9</xdr:row>
      <xdr:rowOff>1181100</xdr:rowOff>
    </xdr:to>
    <xdr:pic>
      <xdr:nvPicPr>
        <xdr:cNvPr id="505" name="Picture 69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392525"/>
          <a:ext cx="371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</xdr:row>
      <xdr:rowOff>247650</xdr:rowOff>
    </xdr:from>
    <xdr:to>
      <xdr:col>0</xdr:col>
      <xdr:colOff>885825</xdr:colOff>
      <xdr:row>10</xdr:row>
      <xdr:rowOff>1809750</xdr:rowOff>
    </xdr:to>
    <xdr:pic>
      <xdr:nvPicPr>
        <xdr:cNvPr id="506" name="Picture 70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383250"/>
          <a:ext cx="8191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10</xdr:row>
      <xdr:rowOff>371475</xdr:rowOff>
    </xdr:from>
    <xdr:to>
      <xdr:col>0</xdr:col>
      <xdr:colOff>1724025</xdr:colOff>
      <xdr:row>10</xdr:row>
      <xdr:rowOff>1800225</xdr:rowOff>
    </xdr:to>
    <xdr:pic>
      <xdr:nvPicPr>
        <xdr:cNvPr id="507" name="Picture 71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507075"/>
          <a:ext cx="6858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14</xdr:row>
      <xdr:rowOff>180975</xdr:rowOff>
    </xdr:from>
    <xdr:to>
      <xdr:col>0</xdr:col>
      <xdr:colOff>981075</xdr:colOff>
      <xdr:row>15</xdr:row>
      <xdr:rowOff>0</xdr:rowOff>
    </xdr:to>
    <xdr:pic>
      <xdr:nvPicPr>
        <xdr:cNvPr id="508" name="Picture 82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784175"/>
          <a:ext cx="8858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14</xdr:row>
      <xdr:rowOff>390525</xdr:rowOff>
    </xdr:from>
    <xdr:to>
      <xdr:col>0</xdr:col>
      <xdr:colOff>1866900</xdr:colOff>
      <xdr:row>14</xdr:row>
      <xdr:rowOff>1828800</xdr:rowOff>
    </xdr:to>
    <xdr:pic>
      <xdr:nvPicPr>
        <xdr:cNvPr id="509" name="Picture 83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5993725"/>
          <a:ext cx="6953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17</xdr:row>
      <xdr:rowOff>238125</xdr:rowOff>
    </xdr:from>
    <xdr:to>
      <xdr:col>0</xdr:col>
      <xdr:colOff>1876425</xdr:colOff>
      <xdr:row>17</xdr:row>
      <xdr:rowOff>1809750</xdr:rowOff>
    </xdr:to>
    <xdr:pic>
      <xdr:nvPicPr>
        <xdr:cNvPr id="510" name="Picture 91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1442025"/>
          <a:ext cx="8096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</xdr:row>
      <xdr:rowOff>381000</xdr:rowOff>
    </xdr:from>
    <xdr:to>
      <xdr:col>0</xdr:col>
      <xdr:colOff>952500</xdr:colOff>
      <xdr:row>17</xdr:row>
      <xdr:rowOff>1724025</xdr:rowOff>
    </xdr:to>
    <xdr:pic>
      <xdr:nvPicPr>
        <xdr:cNvPr id="511" name="Picture 92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584900"/>
          <a:ext cx="7620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18</xdr:row>
      <xdr:rowOff>295275</xdr:rowOff>
    </xdr:from>
    <xdr:to>
      <xdr:col>0</xdr:col>
      <xdr:colOff>1657350</xdr:colOff>
      <xdr:row>18</xdr:row>
      <xdr:rowOff>1733550</xdr:rowOff>
    </xdr:to>
    <xdr:pic>
      <xdr:nvPicPr>
        <xdr:cNvPr id="512" name="Picture 93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3366075"/>
          <a:ext cx="685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</xdr:row>
      <xdr:rowOff>257175</xdr:rowOff>
    </xdr:from>
    <xdr:to>
      <xdr:col>0</xdr:col>
      <xdr:colOff>723900</xdr:colOff>
      <xdr:row>18</xdr:row>
      <xdr:rowOff>1714500</xdr:rowOff>
    </xdr:to>
    <xdr:pic>
      <xdr:nvPicPr>
        <xdr:cNvPr id="513" name="Picture 94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327975"/>
          <a:ext cx="5143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19</xdr:row>
      <xdr:rowOff>200025</xdr:rowOff>
    </xdr:from>
    <xdr:to>
      <xdr:col>0</xdr:col>
      <xdr:colOff>1943100</xdr:colOff>
      <xdr:row>19</xdr:row>
      <xdr:rowOff>1771650</xdr:rowOff>
    </xdr:to>
    <xdr:pic>
      <xdr:nvPicPr>
        <xdr:cNvPr id="514" name="Picture 96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5137725"/>
          <a:ext cx="10287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19</xdr:row>
      <xdr:rowOff>228600</xdr:rowOff>
    </xdr:from>
    <xdr:to>
      <xdr:col>0</xdr:col>
      <xdr:colOff>923925</xdr:colOff>
      <xdr:row>19</xdr:row>
      <xdr:rowOff>1676400</xdr:rowOff>
    </xdr:to>
    <xdr:pic>
      <xdr:nvPicPr>
        <xdr:cNvPr id="515" name="Picture 95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5166300"/>
          <a:ext cx="914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</xdr:row>
      <xdr:rowOff>381000</xdr:rowOff>
    </xdr:from>
    <xdr:to>
      <xdr:col>0</xdr:col>
      <xdr:colOff>923925</xdr:colOff>
      <xdr:row>20</xdr:row>
      <xdr:rowOff>1809750</xdr:rowOff>
    </xdr:to>
    <xdr:pic>
      <xdr:nvPicPr>
        <xdr:cNvPr id="516" name="Picture 97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7185600"/>
          <a:ext cx="8191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20</xdr:row>
      <xdr:rowOff>9525</xdr:rowOff>
    </xdr:from>
    <xdr:to>
      <xdr:col>0</xdr:col>
      <xdr:colOff>1933575</xdr:colOff>
      <xdr:row>20</xdr:row>
      <xdr:rowOff>1771650</xdr:rowOff>
    </xdr:to>
    <xdr:pic>
      <xdr:nvPicPr>
        <xdr:cNvPr id="517" name="Picture 98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6814125"/>
          <a:ext cx="5334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6</xdr:row>
      <xdr:rowOff>514350</xdr:rowOff>
    </xdr:from>
    <xdr:to>
      <xdr:col>0</xdr:col>
      <xdr:colOff>1952625</xdr:colOff>
      <xdr:row>6</xdr:row>
      <xdr:rowOff>1714500</xdr:rowOff>
    </xdr:to>
    <xdr:pic>
      <xdr:nvPicPr>
        <xdr:cNvPr id="518" name="Picture 61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82350"/>
          <a:ext cx="9810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7</xdr:row>
      <xdr:rowOff>38100</xdr:rowOff>
    </xdr:from>
    <xdr:to>
      <xdr:col>0</xdr:col>
      <xdr:colOff>1743075</xdr:colOff>
      <xdr:row>7</xdr:row>
      <xdr:rowOff>1809750</xdr:rowOff>
    </xdr:to>
    <xdr:pic>
      <xdr:nvPicPr>
        <xdr:cNvPr id="519" name="Imagem 281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573000"/>
          <a:ext cx="15811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38100</xdr:rowOff>
    </xdr:from>
    <xdr:to>
      <xdr:col>0</xdr:col>
      <xdr:colOff>1800225</xdr:colOff>
      <xdr:row>8</xdr:row>
      <xdr:rowOff>1847850</xdr:rowOff>
    </xdr:to>
    <xdr:pic>
      <xdr:nvPicPr>
        <xdr:cNvPr id="520" name="Imagem 282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439900"/>
          <a:ext cx="17240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11</xdr:row>
      <xdr:rowOff>228600</xdr:rowOff>
    </xdr:from>
    <xdr:to>
      <xdr:col>0</xdr:col>
      <xdr:colOff>1685925</xdr:colOff>
      <xdr:row>11</xdr:row>
      <xdr:rowOff>1781175</xdr:rowOff>
    </xdr:to>
    <xdr:pic>
      <xdr:nvPicPr>
        <xdr:cNvPr id="521" name="Imagem 283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231100"/>
          <a:ext cx="14859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</xdr:row>
      <xdr:rowOff>76200</xdr:rowOff>
    </xdr:from>
    <xdr:to>
      <xdr:col>0</xdr:col>
      <xdr:colOff>1714500</xdr:colOff>
      <xdr:row>12</xdr:row>
      <xdr:rowOff>1847850</xdr:rowOff>
    </xdr:to>
    <xdr:pic>
      <xdr:nvPicPr>
        <xdr:cNvPr id="522" name="Imagem 285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945600"/>
          <a:ext cx="14478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</xdr:row>
      <xdr:rowOff>47625</xdr:rowOff>
    </xdr:from>
    <xdr:to>
      <xdr:col>0</xdr:col>
      <xdr:colOff>1847850</xdr:colOff>
      <xdr:row>13</xdr:row>
      <xdr:rowOff>1819275</xdr:rowOff>
    </xdr:to>
    <xdr:pic>
      <xdr:nvPicPr>
        <xdr:cNvPr id="523" name="Imagem 286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783925"/>
          <a:ext cx="16668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</xdr:row>
      <xdr:rowOff>238125</xdr:rowOff>
    </xdr:from>
    <xdr:to>
      <xdr:col>0</xdr:col>
      <xdr:colOff>1828800</xdr:colOff>
      <xdr:row>15</xdr:row>
      <xdr:rowOff>1847850</xdr:rowOff>
    </xdr:to>
    <xdr:pic>
      <xdr:nvPicPr>
        <xdr:cNvPr id="524" name="Imagem 287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708225"/>
          <a:ext cx="16859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</xdr:row>
      <xdr:rowOff>228600</xdr:rowOff>
    </xdr:from>
    <xdr:to>
      <xdr:col>0</xdr:col>
      <xdr:colOff>1628775</xdr:colOff>
      <xdr:row>16</xdr:row>
      <xdr:rowOff>1819275</xdr:rowOff>
    </xdr:to>
    <xdr:pic>
      <xdr:nvPicPr>
        <xdr:cNvPr id="525" name="Imagem 288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565600"/>
          <a:ext cx="14001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273050</xdr:colOff>
          <xdr:row>40</xdr:row>
          <xdr:rowOff>69850</xdr:rowOff>
        </xdr:from>
        <xdr:to>
          <xdr:col>0</xdr:col>
          <xdr:colOff>1701800</xdr:colOff>
          <xdr:row>40</xdr:row>
          <xdr:rowOff>1822450</xdr:rowOff>
        </xdr:to>
        <xdr:sp macro="" textlink="">
          <xdr:nvSpPr>
            <xdr:cNvPr id="7180" name="Object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2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46</xdr:row>
          <xdr:rowOff>114300</xdr:rowOff>
        </xdr:from>
        <xdr:to>
          <xdr:col>0</xdr:col>
          <xdr:colOff>1949450</xdr:colOff>
          <xdr:row>46</xdr:row>
          <xdr:rowOff>1663700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2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180975</xdr:colOff>
      <xdr:row>47</xdr:row>
      <xdr:rowOff>28575</xdr:rowOff>
    </xdr:from>
    <xdr:to>
      <xdr:col>0</xdr:col>
      <xdr:colOff>1666875</xdr:colOff>
      <xdr:row>48</xdr:row>
      <xdr:rowOff>28575</xdr:rowOff>
    </xdr:to>
    <xdr:pic>
      <xdr:nvPicPr>
        <xdr:cNvPr id="528" name="Imagem 292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7239475"/>
          <a:ext cx="14859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57150</xdr:rowOff>
    </xdr:from>
    <xdr:to>
      <xdr:col>0</xdr:col>
      <xdr:colOff>1619250</xdr:colOff>
      <xdr:row>55</xdr:row>
      <xdr:rowOff>1800225</xdr:rowOff>
    </xdr:to>
    <xdr:pic>
      <xdr:nvPicPr>
        <xdr:cNvPr id="529" name="Imagem 293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2203250"/>
          <a:ext cx="13906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276225</xdr:rowOff>
    </xdr:from>
    <xdr:to>
      <xdr:col>0</xdr:col>
      <xdr:colOff>695325</xdr:colOff>
      <xdr:row>56</xdr:row>
      <xdr:rowOff>1076325</xdr:rowOff>
    </xdr:to>
    <xdr:pic>
      <xdr:nvPicPr>
        <xdr:cNvPr id="530" name="Picture 46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89225"/>
          <a:ext cx="6953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314325</xdr:rowOff>
    </xdr:from>
    <xdr:to>
      <xdr:col>0</xdr:col>
      <xdr:colOff>371475</xdr:colOff>
      <xdr:row>57</xdr:row>
      <xdr:rowOff>1019175</xdr:rowOff>
    </xdr:to>
    <xdr:pic>
      <xdr:nvPicPr>
        <xdr:cNvPr id="531" name="Picture 47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60825"/>
          <a:ext cx="371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142875</xdr:rowOff>
    </xdr:from>
    <xdr:to>
      <xdr:col>0</xdr:col>
      <xdr:colOff>1123950</xdr:colOff>
      <xdr:row>58</xdr:row>
      <xdr:rowOff>9525</xdr:rowOff>
    </xdr:to>
    <xdr:pic>
      <xdr:nvPicPr>
        <xdr:cNvPr id="532" name="Picture 48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5489375"/>
          <a:ext cx="752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266700</xdr:rowOff>
    </xdr:from>
    <xdr:to>
      <xdr:col>0</xdr:col>
      <xdr:colOff>295275</xdr:colOff>
      <xdr:row>58</xdr:row>
      <xdr:rowOff>1047750</xdr:rowOff>
    </xdr:to>
    <xdr:pic>
      <xdr:nvPicPr>
        <xdr:cNvPr id="533" name="Picture 49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946700"/>
          <a:ext cx="295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238125</xdr:rowOff>
    </xdr:from>
    <xdr:to>
      <xdr:col>0</xdr:col>
      <xdr:colOff>285750</xdr:colOff>
      <xdr:row>59</xdr:row>
      <xdr:rowOff>1123950</xdr:rowOff>
    </xdr:to>
    <xdr:pic>
      <xdr:nvPicPr>
        <xdr:cNvPr id="534" name="Picture 50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51625"/>
          <a:ext cx="285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171450</xdr:rowOff>
    </xdr:from>
    <xdr:to>
      <xdr:col>0</xdr:col>
      <xdr:colOff>342900</xdr:colOff>
      <xdr:row>60</xdr:row>
      <xdr:rowOff>1028700</xdr:rowOff>
    </xdr:to>
    <xdr:pic>
      <xdr:nvPicPr>
        <xdr:cNvPr id="535" name="Picture 51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18450"/>
          <a:ext cx="342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266700</xdr:rowOff>
    </xdr:from>
    <xdr:to>
      <xdr:col>0</xdr:col>
      <xdr:colOff>1219200</xdr:colOff>
      <xdr:row>61</xdr:row>
      <xdr:rowOff>866775</xdr:rowOff>
    </xdr:to>
    <xdr:pic>
      <xdr:nvPicPr>
        <xdr:cNvPr id="536" name="Picture 52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47200"/>
          <a:ext cx="1219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295275</xdr:rowOff>
    </xdr:from>
    <xdr:to>
      <xdr:col>0</xdr:col>
      <xdr:colOff>904875</xdr:colOff>
      <xdr:row>63</xdr:row>
      <xdr:rowOff>923925</xdr:rowOff>
    </xdr:to>
    <xdr:pic>
      <xdr:nvPicPr>
        <xdr:cNvPr id="537" name="Picture 53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642775"/>
          <a:ext cx="904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476250</xdr:rowOff>
    </xdr:from>
    <xdr:to>
      <xdr:col>0</xdr:col>
      <xdr:colOff>952500</xdr:colOff>
      <xdr:row>64</xdr:row>
      <xdr:rowOff>866775</xdr:rowOff>
    </xdr:to>
    <xdr:pic>
      <xdr:nvPicPr>
        <xdr:cNvPr id="538" name="Picture 54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1572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65</xdr:row>
      <xdr:rowOff>390525</xdr:rowOff>
    </xdr:from>
    <xdr:to>
      <xdr:col>0</xdr:col>
      <xdr:colOff>419100</xdr:colOff>
      <xdr:row>65</xdr:row>
      <xdr:rowOff>1000125</xdr:rowOff>
    </xdr:to>
    <xdr:pic>
      <xdr:nvPicPr>
        <xdr:cNvPr id="539" name="Picture 55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6405025"/>
          <a:ext cx="390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65</xdr:row>
      <xdr:rowOff>333375</xdr:rowOff>
    </xdr:from>
    <xdr:to>
      <xdr:col>0</xdr:col>
      <xdr:colOff>828675</xdr:colOff>
      <xdr:row>65</xdr:row>
      <xdr:rowOff>1019175</xdr:rowOff>
    </xdr:to>
    <xdr:pic>
      <xdr:nvPicPr>
        <xdr:cNvPr id="540" name="Picture 56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6347875"/>
          <a:ext cx="371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438150</xdr:rowOff>
    </xdr:from>
    <xdr:to>
      <xdr:col>0</xdr:col>
      <xdr:colOff>981075</xdr:colOff>
      <xdr:row>66</xdr:row>
      <xdr:rowOff>962025</xdr:rowOff>
    </xdr:to>
    <xdr:pic>
      <xdr:nvPicPr>
        <xdr:cNvPr id="541" name="Picture 57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86150"/>
          <a:ext cx="981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457200</xdr:rowOff>
    </xdr:from>
    <xdr:to>
      <xdr:col>0</xdr:col>
      <xdr:colOff>828675</xdr:colOff>
      <xdr:row>67</xdr:row>
      <xdr:rowOff>1009650</xdr:rowOff>
    </xdr:to>
    <xdr:pic>
      <xdr:nvPicPr>
        <xdr:cNvPr id="542" name="Picture 58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38700"/>
          <a:ext cx="828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419100</xdr:rowOff>
    </xdr:from>
    <xdr:to>
      <xdr:col>0</xdr:col>
      <xdr:colOff>1076325</xdr:colOff>
      <xdr:row>70</xdr:row>
      <xdr:rowOff>971550</xdr:rowOff>
    </xdr:to>
    <xdr:pic>
      <xdr:nvPicPr>
        <xdr:cNvPr id="543" name="Picture 59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101100"/>
          <a:ext cx="1076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390525</xdr:rowOff>
    </xdr:from>
    <xdr:to>
      <xdr:col>0</xdr:col>
      <xdr:colOff>1057275</xdr:colOff>
      <xdr:row>71</xdr:row>
      <xdr:rowOff>952500</xdr:rowOff>
    </xdr:to>
    <xdr:pic>
      <xdr:nvPicPr>
        <xdr:cNvPr id="544" name="Picture 60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06025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314325</xdr:rowOff>
    </xdr:from>
    <xdr:to>
      <xdr:col>0</xdr:col>
      <xdr:colOff>1190625</xdr:colOff>
      <xdr:row>72</xdr:row>
      <xdr:rowOff>914400</xdr:rowOff>
    </xdr:to>
    <xdr:pic>
      <xdr:nvPicPr>
        <xdr:cNvPr id="545" name="Picture 61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663325"/>
          <a:ext cx="11906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238125</xdr:rowOff>
    </xdr:from>
    <xdr:to>
      <xdr:col>0</xdr:col>
      <xdr:colOff>990600</xdr:colOff>
      <xdr:row>73</xdr:row>
      <xdr:rowOff>752475</xdr:rowOff>
    </xdr:to>
    <xdr:pic>
      <xdr:nvPicPr>
        <xdr:cNvPr id="546" name="Picture 62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20625"/>
          <a:ext cx="990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438150</xdr:rowOff>
    </xdr:from>
    <xdr:to>
      <xdr:col>0</xdr:col>
      <xdr:colOff>1114425</xdr:colOff>
      <xdr:row>74</xdr:row>
      <xdr:rowOff>904875</xdr:rowOff>
    </xdr:to>
    <xdr:pic>
      <xdr:nvPicPr>
        <xdr:cNvPr id="547" name="Picture 63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54150"/>
          <a:ext cx="1114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295275</xdr:rowOff>
    </xdr:from>
    <xdr:to>
      <xdr:col>0</xdr:col>
      <xdr:colOff>1066800</xdr:colOff>
      <xdr:row>75</xdr:row>
      <xdr:rowOff>866775</xdr:rowOff>
    </xdr:to>
    <xdr:pic>
      <xdr:nvPicPr>
        <xdr:cNvPr id="548" name="Picture 64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44775"/>
          <a:ext cx="1066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247650</xdr:rowOff>
    </xdr:from>
    <xdr:to>
      <xdr:col>0</xdr:col>
      <xdr:colOff>971550</xdr:colOff>
      <xdr:row>76</xdr:row>
      <xdr:rowOff>990600</xdr:rowOff>
    </xdr:to>
    <xdr:pic>
      <xdr:nvPicPr>
        <xdr:cNvPr id="549" name="Picture 65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30650"/>
          <a:ext cx="971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295275</xdr:rowOff>
    </xdr:from>
    <xdr:to>
      <xdr:col>0</xdr:col>
      <xdr:colOff>923925</xdr:colOff>
      <xdr:row>77</xdr:row>
      <xdr:rowOff>1057275</xdr:rowOff>
    </xdr:to>
    <xdr:pic>
      <xdr:nvPicPr>
        <xdr:cNvPr id="550" name="Picture 66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11775"/>
          <a:ext cx="923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438150</xdr:rowOff>
    </xdr:from>
    <xdr:to>
      <xdr:col>0</xdr:col>
      <xdr:colOff>838200</xdr:colOff>
      <xdr:row>78</xdr:row>
      <xdr:rowOff>914400</xdr:rowOff>
    </xdr:to>
    <xdr:pic>
      <xdr:nvPicPr>
        <xdr:cNvPr id="551" name="Picture 67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88150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295275</xdr:rowOff>
    </xdr:from>
    <xdr:to>
      <xdr:col>0</xdr:col>
      <xdr:colOff>828675</xdr:colOff>
      <xdr:row>80</xdr:row>
      <xdr:rowOff>1095375</xdr:rowOff>
    </xdr:to>
    <xdr:pic>
      <xdr:nvPicPr>
        <xdr:cNvPr id="552" name="Picture 69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12275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68</xdr:row>
      <xdr:rowOff>685800</xdr:rowOff>
    </xdr:from>
    <xdr:to>
      <xdr:col>0</xdr:col>
      <xdr:colOff>628650</xdr:colOff>
      <xdr:row>68</xdr:row>
      <xdr:rowOff>971550</xdr:rowOff>
    </xdr:to>
    <xdr:pic>
      <xdr:nvPicPr>
        <xdr:cNvPr id="553" name="Imagem 322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0700800"/>
          <a:ext cx="438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73</xdr:row>
      <xdr:rowOff>762000</xdr:rowOff>
    </xdr:from>
    <xdr:to>
      <xdr:col>0</xdr:col>
      <xdr:colOff>819150</xdr:colOff>
      <xdr:row>73</xdr:row>
      <xdr:rowOff>1133475</xdr:rowOff>
    </xdr:to>
    <xdr:pic>
      <xdr:nvPicPr>
        <xdr:cNvPr id="554" name="Imagem 324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7444500"/>
          <a:ext cx="809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438150</xdr:rowOff>
    </xdr:from>
    <xdr:to>
      <xdr:col>0</xdr:col>
      <xdr:colOff>1028700</xdr:colOff>
      <xdr:row>81</xdr:row>
      <xdr:rowOff>1562100</xdr:rowOff>
    </xdr:to>
    <xdr:pic>
      <xdr:nvPicPr>
        <xdr:cNvPr id="555" name="Picture 150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788650"/>
          <a:ext cx="1028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428625</xdr:rowOff>
    </xdr:from>
    <xdr:to>
      <xdr:col>0</xdr:col>
      <xdr:colOff>1076325</xdr:colOff>
      <xdr:row>82</xdr:row>
      <xdr:rowOff>1485900</xdr:rowOff>
    </xdr:to>
    <xdr:pic>
      <xdr:nvPicPr>
        <xdr:cNvPr id="556" name="Picture 152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646025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82</xdr:row>
      <xdr:rowOff>742950</xdr:rowOff>
    </xdr:from>
    <xdr:to>
      <xdr:col>0</xdr:col>
      <xdr:colOff>1990725</xdr:colOff>
      <xdr:row>82</xdr:row>
      <xdr:rowOff>1847850</xdr:rowOff>
    </xdr:to>
    <xdr:pic>
      <xdr:nvPicPr>
        <xdr:cNvPr id="557" name="Picture 153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9960350"/>
          <a:ext cx="1123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733425</xdr:rowOff>
    </xdr:from>
    <xdr:to>
      <xdr:col>0</xdr:col>
      <xdr:colOff>1019175</xdr:colOff>
      <xdr:row>84</xdr:row>
      <xdr:rowOff>1828800</xdr:rowOff>
    </xdr:to>
    <xdr:pic>
      <xdr:nvPicPr>
        <xdr:cNvPr id="558" name="Picture 6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3684625"/>
          <a:ext cx="8667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84</xdr:row>
      <xdr:rowOff>762000</xdr:rowOff>
    </xdr:from>
    <xdr:to>
      <xdr:col>0</xdr:col>
      <xdr:colOff>1971675</xdr:colOff>
      <xdr:row>84</xdr:row>
      <xdr:rowOff>1847850</xdr:rowOff>
    </xdr:to>
    <xdr:pic>
      <xdr:nvPicPr>
        <xdr:cNvPr id="559" name="Picture 7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43713200"/>
          <a:ext cx="9715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84</xdr:row>
      <xdr:rowOff>19050</xdr:rowOff>
    </xdr:from>
    <xdr:to>
      <xdr:col>0</xdr:col>
      <xdr:colOff>514350</xdr:colOff>
      <xdr:row>84</xdr:row>
      <xdr:rowOff>714375</xdr:rowOff>
    </xdr:to>
    <xdr:pic>
      <xdr:nvPicPr>
        <xdr:cNvPr id="560" name="Picture 8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970250"/>
          <a:ext cx="466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87</xdr:row>
      <xdr:rowOff>400050</xdr:rowOff>
    </xdr:from>
    <xdr:to>
      <xdr:col>0</xdr:col>
      <xdr:colOff>666750</xdr:colOff>
      <xdr:row>87</xdr:row>
      <xdr:rowOff>1819275</xdr:rowOff>
    </xdr:to>
    <xdr:pic>
      <xdr:nvPicPr>
        <xdr:cNvPr id="561" name="Picture 12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8951950"/>
          <a:ext cx="428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87</xdr:row>
      <xdr:rowOff>542925</xdr:rowOff>
    </xdr:from>
    <xdr:to>
      <xdr:col>0</xdr:col>
      <xdr:colOff>1962150</xdr:colOff>
      <xdr:row>87</xdr:row>
      <xdr:rowOff>1819275</xdr:rowOff>
    </xdr:to>
    <xdr:pic>
      <xdr:nvPicPr>
        <xdr:cNvPr id="562" name="Picture 13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9094825"/>
          <a:ext cx="10191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95250</xdr:rowOff>
    </xdr:from>
    <xdr:to>
      <xdr:col>0</xdr:col>
      <xdr:colOff>247650</xdr:colOff>
      <xdr:row>87</xdr:row>
      <xdr:rowOff>1076325</xdr:rowOff>
    </xdr:to>
    <xdr:pic>
      <xdr:nvPicPr>
        <xdr:cNvPr id="563" name="Picture 14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47150"/>
          <a:ext cx="247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409575</xdr:rowOff>
    </xdr:from>
    <xdr:to>
      <xdr:col>0</xdr:col>
      <xdr:colOff>809625</xdr:colOff>
      <xdr:row>88</xdr:row>
      <xdr:rowOff>1685925</xdr:rowOff>
    </xdr:to>
    <xdr:pic>
      <xdr:nvPicPr>
        <xdr:cNvPr id="564" name="Picture 15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28375"/>
          <a:ext cx="8096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88</xdr:row>
      <xdr:rowOff>409575</xdr:rowOff>
    </xdr:from>
    <xdr:to>
      <xdr:col>0</xdr:col>
      <xdr:colOff>1895475</xdr:colOff>
      <xdr:row>88</xdr:row>
      <xdr:rowOff>1790700</xdr:rowOff>
    </xdr:to>
    <xdr:pic>
      <xdr:nvPicPr>
        <xdr:cNvPr id="565" name="Picture 16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828375"/>
          <a:ext cx="1085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89</xdr:row>
      <xdr:rowOff>247650</xdr:rowOff>
    </xdr:from>
    <xdr:to>
      <xdr:col>0</xdr:col>
      <xdr:colOff>581025</xdr:colOff>
      <xdr:row>90</xdr:row>
      <xdr:rowOff>9525</xdr:rowOff>
    </xdr:to>
    <xdr:pic>
      <xdr:nvPicPr>
        <xdr:cNvPr id="566" name="Picture 18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533350"/>
          <a:ext cx="4762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89</xdr:row>
      <xdr:rowOff>638175</xdr:rowOff>
    </xdr:from>
    <xdr:to>
      <xdr:col>0</xdr:col>
      <xdr:colOff>1962150</xdr:colOff>
      <xdr:row>89</xdr:row>
      <xdr:rowOff>1838325</xdr:rowOff>
    </xdr:to>
    <xdr:pic>
      <xdr:nvPicPr>
        <xdr:cNvPr id="567" name="Picture 19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923875"/>
          <a:ext cx="1352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91</xdr:row>
      <xdr:rowOff>238125</xdr:rowOff>
    </xdr:from>
    <xdr:to>
      <xdr:col>0</xdr:col>
      <xdr:colOff>533400</xdr:colOff>
      <xdr:row>91</xdr:row>
      <xdr:rowOff>1838325</xdr:rowOff>
    </xdr:to>
    <xdr:pic>
      <xdr:nvPicPr>
        <xdr:cNvPr id="568" name="Picture 24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6257625"/>
          <a:ext cx="4857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91</xdr:row>
      <xdr:rowOff>485775</xdr:rowOff>
    </xdr:from>
    <xdr:to>
      <xdr:col>0</xdr:col>
      <xdr:colOff>1838325</xdr:colOff>
      <xdr:row>91</xdr:row>
      <xdr:rowOff>1838325</xdr:rowOff>
    </xdr:to>
    <xdr:pic>
      <xdr:nvPicPr>
        <xdr:cNvPr id="569" name="Picture 25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505275"/>
          <a:ext cx="120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847725</xdr:rowOff>
    </xdr:from>
    <xdr:to>
      <xdr:col>0</xdr:col>
      <xdr:colOff>1019175</xdr:colOff>
      <xdr:row>92</xdr:row>
      <xdr:rowOff>1828800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34125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92</xdr:row>
      <xdr:rowOff>914400</xdr:rowOff>
    </xdr:from>
    <xdr:to>
      <xdr:col>0</xdr:col>
      <xdr:colOff>1962150</xdr:colOff>
      <xdr:row>92</xdr:row>
      <xdr:rowOff>1847850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880080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390525</xdr:rowOff>
    </xdr:from>
    <xdr:to>
      <xdr:col>0</xdr:col>
      <xdr:colOff>1076325</xdr:colOff>
      <xdr:row>94</xdr:row>
      <xdr:rowOff>1371600</xdr:rowOff>
    </xdr:to>
    <xdr:pic>
      <xdr:nvPicPr>
        <xdr:cNvPr id="572" name="Picture 3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10725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94</xdr:row>
      <xdr:rowOff>752475</xdr:rowOff>
    </xdr:from>
    <xdr:to>
      <xdr:col>0</xdr:col>
      <xdr:colOff>1876425</xdr:colOff>
      <xdr:row>94</xdr:row>
      <xdr:rowOff>1809750</xdr:rowOff>
    </xdr:to>
    <xdr:pic>
      <xdr:nvPicPr>
        <xdr:cNvPr id="573" name="Picture 3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62372675"/>
          <a:ext cx="8572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95</xdr:row>
      <xdr:rowOff>533400</xdr:rowOff>
    </xdr:from>
    <xdr:to>
      <xdr:col>0</xdr:col>
      <xdr:colOff>1038225</xdr:colOff>
      <xdr:row>95</xdr:row>
      <xdr:rowOff>1790700</xdr:rowOff>
    </xdr:to>
    <xdr:pic>
      <xdr:nvPicPr>
        <xdr:cNvPr id="574" name="Picture 3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4020500"/>
          <a:ext cx="9620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95</xdr:row>
      <xdr:rowOff>933450</xdr:rowOff>
    </xdr:from>
    <xdr:to>
      <xdr:col>0</xdr:col>
      <xdr:colOff>1971675</xdr:colOff>
      <xdr:row>95</xdr:row>
      <xdr:rowOff>1809750</xdr:rowOff>
    </xdr:to>
    <xdr:pic>
      <xdr:nvPicPr>
        <xdr:cNvPr id="575" name="Picture 34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4420550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96</xdr:row>
      <xdr:rowOff>676275</xdr:rowOff>
    </xdr:from>
    <xdr:to>
      <xdr:col>0</xdr:col>
      <xdr:colOff>952500</xdr:colOff>
      <xdr:row>96</xdr:row>
      <xdr:rowOff>1800225</xdr:rowOff>
    </xdr:to>
    <xdr:pic>
      <xdr:nvPicPr>
        <xdr:cNvPr id="576" name="Picture 36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6030275"/>
          <a:ext cx="9429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96</xdr:row>
      <xdr:rowOff>657225</xdr:rowOff>
    </xdr:from>
    <xdr:to>
      <xdr:col>0</xdr:col>
      <xdr:colOff>1990725</xdr:colOff>
      <xdr:row>97</xdr:row>
      <xdr:rowOff>19050</xdr:rowOff>
    </xdr:to>
    <xdr:pic>
      <xdr:nvPicPr>
        <xdr:cNvPr id="577" name="Picture 37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6011225"/>
          <a:ext cx="10953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97</xdr:row>
      <xdr:rowOff>438150</xdr:rowOff>
    </xdr:from>
    <xdr:to>
      <xdr:col>0</xdr:col>
      <xdr:colOff>447675</xdr:colOff>
      <xdr:row>98</xdr:row>
      <xdr:rowOff>9525</xdr:rowOff>
    </xdr:to>
    <xdr:pic>
      <xdr:nvPicPr>
        <xdr:cNvPr id="578" name="Picture 38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7659050"/>
          <a:ext cx="4286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97</xdr:row>
      <xdr:rowOff>819150</xdr:rowOff>
    </xdr:from>
    <xdr:to>
      <xdr:col>0</xdr:col>
      <xdr:colOff>1943100</xdr:colOff>
      <xdr:row>97</xdr:row>
      <xdr:rowOff>1809750</xdr:rowOff>
    </xdr:to>
    <xdr:pic>
      <xdr:nvPicPr>
        <xdr:cNvPr id="579" name="Picture 39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8040050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97</xdr:row>
      <xdr:rowOff>295275</xdr:rowOff>
    </xdr:from>
    <xdr:to>
      <xdr:col>0</xdr:col>
      <xdr:colOff>1876425</xdr:colOff>
      <xdr:row>97</xdr:row>
      <xdr:rowOff>762000</xdr:rowOff>
    </xdr:to>
    <xdr:pic>
      <xdr:nvPicPr>
        <xdr:cNvPr id="580" name="Picture 40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6751617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97</xdr:row>
      <xdr:rowOff>266700</xdr:rowOff>
    </xdr:from>
    <xdr:to>
      <xdr:col>0</xdr:col>
      <xdr:colOff>1019175</xdr:colOff>
      <xdr:row>97</xdr:row>
      <xdr:rowOff>933450</xdr:rowOff>
    </xdr:to>
    <xdr:pic>
      <xdr:nvPicPr>
        <xdr:cNvPr id="581" name="Picture 41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748760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419100</xdr:rowOff>
    </xdr:from>
    <xdr:to>
      <xdr:col>0</xdr:col>
      <xdr:colOff>1038225</xdr:colOff>
      <xdr:row>99</xdr:row>
      <xdr:rowOff>1581150</xdr:rowOff>
    </xdr:to>
    <xdr:pic>
      <xdr:nvPicPr>
        <xdr:cNvPr id="582" name="Picture 44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73800"/>
          <a:ext cx="1038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99</xdr:row>
      <xdr:rowOff>647700</xdr:rowOff>
    </xdr:from>
    <xdr:to>
      <xdr:col>0</xdr:col>
      <xdr:colOff>1962150</xdr:colOff>
      <xdr:row>99</xdr:row>
      <xdr:rowOff>1847850</xdr:rowOff>
    </xdr:to>
    <xdr:pic>
      <xdr:nvPicPr>
        <xdr:cNvPr id="583" name="Picture 45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602400"/>
          <a:ext cx="10763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723900</xdr:rowOff>
    </xdr:from>
    <xdr:to>
      <xdr:col>0</xdr:col>
      <xdr:colOff>923925</xdr:colOff>
      <xdr:row>100</xdr:row>
      <xdr:rowOff>1819275</xdr:rowOff>
    </xdr:to>
    <xdr:pic>
      <xdr:nvPicPr>
        <xdr:cNvPr id="584" name="Picture 36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0"/>
          <a:ext cx="9239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100</xdr:row>
      <xdr:rowOff>714375</xdr:rowOff>
    </xdr:from>
    <xdr:to>
      <xdr:col>1</xdr:col>
      <xdr:colOff>0</xdr:colOff>
      <xdr:row>101</xdr:row>
      <xdr:rowOff>19050</xdr:rowOff>
    </xdr:to>
    <xdr:pic>
      <xdr:nvPicPr>
        <xdr:cNvPr id="585" name="Picture 37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3535975"/>
          <a:ext cx="108775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81</xdr:row>
      <xdr:rowOff>19050</xdr:rowOff>
    </xdr:from>
    <xdr:to>
      <xdr:col>0</xdr:col>
      <xdr:colOff>381000</xdr:colOff>
      <xdr:row>81</xdr:row>
      <xdr:rowOff>657225</xdr:rowOff>
    </xdr:to>
    <xdr:pic>
      <xdr:nvPicPr>
        <xdr:cNvPr id="586" name="Picture 151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7369550"/>
          <a:ext cx="257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83</xdr:row>
      <xdr:rowOff>190500</xdr:rowOff>
    </xdr:from>
    <xdr:to>
      <xdr:col>0</xdr:col>
      <xdr:colOff>1981200</xdr:colOff>
      <xdr:row>83</xdr:row>
      <xdr:rowOff>1495425</xdr:rowOff>
    </xdr:to>
    <xdr:pic>
      <xdr:nvPicPr>
        <xdr:cNvPr id="587" name="Imagem 370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1274800"/>
          <a:ext cx="1943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85</xdr:row>
      <xdr:rowOff>257175</xdr:rowOff>
    </xdr:from>
    <xdr:to>
      <xdr:col>0</xdr:col>
      <xdr:colOff>1971675</xdr:colOff>
      <xdr:row>85</xdr:row>
      <xdr:rowOff>1800225</xdr:rowOff>
    </xdr:to>
    <xdr:pic>
      <xdr:nvPicPr>
        <xdr:cNvPr id="588" name="Imagem 371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5075275"/>
          <a:ext cx="1905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90</xdr:row>
      <xdr:rowOff>257175</xdr:rowOff>
    </xdr:from>
    <xdr:to>
      <xdr:col>0</xdr:col>
      <xdr:colOff>1685925</xdr:colOff>
      <xdr:row>91</xdr:row>
      <xdr:rowOff>9525</xdr:rowOff>
    </xdr:to>
    <xdr:pic>
      <xdr:nvPicPr>
        <xdr:cNvPr id="589" name="Imagem 373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4409775"/>
          <a:ext cx="15240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92</xdr:row>
      <xdr:rowOff>314325</xdr:rowOff>
    </xdr:from>
    <xdr:to>
      <xdr:col>0</xdr:col>
      <xdr:colOff>1504950</xdr:colOff>
      <xdr:row>92</xdr:row>
      <xdr:rowOff>657225</xdr:rowOff>
    </xdr:to>
    <xdr:pic>
      <xdr:nvPicPr>
        <xdr:cNvPr id="590" name="Imagem 374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8200725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93</xdr:row>
      <xdr:rowOff>219075</xdr:rowOff>
    </xdr:from>
    <xdr:to>
      <xdr:col>0</xdr:col>
      <xdr:colOff>1619250</xdr:colOff>
      <xdr:row>93</xdr:row>
      <xdr:rowOff>1828800</xdr:rowOff>
    </xdr:to>
    <xdr:pic>
      <xdr:nvPicPr>
        <xdr:cNvPr id="591" name="Imagem 375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2400" y="159972375"/>
          <a:ext cx="14668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95</xdr:row>
      <xdr:rowOff>247650</xdr:rowOff>
    </xdr:from>
    <xdr:to>
      <xdr:col>0</xdr:col>
      <xdr:colOff>1562100</xdr:colOff>
      <xdr:row>95</xdr:row>
      <xdr:rowOff>666750</xdr:rowOff>
    </xdr:to>
    <xdr:pic>
      <xdr:nvPicPr>
        <xdr:cNvPr id="592" name="Imagem 376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7347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96</xdr:row>
      <xdr:rowOff>285750</xdr:rowOff>
    </xdr:from>
    <xdr:to>
      <xdr:col>0</xdr:col>
      <xdr:colOff>1447800</xdr:colOff>
      <xdr:row>96</xdr:row>
      <xdr:rowOff>657225</xdr:rowOff>
    </xdr:to>
    <xdr:pic>
      <xdr:nvPicPr>
        <xdr:cNvPr id="593" name="Imagem 377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563975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98</xdr:row>
      <xdr:rowOff>257175</xdr:rowOff>
    </xdr:from>
    <xdr:to>
      <xdr:col>0</xdr:col>
      <xdr:colOff>1943100</xdr:colOff>
      <xdr:row>98</xdr:row>
      <xdr:rowOff>1809750</xdr:rowOff>
    </xdr:to>
    <xdr:pic>
      <xdr:nvPicPr>
        <xdr:cNvPr id="594" name="Imagem 378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9344975"/>
          <a:ext cx="18478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100</xdr:row>
      <xdr:rowOff>354330</xdr:rowOff>
    </xdr:from>
    <xdr:to>
      <xdr:col>0</xdr:col>
      <xdr:colOff>1514475</xdr:colOff>
      <xdr:row>100</xdr:row>
      <xdr:rowOff>763905</xdr:rowOff>
    </xdr:to>
    <xdr:pic>
      <xdr:nvPicPr>
        <xdr:cNvPr id="595" name="Imagem 379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317593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79</xdr:row>
          <xdr:rowOff>260350</xdr:rowOff>
        </xdr:from>
        <xdr:to>
          <xdr:col>0</xdr:col>
          <xdr:colOff>844550</xdr:colOff>
          <xdr:row>79</xdr:row>
          <xdr:rowOff>1066800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2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228600</xdr:colOff>
      <xdr:row>1</xdr:row>
      <xdr:rowOff>523875</xdr:rowOff>
    </xdr:from>
    <xdr:to>
      <xdr:col>0</xdr:col>
      <xdr:colOff>1009650</xdr:colOff>
      <xdr:row>1</xdr:row>
      <xdr:rowOff>1790700</xdr:rowOff>
    </xdr:to>
    <xdr:pic>
      <xdr:nvPicPr>
        <xdr:cNvPr id="597" name="Picture 52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7375"/>
          <a:ext cx="781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95250</xdr:rowOff>
    </xdr:from>
    <xdr:to>
      <xdr:col>0</xdr:col>
      <xdr:colOff>371475</xdr:colOff>
      <xdr:row>1</xdr:row>
      <xdr:rowOff>933450</xdr:rowOff>
    </xdr:to>
    <xdr:pic>
      <xdr:nvPicPr>
        <xdr:cNvPr id="598" name="Picture 4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28750"/>
          <a:ext cx="304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131</xdr:row>
      <xdr:rowOff>95250</xdr:rowOff>
    </xdr:from>
    <xdr:to>
      <xdr:col>0</xdr:col>
      <xdr:colOff>1314450</xdr:colOff>
      <xdr:row>131</xdr:row>
      <xdr:rowOff>733425</xdr:rowOff>
    </xdr:to>
    <xdr:pic>
      <xdr:nvPicPr>
        <xdr:cNvPr id="599" name="Picture 133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0790750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101</xdr:row>
      <xdr:rowOff>1457325</xdr:rowOff>
    </xdr:from>
    <xdr:to>
      <xdr:col>0</xdr:col>
      <xdr:colOff>1485900</xdr:colOff>
      <xdr:row>101</xdr:row>
      <xdr:rowOff>1800225</xdr:rowOff>
    </xdr:to>
    <xdr:pic>
      <xdr:nvPicPr>
        <xdr:cNvPr id="600" name="Picture 101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6145825"/>
          <a:ext cx="847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81</xdr:row>
      <xdr:rowOff>800100</xdr:rowOff>
    </xdr:from>
    <xdr:to>
      <xdr:col>0</xdr:col>
      <xdr:colOff>1981200</xdr:colOff>
      <xdr:row>81</xdr:row>
      <xdr:rowOff>1847850</xdr:rowOff>
    </xdr:to>
    <xdr:pic>
      <xdr:nvPicPr>
        <xdr:cNvPr id="601" name="Picture 148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8150600"/>
          <a:ext cx="11525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73</xdr:row>
      <xdr:rowOff>847725</xdr:rowOff>
    </xdr:from>
    <xdr:to>
      <xdr:col>0</xdr:col>
      <xdr:colOff>981075</xdr:colOff>
      <xdr:row>73</xdr:row>
      <xdr:rowOff>1123950</xdr:rowOff>
    </xdr:to>
    <xdr:pic>
      <xdr:nvPicPr>
        <xdr:cNvPr id="602" name="Imagem 1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7530225"/>
          <a:ext cx="257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75</xdr:row>
      <xdr:rowOff>895350</xdr:rowOff>
    </xdr:from>
    <xdr:to>
      <xdr:col>0</xdr:col>
      <xdr:colOff>657225</xdr:colOff>
      <xdr:row>75</xdr:row>
      <xdr:rowOff>1285875</xdr:rowOff>
    </xdr:to>
    <xdr:pic>
      <xdr:nvPicPr>
        <xdr:cNvPr id="603" name="Imagem 2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024485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333375</xdr:rowOff>
    </xdr:from>
    <xdr:to>
      <xdr:col>0</xdr:col>
      <xdr:colOff>962025</xdr:colOff>
      <xdr:row>62</xdr:row>
      <xdr:rowOff>819150</xdr:rowOff>
    </xdr:to>
    <xdr:pic>
      <xdr:nvPicPr>
        <xdr:cNvPr id="604" name="Imagem 202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47375"/>
          <a:ext cx="962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333375</xdr:rowOff>
    </xdr:from>
    <xdr:to>
      <xdr:col>0</xdr:col>
      <xdr:colOff>1095375</xdr:colOff>
      <xdr:row>69</xdr:row>
      <xdr:rowOff>885825</xdr:rowOff>
    </xdr:to>
    <xdr:pic>
      <xdr:nvPicPr>
        <xdr:cNvPr id="605" name="Imagem 203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81875"/>
          <a:ext cx="1095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139699</xdr:colOff>
      <xdr:row>85</xdr:row>
      <xdr:rowOff>1841501</xdr:rowOff>
    </xdr:from>
    <xdr:to>
      <xdr:col>0</xdr:col>
      <xdr:colOff>1866900</xdr:colOff>
      <xdr:row>87</xdr:row>
      <xdr:rowOff>39825</xdr:rowOff>
    </xdr:to>
    <xdr:pic>
      <xdr:nvPicPr>
        <xdr:cNvPr id="606" name="Imagem 605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65"/>
        <a:stretch/>
      </xdr:blipFill>
      <xdr:spPr bwMode="auto">
        <a:xfrm>
          <a:off x="139699" y="146659601"/>
          <a:ext cx="1727201" cy="193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1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19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FG75"/>
  <sheetViews>
    <sheetView showGridLines="0" showRowColHeaders="0" tabSelected="1" view="pageBreakPreview" topLeftCell="A3" zoomScale="40" zoomScaleNormal="25" zoomScaleSheetLayoutView="40" workbookViewId="0">
      <selection activeCell="B3" sqref="B3:B5"/>
    </sheetView>
  </sheetViews>
  <sheetFormatPr defaultColWidth="9.08984375" defaultRowHeight="24" customHeight="1"/>
  <cols>
    <col min="1" max="1" width="1.08984375" style="88" customWidth="1"/>
    <col min="2" max="9" width="17.54296875" style="1" customWidth="1"/>
    <col min="10" max="10" width="0.90625" style="1" customWidth="1"/>
    <col min="11" max="14" width="17.54296875" style="1" customWidth="1"/>
    <col min="15" max="16" width="20.08984375" style="6" customWidth="1"/>
    <col min="17" max="24" width="17.54296875" style="2" customWidth="1"/>
    <col min="25" max="25" width="0.90625" style="2" customWidth="1"/>
    <col min="26" max="29" width="17.54296875" style="2" customWidth="1"/>
    <col min="30" max="30" width="2.453125" style="2" customWidth="1"/>
    <col min="31" max="31" width="2.6328125" style="90" customWidth="1"/>
    <col min="32" max="36" width="17.54296875" style="52" customWidth="1"/>
    <col min="37" max="37" width="9.36328125" style="52" customWidth="1"/>
    <col min="38" max="38" width="9.08984375" style="52" customWidth="1"/>
    <col min="39" max="39" width="12.90625" style="52" bestFit="1" customWidth="1"/>
    <col min="40" max="40" width="9.6328125" style="52" customWidth="1"/>
    <col min="41" max="41" width="12.54296875" style="52" customWidth="1"/>
    <col min="42" max="42" width="17.54296875" style="52" customWidth="1"/>
    <col min="43" max="43" width="19" style="52" customWidth="1"/>
    <col min="44" max="45" width="17.90625" style="52" customWidth="1"/>
    <col min="46" max="46" width="9.36328125" style="52" customWidth="1"/>
    <col min="47" max="47" width="12.90625" style="52" customWidth="1"/>
    <col min="48" max="48" width="3" style="41" customWidth="1"/>
    <col min="49" max="49" width="3.453125" style="41" customWidth="1"/>
    <col min="50" max="50" width="17.54296875" style="52" customWidth="1"/>
    <col min="51" max="51" width="22" style="52" customWidth="1"/>
    <col min="52" max="52" width="13.6328125" style="52" customWidth="1"/>
    <col min="53" max="53" width="9.453125" style="52" customWidth="1"/>
    <col min="54" max="55" width="9" style="52" customWidth="1"/>
    <col min="56" max="58" width="11.54296875" style="52" customWidth="1"/>
    <col min="59" max="59" width="13.36328125" style="52" customWidth="1"/>
    <col min="60" max="61" width="12" style="52" customWidth="1"/>
    <col min="62" max="63" width="17.54296875" style="52" customWidth="1"/>
    <col min="64" max="64" width="17.90625" style="52" customWidth="1"/>
    <col min="65" max="65" width="8.90625" style="52" customWidth="1"/>
    <col min="66" max="66" width="13.54296875" style="52" customWidth="1"/>
    <col min="67" max="67" width="19.54296875" style="52" customWidth="1"/>
    <col min="68" max="72" width="17.54296875" style="52" customWidth="1"/>
    <col min="73" max="73" width="9.36328125" style="52" customWidth="1"/>
    <col min="74" max="74" width="9.08984375" style="52" customWidth="1"/>
    <col min="75" max="75" width="12.90625" style="52" bestFit="1" customWidth="1"/>
    <col min="76" max="76" width="9.6328125" style="52" customWidth="1"/>
    <col min="77" max="77" width="12.54296875" style="52" customWidth="1"/>
    <col min="78" max="78" width="17.54296875" style="52" customWidth="1"/>
    <col min="79" max="79" width="19" style="52" customWidth="1"/>
    <col min="80" max="80" width="17.90625" style="52" customWidth="1"/>
    <col min="81" max="81" width="18.90625" style="52" customWidth="1"/>
    <col min="82" max="82" width="9.36328125" style="52" customWidth="1"/>
    <col min="83" max="83" width="12.90625" style="52" customWidth="1"/>
    <col min="84" max="84" width="3" style="41" customWidth="1"/>
    <col min="85" max="85" width="3.453125" style="41" customWidth="1"/>
    <col min="86" max="90" width="17.54296875" style="52" customWidth="1"/>
    <col min="91" max="91" width="9.36328125" style="52" customWidth="1"/>
    <col min="92" max="92" width="9.08984375" style="52" customWidth="1"/>
    <col min="93" max="93" width="12.90625" style="52" bestFit="1" customWidth="1"/>
    <col min="94" max="94" width="9.6328125" style="52" customWidth="1"/>
    <col min="95" max="95" width="12.54296875" style="52" customWidth="1"/>
    <col min="96" max="96" width="17.54296875" style="52" customWidth="1"/>
    <col min="97" max="97" width="19" style="52" customWidth="1"/>
    <col min="98" max="99" width="17.90625" style="52" customWidth="1"/>
    <col min="100" max="100" width="9.08984375" style="2" customWidth="1"/>
    <col min="101" max="101" width="13.453125" style="2" customWidth="1"/>
    <col min="102" max="102" width="3.453125" style="2" customWidth="1"/>
    <col min="103" max="107" width="9.08984375" style="2" customWidth="1"/>
    <col min="108" max="16384" width="9.08984375" style="2"/>
  </cols>
  <sheetData>
    <row r="1" spans="1:163" ht="55.5" customHeight="1">
      <c r="L1" s="2"/>
      <c r="M1" s="2"/>
      <c r="N1" s="2"/>
      <c r="O1" s="5"/>
      <c r="P1" s="5"/>
      <c r="FG1" s="326" t="str">
        <f>IF(AND(CC7&gt;0,CC8+'carta de competição nível 3'!CE8+'carta de competição nível 3'!CF8+'carta de competição nível 3'!CG8+'carta de competição nível 3'!CH8&lt;5),"falta preencher","")</f>
        <v/>
      </c>
    </row>
    <row r="2" spans="1:163" ht="27" customHeight="1">
      <c r="B2" s="362" t="s">
        <v>98</v>
      </c>
      <c r="C2" s="363"/>
      <c r="D2" s="362" t="s">
        <v>99</v>
      </c>
      <c r="E2" s="363"/>
      <c r="F2" s="362" t="s">
        <v>100</v>
      </c>
      <c r="G2" s="363"/>
      <c r="H2" s="362" t="s">
        <v>101</v>
      </c>
      <c r="I2" s="363"/>
      <c r="J2" s="358" t="s">
        <v>102</v>
      </c>
      <c r="K2" s="358"/>
      <c r="L2" s="358"/>
      <c r="M2" s="358" t="s">
        <v>103</v>
      </c>
      <c r="N2" s="358"/>
      <c r="O2" s="12"/>
      <c r="P2" s="12"/>
      <c r="FG2" s="326"/>
    </row>
    <row r="3" spans="1:163" ht="27" customHeight="1">
      <c r="B3" s="359"/>
      <c r="C3" s="61"/>
      <c r="D3" s="359"/>
      <c r="E3" s="61"/>
      <c r="F3" s="359"/>
      <c r="G3" s="61"/>
      <c r="H3" s="359"/>
      <c r="I3" s="61"/>
      <c r="J3" s="381"/>
      <c r="K3" s="382"/>
      <c r="L3" s="61"/>
      <c r="M3" s="359"/>
      <c r="N3" s="61"/>
      <c r="O3" s="13"/>
      <c r="P3" s="13"/>
      <c r="FG3" s="326"/>
    </row>
    <row r="4" spans="1:163" ht="27" customHeight="1">
      <c r="B4" s="360"/>
      <c r="C4" s="61"/>
      <c r="D4" s="360"/>
      <c r="E4" s="61"/>
      <c r="F4" s="360"/>
      <c r="G4" s="61"/>
      <c r="H4" s="360"/>
      <c r="I4" s="61"/>
      <c r="J4" s="383"/>
      <c r="K4" s="384"/>
      <c r="L4" s="61"/>
      <c r="M4" s="360"/>
      <c r="N4" s="61"/>
      <c r="O4" s="13"/>
      <c r="FG4" s="326"/>
    </row>
    <row r="5" spans="1:163" ht="27" customHeight="1">
      <c r="B5" s="361"/>
      <c r="C5" s="61"/>
      <c r="D5" s="361"/>
      <c r="E5" s="61"/>
      <c r="F5" s="361"/>
      <c r="G5" s="61"/>
      <c r="H5" s="361"/>
      <c r="I5" s="61"/>
      <c r="J5" s="385"/>
      <c r="K5" s="386"/>
      <c r="L5" s="61"/>
      <c r="M5" s="361"/>
      <c r="N5" s="61"/>
      <c r="O5" s="13"/>
      <c r="FG5" s="326"/>
    </row>
    <row r="6" spans="1:163" ht="27" customHeight="1">
      <c r="B6" s="362" t="s">
        <v>104</v>
      </c>
      <c r="C6" s="363"/>
      <c r="D6" s="362" t="s">
        <v>105</v>
      </c>
      <c r="E6" s="363"/>
      <c r="F6" s="362" t="s">
        <v>106</v>
      </c>
      <c r="G6" s="363"/>
      <c r="H6" s="362" t="s">
        <v>107</v>
      </c>
      <c r="I6" s="363"/>
      <c r="J6" s="362" t="s">
        <v>108</v>
      </c>
      <c r="K6" s="364"/>
      <c r="L6" s="363"/>
      <c r="M6" s="362" t="s">
        <v>109</v>
      </c>
      <c r="N6" s="363"/>
      <c r="O6" s="5"/>
      <c r="P6" s="5"/>
      <c r="AH6" s="2"/>
      <c r="AI6" s="2"/>
      <c r="AJ6" s="2"/>
      <c r="AK6" s="2"/>
      <c r="AL6" s="2"/>
      <c r="AM6" s="2"/>
      <c r="AN6" s="2"/>
      <c r="BR6" s="90"/>
      <c r="BS6" s="90"/>
      <c r="BT6" s="90"/>
      <c r="BU6" s="90"/>
      <c r="BV6" s="90"/>
      <c r="BW6" s="90"/>
      <c r="BX6" s="90"/>
      <c r="CJ6" s="90"/>
      <c r="CK6" s="90"/>
      <c r="CL6" s="90"/>
      <c r="CM6" s="90"/>
      <c r="CN6" s="90"/>
      <c r="CO6" s="90"/>
      <c r="CP6" s="90"/>
    </row>
    <row r="7" spans="1:163" ht="27" customHeight="1">
      <c r="B7" s="359"/>
      <c r="C7" s="61"/>
      <c r="D7" s="359"/>
      <c r="E7" s="61"/>
      <c r="F7" s="359"/>
      <c r="G7" s="61"/>
      <c r="H7" s="359"/>
      <c r="I7" s="61"/>
      <c r="J7" s="381"/>
      <c r="K7" s="382"/>
      <c r="L7" s="61"/>
      <c r="M7" s="359"/>
      <c r="N7" s="61"/>
      <c r="O7" s="5"/>
      <c r="P7" s="5"/>
      <c r="AH7" s="2"/>
      <c r="AI7" s="2"/>
      <c r="AJ7" s="2"/>
      <c r="AK7" s="2"/>
      <c r="AL7" s="2"/>
      <c r="AM7" s="2"/>
      <c r="AN7" s="2"/>
      <c r="BR7" s="90"/>
      <c r="BS7" s="90"/>
      <c r="BT7" s="90"/>
      <c r="BU7" s="90"/>
      <c r="BV7" s="90"/>
      <c r="BW7" s="90"/>
      <c r="BX7" s="90"/>
      <c r="CJ7" s="90"/>
      <c r="CK7" s="90"/>
      <c r="CL7" s="90"/>
      <c r="CM7" s="90"/>
      <c r="CN7" s="90"/>
      <c r="CO7" s="90"/>
      <c r="CP7" s="90"/>
    </row>
    <row r="8" spans="1:163" ht="27" customHeight="1">
      <c r="B8" s="360"/>
      <c r="C8" s="61"/>
      <c r="D8" s="360"/>
      <c r="E8" s="61"/>
      <c r="F8" s="360"/>
      <c r="G8" s="61"/>
      <c r="H8" s="360"/>
      <c r="I8" s="61"/>
      <c r="J8" s="383"/>
      <c r="K8" s="384"/>
      <c r="L8" s="61"/>
      <c r="M8" s="360"/>
      <c r="N8" s="61"/>
      <c r="O8" s="5"/>
      <c r="P8" s="5"/>
    </row>
    <row r="9" spans="1:163" ht="27" customHeight="1">
      <c r="B9" s="361"/>
      <c r="C9" s="61"/>
      <c r="D9" s="360"/>
      <c r="E9" s="61"/>
      <c r="F9" s="360"/>
      <c r="G9" s="61"/>
      <c r="H9" s="360"/>
      <c r="I9" s="61"/>
      <c r="J9" s="385"/>
      <c r="K9" s="386"/>
      <c r="L9" s="61"/>
      <c r="M9" s="361"/>
      <c r="N9" s="61"/>
      <c r="O9" s="179" t="str">
        <f>IF(OR(L13="par feminino",L13="par masculino",L13="par misto"),6,IF(OR(L13="trio feminino",L13="trio masculino"),5,""))</f>
        <v/>
      </c>
      <c r="P9" s="5"/>
    </row>
    <row r="10" spans="1:163" ht="41.25" customHeight="1">
      <c r="C10" s="112"/>
      <c r="D10" s="321" t="s">
        <v>93</v>
      </c>
      <c r="E10" s="321"/>
      <c r="F10" s="321"/>
      <c r="G10" s="321"/>
      <c r="H10" s="321"/>
      <c r="I10" s="391" t="s">
        <v>0</v>
      </c>
      <c r="J10" s="392"/>
      <c r="K10" s="408"/>
      <c r="L10" s="409"/>
      <c r="M10" s="50" t="s">
        <v>1</v>
      </c>
      <c r="N10" s="79">
        <v>3</v>
      </c>
      <c r="O10" s="21"/>
      <c r="P10" s="22"/>
      <c r="Q10" s="1"/>
      <c r="R10" s="1"/>
      <c r="S10" s="321" t="str">
        <f>$D$10</f>
        <v>GINÁSTICA ACROBÁTICA 
Carta de Competição - Nível 3</v>
      </c>
      <c r="T10" s="321"/>
      <c r="U10" s="321"/>
      <c r="V10" s="321"/>
      <c r="W10" s="321"/>
      <c r="X10" s="400" t="s">
        <v>0</v>
      </c>
      <c r="Y10" s="401"/>
      <c r="Z10" s="325">
        <f>$K$10</f>
        <v>0</v>
      </c>
      <c r="AA10" s="325"/>
      <c r="AB10" s="71" t="s">
        <v>1</v>
      </c>
      <c r="AC10" s="79">
        <f>$N$10</f>
        <v>3</v>
      </c>
      <c r="AD10" s="87"/>
      <c r="AE10" s="87"/>
      <c r="AF10" s="1"/>
      <c r="AG10" s="1"/>
      <c r="AH10" s="321" t="s">
        <v>93</v>
      </c>
      <c r="AI10" s="321"/>
      <c r="AJ10" s="321"/>
      <c r="AK10" s="321"/>
      <c r="AL10" s="321"/>
      <c r="AM10" s="322"/>
      <c r="AN10" s="298" t="s">
        <v>0</v>
      </c>
      <c r="AO10" s="299"/>
      <c r="AP10" s="325">
        <f>$K$10</f>
        <v>0</v>
      </c>
      <c r="AQ10" s="325"/>
      <c r="AR10" s="71" t="s">
        <v>1</v>
      </c>
      <c r="AS10" s="79">
        <f>$N$10</f>
        <v>3</v>
      </c>
      <c r="AT10" s="74"/>
      <c r="AU10" s="167"/>
      <c r="AV10" s="23"/>
      <c r="AW10" s="43"/>
      <c r="AX10" s="1"/>
      <c r="AY10" s="1"/>
      <c r="AZ10" s="321" t="s">
        <v>93</v>
      </c>
      <c r="BA10" s="321"/>
      <c r="BB10" s="321"/>
      <c r="BC10" s="321"/>
      <c r="BD10" s="321"/>
      <c r="BE10" s="321"/>
      <c r="BF10" s="321"/>
      <c r="BG10" s="321"/>
      <c r="BH10" s="322"/>
      <c r="BI10" s="298" t="s">
        <v>0</v>
      </c>
      <c r="BJ10" s="299"/>
      <c r="BK10" s="325">
        <f>$K$10</f>
        <v>0</v>
      </c>
      <c r="BL10" s="325"/>
      <c r="BM10" s="180" t="s">
        <v>1</v>
      </c>
      <c r="BN10" s="79">
        <f>$N$10</f>
        <v>3</v>
      </c>
      <c r="BO10" s="131"/>
      <c r="BP10" s="1"/>
      <c r="BQ10" s="1"/>
      <c r="BR10" s="321" t="s">
        <v>93</v>
      </c>
      <c r="BS10" s="321"/>
      <c r="BT10" s="321"/>
      <c r="BU10" s="321"/>
      <c r="BV10" s="321"/>
      <c r="BW10" s="322"/>
      <c r="BX10" s="298" t="s">
        <v>0</v>
      </c>
      <c r="BY10" s="299"/>
      <c r="BZ10" s="325">
        <f>$K$10</f>
        <v>0</v>
      </c>
      <c r="CA10" s="325"/>
      <c r="CB10" s="145" t="s">
        <v>1</v>
      </c>
      <c r="CC10" s="79">
        <f>$N$10</f>
        <v>3</v>
      </c>
      <c r="CD10" s="74"/>
      <c r="CF10" s="21"/>
      <c r="CG10" s="42"/>
      <c r="CH10" s="1"/>
      <c r="CI10" s="1"/>
      <c r="CJ10" s="321" t="s">
        <v>93</v>
      </c>
      <c r="CK10" s="321"/>
      <c r="CL10" s="321"/>
      <c r="CM10" s="321"/>
      <c r="CN10" s="321"/>
      <c r="CO10" s="322"/>
      <c r="CP10" s="298" t="s">
        <v>0</v>
      </c>
      <c r="CQ10" s="299"/>
      <c r="CR10" s="325">
        <f>$K$10</f>
        <v>0</v>
      </c>
      <c r="CS10" s="325"/>
      <c r="CT10" s="145" t="s">
        <v>1</v>
      </c>
      <c r="CU10" s="79">
        <f>$N$10</f>
        <v>3</v>
      </c>
      <c r="CV10" s="90"/>
    </row>
    <row r="11" spans="1:163" ht="27" customHeight="1">
      <c r="D11" s="321"/>
      <c r="E11" s="321"/>
      <c r="F11" s="321"/>
      <c r="G11" s="321"/>
      <c r="H11" s="321"/>
      <c r="I11" s="391" t="s">
        <v>2</v>
      </c>
      <c r="J11" s="392"/>
      <c r="K11" s="410"/>
      <c r="L11" s="402"/>
      <c r="M11" s="331" t="s">
        <v>3</v>
      </c>
      <c r="N11" s="403"/>
      <c r="O11" s="23"/>
      <c r="P11" s="24"/>
      <c r="Q11" s="1"/>
      <c r="R11" s="1"/>
      <c r="S11" s="321"/>
      <c r="T11" s="321"/>
      <c r="U11" s="321"/>
      <c r="V11" s="321"/>
      <c r="W11" s="321"/>
      <c r="X11" s="400" t="s">
        <v>2</v>
      </c>
      <c r="Y11" s="401"/>
      <c r="Z11" s="407">
        <f>$K$11</f>
        <v>0</v>
      </c>
      <c r="AA11" s="407"/>
      <c r="AB11" s="331" t="s">
        <v>3</v>
      </c>
      <c r="AC11" s="230">
        <f>$N$11</f>
        <v>0</v>
      </c>
      <c r="AD11" s="75"/>
      <c r="AE11" s="75"/>
      <c r="AF11" s="1"/>
      <c r="AG11" s="1"/>
      <c r="AH11" s="323"/>
      <c r="AI11" s="323"/>
      <c r="AJ11" s="323"/>
      <c r="AK11" s="323"/>
      <c r="AL11" s="323"/>
      <c r="AM11" s="324"/>
      <c r="AN11" s="298" t="s">
        <v>2</v>
      </c>
      <c r="AO11" s="299"/>
      <c r="AP11" s="336">
        <f>$K$11</f>
        <v>0</v>
      </c>
      <c r="AQ11" s="336"/>
      <c r="AR11" s="331" t="s">
        <v>3</v>
      </c>
      <c r="AS11" s="230">
        <f>$N$11</f>
        <v>0</v>
      </c>
      <c r="AT11" s="75"/>
      <c r="AU11" s="167"/>
      <c r="AV11" s="23"/>
      <c r="AW11" s="43"/>
      <c r="AX11" s="1"/>
      <c r="AY11" s="1"/>
      <c r="AZ11" s="323"/>
      <c r="BA11" s="323"/>
      <c r="BB11" s="323"/>
      <c r="BC11" s="323"/>
      <c r="BD11" s="323"/>
      <c r="BE11" s="323"/>
      <c r="BF11" s="323"/>
      <c r="BG11" s="323"/>
      <c r="BH11" s="324"/>
      <c r="BI11" s="298" t="s">
        <v>2</v>
      </c>
      <c r="BJ11" s="299"/>
      <c r="BK11" s="336">
        <f>$K$11</f>
        <v>0</v>
      </c>
      <c r="BL11" s="336"/>
      <c r="BM11" s="331" t="s">
        <v>3</v>
      </c>
      <c r="BN11" s="230">
        <f>$N$11</f>
        <v>0</v>
      </c>
      <c r="BO11" s="131"/>
      <c r="BP11" s="1"/>
      <c r="BQ11" s="1"/>
      <c r="BR11" s="323"/>
      <c r="BS11" s="323"/>
      <c r="BT11" s="323"/>
      <c r="BU11" s="323"/>
      <c r="BV11" s="323"/>
      <c r="BW11" s="324"/>
      <c r="BX11" s="298" t="s">
        <v>2</v>
      </c>
      <c r="BY11" s="299"/>
      <c r="BZ11" s="336">
        <f>$K$11</f>
        <v>0</v>
      </c>
      <c r="CA11" s="336"/>
      <c r="CB11" s="331" t="s">
        <v>3</v>
      </c>
      <c r="CC11" s="230">
        <f>$N$11</f>
        <v>0</v>
      </c>
      <c r="CD11" s="75"/>
      <c r="CF11" s="21"/>
      <c r="CG11" s="42"/>
      <c r="CH11" s="1"/>
      <c r="CI11" s="1"/>
      <c r="CJ11" s="323"/>
      <c r="CK11" s="323"/>
      <c r="CL11" s="323"/>
      <c r="CM11" s="323"/>
      <c r="CN11" s="323"/>
      <c r="CO11" s="324"/>
      <c r="CP11" s="298" t="s">
        <v>2</v>
      </c>
      <c r="CQ11" s="299"/>
      <c r="CR11" s="336">
        <f>$K$11</f>
        <v>0</v>
      </c>
      <c r="CS11" s="336"/>
      <c r="CT11" s="331" t="s">
        <v>3</v>
      </c>
      <c r="CU11" s="230">
        <f>$N$11</f>
        <v>0</v>
      </c>
      <c r="CV11" s="90"/>
    </row>
    <row r="12" spans="1:163" ht="27" customHeight="1">
      <c r="D12" s="331" t="s">
        <v>4</v>
      </c>
      <c r="E12" s="365"/>
      <c r="F12" s="365"/>
      <c r="G12" s="365"/>
      <c r="H12" s="366"/>
      <c r="I12" s="391" t="s">
        <v>5</v>
      </c>
      <c r="J12" s="392"/>
      <c r="K12" s="402"/>
      <c r="L12" s="402"/>
      <c r="M12" s="331"/>
      <c r="N12" s="403"/>
      <c r="O12" s="23"/>
      <c r="P12" s="24"/>
      <c r="Q12" s="1"/>
      <c r="R12" s="1"/>
      <c r="S12" s="331" t="s">
        <v>4</v>
      </c>
      <c r="T12" s="307">
        <f>$E$12</f>
        <v>0</v>
      </c>
      <c r="U12" s="307"/>
      <c r="V12" s="307"/>
      <c r="W12" s="319"/>
      <c r="X12" s="400" t="s">
        <v>5</v>
      </c>
      <c r="Y12" s="401"/>
      <c r="Z12" s="304">
        <f>$K$12</f>
        <v>0</v>
      </c>
      <c r="AA12" s="304"/>
      <c r="AB12" s="331"/>
      <c r="AC12" s="230"/>
      <c r="AD12" s="75"/>
      <c r="AE12" s="75"/>
      <c r="AF12" s="1"/>
      <c r="AG12" s="1"/>
      <c r="AH12" s="331" t="s">
        <v>4</v>
      </c>
      <c r="AI12" s="307">
        <f>$E$12</f>
        <v>0</v>
      </c>
      <c r="AJ12" s="307"/>
      <c r="AK12" s="307"/>
      <c r="AL12" s="307"/>
      <c r="AM12" s="307"/>
      <c r="AN12" s="298" t="s">
        <v>5</v>
      </c>
      <c r="AO12" s="299"/>
      <c r="AP12" s="332">
        <f>$K$12</f>
        <v>0</v>
      </c>
      <c r="AQ12" s="332"/>
      <c r="AR12" s="331"/>
      <c r="AS12" s="230"/>
      <c r="AT12" s="75"/>
      <c r="AU12" s="167"/>
      <c r="AV12" s="23"/>
      <c r="AW12" s="43"/>
      <c r="AX12" s="1"/>
      <c r="AY12" s="1"/>
      <c r="AZ12" s="331" t="s">
        <v>4</v>
      </c>
      <c r="BA12" s="331"/>
      <c r="BB12" s="477">
        <f>$E$12</f>
        <v>0</v>
      </c>
      <c r="BC12" s="478"/>
      <c r="BD12" s="478"/>
      <c r="BE12" s="478"/>
      <c r="BF12" s="478"/>
      <c r="BG12" s="478"/>
      <c r="BH12" s="479"/>
      <c r="BI12" s="298" t="s">
        <v>5</v>
      </c>
      <c r="BJ12" s="299"/>
      <c r="BK12" s="332">
        <f>$K$12</f>
        <v>0</v>
      </c>
      <c r="BL12" s="332"/>
      <c r="BM12" s="331"/>
      <c r="BN12" s="230"/>
      <c r="BO12" s="131"/>
      <c r="BP12" s="1"/>
      <c r="BQ12" s="1"/>
      <c r="BR12" s="331" t="s">
        <v>4</v>
      </c>
      <c r="BS12" s="307">
        <f>$E$12</f>
        <v>0</v>
      </c>
      <c r="BT12" s="307"/>
      <c r="BU12" s="307"/>
      <c r="BV12" s="307"/>
      <c r="BW12" s="307"/>
      <c r="BX12" s="298" t="s">
        <v>5</v>
      </c>
      <c r="BY12" s="299"/>
      <c r="BZ12" s="332">
        <f>$K$12</f>
        <v>0</v>
      </c>
      <c r="CA12" s="332"/>
      <c r="CB12" s="331"/>
      <c r="CC12" s="230"/>
      <c r="CD12" s="75"/>
      <c r="CF12" s="21"/>
      <c r="CG12" s="42"/>
      <c r="CH12" s="1"/>
      <c r="CI12" s="1"/>
      <c r="CJ12" s="331" t="s">
        <v>4</v>
      </c>
      <c r="CK12" s="307">
        <f>$E$12</f>
        <v>0</v>
      </c>
      <c r="CL12" s="307"/>
      <c r="CM12" s="307"/>
      <c r="CN12" s="307"/>
      <c r="CO12" s="307"/>
      <c r="CP12" s="298" t="s">
        <v>5</v>
      </c>
      <c r="CQ12" s="299"/>
      <c r="CR12" s="332">
        <f>$K$12</f>
        <v>0</v>
      </c>
      <c r="CS12" s="332"/>
      <c r="CT12" s="331"/>
      <c r="CU12" s="230"/>
      <c r="CV12" s="90"/>
    </row>
    <row r="13" spans="1:163" ht="27" customHeight="1">
      <c r="D13" s="331"/>
      <c r="E13" s="365"/>
      <c r="F13" s="365"/>
      <c r="G13" s="365"/>
      <c r="H13" s="366"/>
      <c r="I13" s="390" t="s">
        <v>6</v>
      </c>
      <c r="J13" s="390"/>
      <c r="K13" s="390"/>
      <c r="L13" s="402"/>
      <c r="M13" s="402"/>
      <c r="N13" s="402"/>
      <c r="O13" s="25"/>
      <c r="P13" s="26"/>
      <c r="Q13" s="1"/>
      <c r="R13" s="1"/>
      <c r="S13" s="331"/>
      <c r="T13" s="307">
        <f>$E$13</f>
        <v>0</v>
      </c>
      <c r="U13" s="307"/>
      <c r="V13" s="307"/>
      <c r="W13" s="319"/>
      <c r="X13" s="449" t="s">
        <v>6</v>
      </c>
      <c r="Y13" s="449"/>
      <c r="Z13" s="449"/>
      <c r="AA13" s="304">
        <f>$L$13</f>
        <v>0</v>
      </c>
      <c r="AB13" s="304"/>
      <c r="AC13" s="304"/>
      <c r="AD13" s="76"/>
      <c r="AE13" s="76"/>
      <c r="AF13" s="1"/>
      <c r="AG13" s="1"/>
      <c r="AH13" s="331"/>
      <c r="AI13" s="307">
        <f>$E$13</f>
        <v>0</v>
      </c>
      <c r="AJ13" s="307"/>
      <c r="AK13" s="307"/>
      <c r="AL13" s="307"/>
      <c r="AM13" s="307"/>
      <c r="AN13" s="303" t="s">
        <v>6</v>
      </c>
      <c r="AO13" s="303"/>
      <c r="AP13" s="303"/>
      <c r="AQ13" s="304">
        <f>$L$13</f>
        <v>0</v>
      </c>
      <c r="AR13" s="304"/>
      <c r="AS13" s="304"/>
      <c r="AT13" s="76"/>
      <c r="AU13" s="167"/>
      <c r="AV13" s="23"/>
      <c r="AW13" s="43"/>
      <c r="AX13" s="1"/>
      <c r="AY13" s="1"/>
      <c r="AZ13" s="331"/>
      <c r="BA13" s="331"/>
      <c r="BB13" s="477">
        <f>$E$13</f>
        <v>0</v>
      </c>
      <c r="BC13" s="478"/>
      <c r="BD13" s="478"/>
      <c r="BE13" s="478"/>
      <c r="BF13" s="478"/>
      <c r="BG13" s="478"/>
      <c r="BH13" s="479"/>
      <c r="BI13" s="303" t="s">
        <v>6</v>
      </c>
      <c r="BJ13" s="303"/>
      <c r="BK13" s="303"/>
      <c r="BL13" s="304">
        <f>$L$13</f>
        <v>0</v>
      </c>
      <c r="BM13" s="304"/>
      <c r="BN13" s="304"/>
      <c r="BO13" s="131"/>
      <c r="BP13" s="1"/>
      <c r="BQ13" s="1"/>
      <c r="BR13" s="331"/>
      <c r="BS13" s="307">
        <f>$E$13</f>
        <v>0</v>
      </c>
      <c r="BT13" s="307"/>
      <c r="BU13" s="307"/>
      <c r="BV13" s="307"/>
      <c r="BW13" s="307"/>
      <c r="BX13" s="303" t="s">
        <v>6</v>
      </c>
      <c r="BY13" s="303"/>
      <c r="BZ13" s="303"/>
      <c r="CA13" s="304">
        <f>$L$13</f>
        <v>0</v>
      </c>
      <c r="CB13" s="304"/>
      <c r="CC13" s="304"/>
      <c r="CD13" s="76"/>
      <c r="CF13" s="21"/>
      <c r="CG13" s="42"/>
      <c r="CH13" s="1"/>
      <c r="CI13" s="1"/>
      <c r="CJ13" s="331"/>
      <c r="CK13" s="307">
        <f>$E$13</f>
        <v>0</v>
      </c>
      <c r="CL13" s="307"/>
      <c r="CM13" s="307"/>
      <c r="CN13" s="307"/>
      <c r="CO13" s="307"/>
      <c r="CP13" s="303" t="s">
        <v>6</v>
      </c>
      <c r="CQ13" s="303"/>
      <c r="CR13" s="303"/>
      <c r="CS13" s="304">
        <f>$L$13</f>
        <v>0</v>
      </c>
      <c r="CT13" s="304"/>
      <c r="CU13" s="304"/>
      <c r="CV13" s="90"/>
    </row>
    <row r="14" spans="1:163" ht="27" customHeight="1">
      <c r="B14" s="305" t="s">
        <v>239</v>
      </c>
      <c r="C14" s="306"/>
      <c r="D14" s="331"/>
      <c r="E14" s="365"/>
      <c r="F14" s="365"/>
      <c r="G14" s="365"/>
      <c r="H14" s="366"/>
      <c r="I14" s="391" t="s">
        <v>7</v>
      </c>
      <c r="J14" s="392"/>
      <c r="K14" s="404"/>
      <c r="L14" s="405"/>
      <c r="M14" s="405"/>
      <c r="N14" s="406"/>
      <c r="O14" s="27"/>
      <c r="P14" s="28"/>
      <c r="Q14" s="305" t="str">
        <f>$B$14</f>
        <v>José Emanuel Rocha - 2011-2019</v>
      </c>
      <c r="R14" s="306"/>
      <c r="S14" s="331"/>
      <c r="T14" s="307">
        <f>$E$14</f>
        <v>0</v>
      </c>
      <c r="U14" s="307"/>
      <c r="V14" s="307"/>
      <c r="W14" s="319"/>
      <c r="X14" s="400" t="s">
        <v>7</v>
      </c>
      <c r="Y14" s="401"/>
      <c r="Z14" s="310">
        <f>$K$14</f>
        <v>0</v>
      </c>
      <c r="AA14" s="311"/>
      <c r="AB14" s="311"/>
      <c r="AC14" s="312"/>
      <c r="AD14" s="76"/>
      <c r="AE14" s="76"/>
      <c r="AF14" s="305" t="str">
        <f>$B$14</f>
        <v>José Emanuel Rocha - 2011-2019</v>
      </c>
      <c r="AG14" s="306"/>
      <c r="AH14" s="450"/>
      <c r="AI14" s="320">
        <f>$E$14</f>
        <v>0</v>
      </c>
      <c r="AJ14" s="320"/>
      <c r="AK14" s="320"/>
      <c r="AL14" s="320"/>
      <c r="AM14" s="320"/>
      <c r="AN14" s="454" t="s">
        <v>7</v>
      </c>
      <c r="AO14" s="455"/>
      <c r="AP14" s="451">
        <f>$K$14</f>
        <v>0</v>
      </c>
      <c r="AQ14" s="452"/>
      <c r="AR14" s="452"/>
      <c r="AS14" s="453"/>
      <c r="AT14" s="76"/>
      <c r="AU14" s="167"/>
      <c r="AV14" s="23"/>
      <c r="AW14" s="43"/>
      <c r="AX14" s="305" t="str">
        <f>$B$14</f>
        <v>José Emanuel Rocha - 2011-2019</v>
      </c>
      <c r="AY14" s="306"/>
      <c r="AZ14" s="331"/>
      <c r="BA14" s="331"/>
      <c r="BB14" s="477">
        <f>$E$14</f>
        <v>0</v>
      </c>
      <c r="BC14" s="478"/>
      <c r="BD14" s="478"/>
      <c r="BE14" s="478"/>
      <c r="BF14" s="478"/>
      <c r="BG14" s="478"/>
      <c r="BH14" s="479"/>
      <c r="BI14" s="308" t="s">
        <v>7</v>
      </c>
      <c r="BJ14" s="309"/>
      <c r="BK14" s="310">
        <f>$K$14</f>
        <v>0</v>
      </c>
      <c r="BL14" s="311"/>
      <c r="BM14" s="311"/>
      <c r="BN14" s="312"/>
      <c r="BP14" s="305" t="str">
        <f>$B$14</f>
        <v>José Emanuel Rocha - 2011-2019</v>
      </c>
      <c r="BQ14" s="306"/>
      <c r="BR14" s="331"/>
      <c r="BS14" s="307">
        <f>$E$14</f>
        <v>0</v>
      </c>
      <c r="BT14" s="307"/>
      <c r="BU14" s="307"/>
      <c r="BV14" s="307"/>
      <c r="BW14" s="307"/>
      <c r="BX14" s="308" t="s">
        <v>7</v>
      </c>
      <c r="BY14" s="309"/>
      <c r="BZ14" s="310">
        <f>$K$14</f>
        <v>0</v>
      </c>
      <c r="CA14" s="311"/>
      <c r="CB14" s="311"/>
      <c r="CC14" s="312"/>
      <c r="CD14" s="76"/>
      <c r="CF14" s="21"/>
      <c r="CG14" s="42"/>
      <c r="CH14" s="305" t="str">
        <f>$B$14</f>
        <v>José Emanuel Rocha - 2011-2019</v>
      </c>
      <c r="CI14" s="306"/>
      <c r="CJ14" s="331"/>
      <c r="CK14" s="307">
        <f>$E$14</f>
        <v>0</v>
      </c>
      <c r="CL14" s="307"/>
      <c r="CM14" s="307"/>
      <c r="CN14" s="307"/>
      <c r="CO14" s="307"/>
      <c r="CP14" s="308" t="s">
        <v>7</v>
      </c>
      <c r="CQ14" s="309"/>
      <c r="CR14" s="310">
        <f>$K$14</f>
        <v>0</v>
      </c>
      <c r="CS14" s="311"/>
      <c r="CT14" s="311"/>
      <c r="CU14" s="312"/>
      <c r="CV14" s="90"/>
    </row>
    <row r="15" spans="1:163" s="54" customFormat="1" ht="27" customHeight="1">
      <c r="A15" s="89"/>
      <c r="B15" s="389" t="s">
        <v>172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27"/>
      <c r="P15" s="28"/>
      <c r="Q15" s="32"/>
      <c r="R15" s="33"/>
      <c r="S15" s="34"/>
      <c r="T15" s="25"/>
      <c r="U15" s="25"/>
      <c r="V15" s="25"/>
      <c r="W15" s="25"/>
      <c r="X15" s="4"/>
      <c r="Y15" s="4"/>
      <c r="Z15" s="27"/>
      <c r="AA15" s="27"/>
      <c r="AB15" s="27"/>
      <c r="AC15" s="27"/>
      <c r="AD15" s="76"/>
      <c r="AE15" s="76"/>
      <c r="AF15" s="456" t="s">
        <v>177</v>
      </c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3"/>
      <c r="AU15" s="167"/>
      <c r="AV15" s="23"/>
      <c r="AW15" s="43"/>
      <c r="AX15" s="474" t="s">
        <v>230</v>
      </c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6"/>
      <c r="BP15" s="333" t="s">
        <v>241</v>
      </c>
      <c r="BQ15" s="333"/>
      <c r="BR15" s="333"/>
      <c r="BS15" s="333"/>
      <c r="BT15" s="333"/>
      <c r="BU15" s="333"/>
      <c r="BV15" s="333"/>
      <c r="BW15" s="333"/>
      <c r="BX15" s="333"/>
      <c r="BY15" s="333"/>
      <c r="BZ15" s="333"/>
      <c r="CA15" s="333"/>
      <c r="CB15" s="333"/>
      <c r="CC15" s="333"/>
      <c r="CD15" s="260" t="s">
        <v>218</v>
      </c>
      <c r="CE15" s="260"/>
      <c r="CF15" s="23"/>
      <c r="CG15" s="24"/>
      <c r="CH15" s="313" t="s">
        <v>242</v>
      </c>
      <c r="CI15" s="313"/>
      <c r="CJ15" s="313"/>
      <c r="CK15" s="313"/>
      <c r="CL15" s="313"/>
      <c r="CM15" s="313"/>
      <c r="CN15" s="313"/>
      <c r="CO15" s="313"/>
      <c r="CP15" s="313"/>
      <c r="CQ15" s="313"/>
      <c r="CR15" s="313"/>
      <c r="CS15" s="313"/>
      <c r="CT15" s="313"/>
      <c r="CU15" s="313"/>
      <c r="CV15" s="245" t="s">
        <v>218</v>
      </c>
      <c r="CW15" s="245"/>
    </row>
    <row r="16" spans="1:163" s="54" customFormat="1" ht="25.5" customHeight="1">
      <c r="A16" s="89"/>
      <c r="B16" s="387" t="s">
        <v>29</v>
      </c>
      <c r="C16" s="387"/>
      <c r="D16" s="387"/>
      <c r="E16" s="369" t="s">
        <v>94</v>
      </c>
      <c r="F16" s="370"/>
      <c r="G16" s="370"/>
      <c r="H16" s="370"/>
      <c r="I16" s="370"/>
      <c r="J16" s="370"/>
      <c r="K16" s="370" t="s">
        <v>95</v>
      </c>
      <c r="L16" s="370"/>
      <c r="M16" s="370"/>
      <c r="N16" s="370"/>
      <c r="O16" s="27"/>
      <c r="P16" s="28"/>
      <c r="Q16" s="395" t="s">
        <v>43</v>
      </c>
      <c r="R16" s="395"/>
      <c r="S16" s="395"/>
      <c r="T16" s="398" t="s">
        <v>94</v>
      </c>
      <c r="U16" s="397"/>
      <c r="V16" s="397"/>
      <c r="W16" s="397"/>
      <c r="X16" s="397"/>
      <c r="Y16" s="397"/>
      <c r="Z16" s="397" t="s">
        <v>95</v>
      </c>
      <c r="AA16" s="397"/>
      <c r="AB16" s="397"/>
      <c r="AC16" s="397"/>
      <c r="AD16" s="76"/>
      <c r="AE16" s="7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167"/>
      <c r="AV16" s="23"/>
      <c r="AW16" s="43"/>
      <c r="AX16" s="481" t="s">
        <v>220</v>
      </c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4">
        <v>0.5</v>
      </c>
      <c r="BN16" s="482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333"/>
      <c r="CA16" s="333"/>
      <c r="CB16" s="333"/>
      <c r="CC16" s="333"/>
      <c r="CD16" s="260"/>
      <c r="CE16" s="260"/>
      <c r="CF16" s="23"/>
      <c r="CG16" s="24"/>
      <c r="CH16" s="313"/>
      <c r="CI16" s="313"/>
      <c r="CJ16" s="313"/>
      <c r="CK16" s="313"/>
      <c r="CL16" s="313"/>
      <c r="CM16" s="313"/>
      <c r="CN16" s="313"/>
      <c r="CO16" s="313"/>
      <c r="CP16" s="313"/>
      <c r="CQ16" s="313"/>
      <c r="CR16" s="313"/>
      <c r="CS16" s="313"/>
      <c r="CT16" s="313"/>
      <c r="CU16" s="313"/>
      <c r="CV16" s="245"/>
      <c r="CW16" s="245"/>
    </row>
    <row r="17" spans="1:101" s="54" customFormat="1" ht="25.5" customHeight="1">
      <c r="A17" s="89"/>
      <c r="B17" s="388"/>
      <c r="C17" s="388"/>
      <c r="D17" s="388"/>
      <c r="E17" s="393"/>
      <c r="F17" s="393"/>
      <c r="G17" s="393"/>
      <c r="H17" s="393"/>
      <c r="I17" s="393"/>
      <c r="J17" s="394"/>
      <c r="K17" s="380"/>
      <c r="L17" s="380"/>
      <c r="M17" s="380"/>
      <c r="N17" s="380"/>
      <c r="O17" s="27"/>
      <c r="P17" s="28"/>
      <c r="Q17" s="396"/>
      <c r="R17" s="396"/>
      <c r="S17" s="396"/>
      <c r="T17" s="393"/>
      <c r="U17" s="393"/>
      <c r="V17" s="393"/>
      <c r="W17" s="393"/>
      <c r="X17" s="393"/>
      <c r="Y17" s="394"/>
      <c r="Z17" s="380"/>
      <c r="AA17" s="380"/>
      <c r="AB17" s="380"/>
      <c r="AC17" s="380"/>
      <c r="AD17" s="76"/>
      <c r="AE17" s="76"/>
      <c r="AF17" s="436">
        <f>IF(Folha2!F12="",0,Folha2!F12)</f>
        <v>0</v>
      </c>
      <c r="AG17" s="436"/>
      <c r="AH17" s="436">
        <f>IF(Folha2!H12="",0,Folha2!H12)</f>
        <v>0</v>
      </c>
      <c r="AI17" s="436"/>
      <c r="AJ17" s="436">
        <f>IF(Folha2!J12="",0,Folha2!J12)</f>
        <v>0</v>
      </c>
      <c r="AK17" s="436"/>
      <c r="AL17" s="436"/>
      <c r="AM17" s="436">
        <f>IF(Folha2!L12="",0,Folha2!L12)</f>
        <v>0</v>
      </c>
      <c r="AN17" s="436"/>
      <c r="AO17" s="436"/>
      <c r="AP17" s="437">
        <f>IF(Folha2!N12="",0,Folha2!N12)</f>
        <v>0</v>
      </c>
      <c r="AQ17" s="438"/>
      <c r="AR17" s="437">
        <f>IF(Folha2!P12="",0,Folha2!P12)</f>
        <v>0</v>
      </c>
      <c r="AS17" s="438"/>
      <c r="AU17" s="167"/>
      <c r="AV17" s="23"/>
      <c r="AW17" s="43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5"/>
      <c r="BN17" s="483"/>
      <c r="BP17" s="330" t="s">
        <v>49</v>
      </c>
      <c r="BQ17" s="314"/>
      <c r="BR17" s="315">
        <f>IF(Folha2!$I$7=0,0,Folha2!$I$7)</f>
        <v>0</v>
      </c>
      <c r="BS17" s="316"/>
      <c r="BT17" s="89"/>
      <c r="BU17" s="89"/>
      <c r="BV17" s="89"/>
      <c r="BW17" s="89"/>
      <c r="BX17" s="89"/>
      <c r="BY17" s="89"/>
      <c r="BZ17" s="254" t="s">
        <v>50</v>
      </c>
      <c r="CA17" s="254"/>
      <c r="CB17" s="255"/>
      <c r="CC17" s="221"/>
      <c r="CD17" s="246"/>
      <c r="CE17" s="246"/>
      <c r="CF17" s="21"/>
      <c r="CG17" s="42"/>
      <c r="CH17" s="314" t="s">
        <v>49</v>
      </c>
      <c r="CI17" s="314"/>
      <c r="CJ17" s="315">
        <f>IF(Folha2!$I$7=0,0,Folha2!$I$7)</f>
        <v>0</v>
      </c>
      <c r="CK17" s="316"/>
      <c r="CL17" s="89"/>
      <c r="CM17" s="89"/>
      <c r="CN17" s="89"/>
      <c r="CO17" s="89"/>
      <c r="CP17" s="89"/>
      <c r="CQ17" s="89"/>
      <c r="CR17" s="254" t="s">
        <v>50</v>
      </c>
      <c r="CS17" s="254"/>
      <c r="CT17" s="255"/>
      <c r="CU17" s="255"/>
      <c r="CV17" s="246"/>
      <c r="CW17" s="246"/>
    </row>
    <row r="18" spans="1:101" ht="24" customHeight="1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P18" s="11"/>
      <c r="Q18" s="3"/>
      <c r="R18" s="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U18" s="167"/>
      <c r="AV18" s="23"/>
      <c r="AW18" s="43"/>
      <c r="AX18" s="481" t="s">
        <v>221</v>
      </c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4">
        <v>0.5</v>
      </c>
      <c r="BN18" s="482"/>
      <c r="BP18" s="330"/>
      <c r="BQ18" s="314"/>
      <c r="BR18" s="317"/>
      <c r="BS18" s="318"/>
      <c r="BT18" s="8"/>
      <c r="BU18" s="8"/>
      <c r="BV18" s="8"/>
      <c r="BW18" s="8"/>
      <c r="BZ18" s="254"/>
      <c r="CA18" s="254"/>
      <c r="CB18" s="255"/>
      <c r="CC18" s="221"/>
      <c r="CD18" s="246"/>
      <c r="CE18" s="246"/>
      <c r="CF18" s="21"/>
      <c r="CG18" s="42"/>
      <c r="CH18" s="314"/>
      <c r="CI18" s="314"/>
      <c r="CJ18" s="317"/>
      <c r="CK18" s="318"/>
      <c r="CL18" s="8"/>
      <c r="CM18" s="8"/>
      <c r="CN18" s="8"/>
      <c r="CO18" s="8"/>
      <c r="CR18" s="254"/>
      <c r="CS18" s="254"/>
      <c r="CT18" s="255"/>
      <c r="CU18" s="255"/>
      <c r="CV18" s="246"/>
      <c r="CW18" s="246"/>
    </row>
    <row r="19" spans="1:101" ht="24" customHeight="1">
      <c r="B19" s="9" t="s">
        <v>90</v>
      </c>
      <c r="C19" s="62">
        <f>INDEX(Folha1!$D:$D,MATCH(B3,lista,0))</f>
        <v>0</v>
      </c>
      <c r="D19" s="9" t="s">
        <v>89</v>
      </c>
      <c r="E19" s="62">
        <f>INDEX(Folha1!$D:$D,MATCH(D3,lista,0))</f>
        <v>0</v>
      </c>
      <c r="F19" s="9" t="s">
        <v>92</v>
      </c>
      <c r="G19" s="62">
        <f>INDEX(Folha1!$D:$D,MATCH(F3,lista,0))</f>
        <v>0</v>
      </c>
      <c r="H19" s="9" t="s">
        <v>83</v>
      </c>
      <c r="I19" s="62">
        <f>INDEX(Folha1!$D:$D,MATCH(H3,lista,0))</f>
        <v>0</v>
      </c>
      <c r="J19" s="362" t="s">
        <v>82</v>
      </c>
      <c r="K19" s="364"/>
      <c r="L19" s="62">
        <f>INDEX(Folha1!$D:$D,MATCH(J3,lista,0))</f>
        <v>0</v>
      </c>
      <c r="M19" s="9" t="s">
        <v>86</v>
      </c>
      <c r="N19" s="62">
        <f>INDEX(Folha1!$D:$D,MATCH(M3,lista,0))</f>
        <v>0</v>
      </c>
      <c r="O19" s="14"/>
      <c r="P19" s="15"/>
      <c r="Q19" s="399"/>
      <c r="R19" s="399"/>
      <c r="S19" s="399"/>
      <c r="T19" s="399"/>
      <c r="U19" s="399"/>
      <c r="V19" s="399"/>
      <c r="W19" s="399"/>
      <c r="X19" s="399"/>
      <c r="Y19" s="399"/>
      <c r="Z19" s="399"/>
      <c r="AA19" s="399"/>
      <c r="AB19" s="399"/>
      <c r="AC19" s="399"/>
      <c r="AD19" s="12"/>
      <c r="AE19" s="12"/>
      <c r="AU19" s="167"/>
      <c r="AV19" s="23"/>
      <c r="AW19" s="43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5"/>
      <c r="BN19" s="483"/>
      <c r="CF19" s="21"/>
      <c r="CG19" s="42"/>
      <c r="CV19" s="90"/>
    </row>
    <row r="20" spans="1:101" ht="24" customHeight="1">
      <c r="B20" s="371"/>
      <c r="C20" s="372"/>
      <c r="D20" s="371"/>
      <c r="E20" s="372"/>
      <c r="F20" s="371"/>
      <c r="G20" s="372"/>
      <c r="H20" s="371"/>
      <c r="I20" s="372"/>
      <c r="J20" s="371"/>
      <c r="K20" s="377"/>
      <c r="L20" s="372"/>
      <c r="M20" s="367"/>
      <c r="N20" s="367"/>
      <c r="O20" s="16"/>
      <c r="P20" s="17"/>
      <c r="Q20" s="412"/>
      <c r="R20" s="412"/>
      <c r="S20" s="412"/>
      <c r="T20" s="412"/>
      <c r="U20" s="412"/>
      <c r="V20" s="412"/>
      <c r="W20" s="412"/>
      <c r="X20" s="412"/>
      <c r="Y20" s="412"/>
      <c r="Z20" s="412"/>
      <c r="AA20" s="412"/>
      <c r="AB20" s="412"/>
      <c r="AC20" s="412"/>
      <c r="AD20" s="36"/>
      <c r="AE20" s="36"/>
      <c r="AT20" s="488"/>
      <c r="AU20" s="488"/>
      <c r="AV20" s="23"/>
      <c r="AW20" s="43"/>
      <c r="AX20" s="481" t="s">
        <v>219</v>
      </c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4">
        <v>0.5</v>
      </c>
      <c r="BN20" s="482"/>
      <c r="CF20" s="21"/>
      <c r="CG20" s="42"/>
      <c r="CV20" s="90"/>
    </row>
    <row r="21" spans="1:101" ht="24" customHeight="1">
      <c r="B21" s="373"/>
      <c r="C21" s="374"/>
      <c r="D21" s="373"/>
      <c r="E21" s="374"/>
      <c r="F21" s="373"/>
      <c r="G21" s="374"/>
      <c r="H21" s="373"/>
      <c r="I21" s="374"/>
      <c r="J21" s="373"/>
      <c r="K21" s="378"/>
      <c r="L21" s="374"/>
      <c r="M21" s="367"/>
      <c r="N21" s="367"/>
      <c r="O21" s="16"/>
      <c r="P21" s="17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36"/>
      <c r="AE21" s="36"/>
      <c r="AT21" s="488"/>
      <c r="AU21" s="488"/>
      <c r="AV21" s="23"/>
      <c r="AW21" s="43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5"/>
      <c r="BN21" s="483"/>
      <c r="CF21" s="21"/>
      <c r="CG21" s="42"/>
      <c r="CV21" s="90"/>
    </row>
    <row r="22" spans="1:101" ht="24" customHeight="1">
      <c r="B22" s="373"/>
      <c r="C22" s="374"/>
      <c r="D22" s="373"/>
      <c r="E22" s="374"/>
      <c r="F22" s="373"/>
      <c r="G22" s="374"/>
      <c r="H22" s="373"/>
      <c r="I22" s="374"/>
      <c r="J22" s="373"/>
      <c r="K22" s="378"/>
      <c r="L22" s="374"/>
      <c r="M22" s="367"/>
      <c r="N22" s="367"/>
      <c r="O22" s="16"/>
      <c r="P22" s="17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36"/>
      <c r="AE22" s="36"/>
      <c r="AT22" s="488"/>
      <c r="AU22" s="488"/>
      <c r="AV22" s="23"/>
      <c r="AW22" s="43"/>
      <c r="AX22" s="481" t="s">
        <v>222</v>
      </c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4">
        <v>0.5</v>
      </c>
      <c r="BN22" s="482"/>
      <c r="CF22" s="21"/>
      <c r="CG22" s="42"/>
      <c r="CV22" s="90"/>
    </row>
    <row r="23" spans="1:101" ht="24" customHeight="1">
      <c r="B23" s="373"/>
      <c r="C23" s="374"/>
      <c r="D23" s="373"/>
      <c r="E23" s="374"/>
      <c r="F23" s="373"/>
      <c r="G23" s="374"/>
      <c r="H23" s="373"/>
      <c r="I23" s="374"/>
      <c r="J23" s="373"/>
      <c r="K23" s="378"/>
      <c r="L23" s="374"/>
      <c r="M23" s="367"/>
      <c r="N23" s="367"/>
      <c r="O23" s="16"/>
      <c r="P23" s="17"/>
      <c r="Q23" s="412"/>
      <c r="R23" s="412"/>
      <c r="S23" s="412"/>
      <c r="T23" s="412"/>
      <c r="U23" s="412"/>
      <c r="V23" s="412"/>
      <c r="W23" s="412"/>
      <c r="X23" s="412"/>
      <c r="Y23" s="412"/>
      <c r="Z23" s="412"/>
      <c r="AA23" s="412"/>
      <c r="AB23" s="412"/>
      <c r="AC23" s="412"/>
      <c r="AD23" s="36"/>
      <c r="AE23" s="36"/>
      <c r="AU23" s="167"/>
      <c r="AV23" s="23"/>
      <c r="AW23" s="43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5"/>
      <c r="BN23" s="483"/>
      <c r="CF23" s="21"/>
      <c r="CG23" s="42"/>
      <c r="CV23" s="90"/>
    </row>
    <row r="24" spans="1:101" ht="24" customHeight="1">
      <c r="B24" s="373"/>
      <c r="C24" s="374"/>
      <c r="D24" s="373"/>
      <c r="E24" s="374"/>
      <c r="F24" s="373"/>
      <c r="G24" s="374"/>
      <c r="H24" s="373"/>
      <c r="I24" s="374"/>
      <c r="J24" s="373"/>
      <c r="K24" s="378"/>
      <c r="L24" s="374"/>
      <c r="M24" s="367"/>
      <c r="N24" s="367"/>
      <c r="O24" s="16"/>
      <c r="P24" s="17"/>
      <c r="Q24" s="412"/>
      <c r="R24" s="412"/>
      <c r="S24" s="412"/>
      <c r="T24" s="412"/>
      <c r="U24" s="412"/>
      <c r="V24" s="412"/>
      <c r="W24" s="412"/>
      <c r="X24" s="412"/>
      <c r="Y24" s="412"/>
      <c r="Z24" s="412"/>
      <c r="AA24" s="412"/>
      <c r="AB24" s="412"/>
      <c r="AC24" s="412"/>
      <c r="AD24" s="36"/>
      <c r="AE24" s="36"/>
      <c r="AU24" s="167"/>
      <c r="AV24" s="23"/>
      <c r="AW24" s="43"/>
      <c r="AX24" s="481" t="s">
        <v>223</v>
      </c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4">
        <v>0.5</v>
      </c>
      <c r="BN24" s="482"/>
      <c r="CF24" s="21"/>
      <c r="CG24" s="42"/>
      <c r="CV24" s="90"/>
    </row>
    <row r="25" spans="1:101" ht="24" customHeight="1">
      <c r="B25" s="373"/>
      <c r="C25" s="374"/>
      <c r="D25" s="373"/>
      <c r="E25" s="374"/>
      <c r="F25" s="373"/>
      <c r="G25" s="374"/>
      <c r="H25" s="373"/>
      <c r="I25" s="374"/>
      <c r="J25" s="373"/>
      <c r="K25" s="378"/>
      <c r="L25" s="374"/>
      <c r="M25" s="367"/>
      <c r="N25" s="367"/>
      <c r="O25" s="16"/>
      <c r="P25" s="17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36"/>
      <c r="AE25" s="36"/>
      <c r="AU25" s="167"/>
      <c r="AV25" s="23"/>
      <c r="AW25" s="43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5"/>
      <c r="BN25" s="483"/>
      <c r="BO25" s="131"/>
      <c r="CF25" s="21"/>
      <c r="CG25" s="42"/>
      <c r="CV25" s="90"/>
    </row>
    <row r="26" spans="1:101" ht="24" customHeight="1">
      <c r="B26" s="375"/>
      <c r="C26" s="376"/>
      <c r="D26" s="375"/>
      <c r="E26" s="376"/>
      <c r="F26" s="375"/>
      <c r="G26" s="376"/>
      <c r="H26" s="375"/>
      <c r="I26" s="376"/>
      <c r="J26" s="375"/>
      <c r="K26" s="379"/>
      <c r="L26" s="376"/>
      <c r="M26" s="367"/>
      <c r="N26" s="367"/>
      <c r="O26" s="16"/>
      <c r="P26" s="17"/>
      <c r="Q26" s="412"/>
      <c r="R26" s="412"/>
      <c r="S26" s="412"/>
      <c r="T26" s="412"/>
      <c r="U26" s="412"/>
      <c r="V26" s="412"/>
      <c r="W26" s="412"/>
      <c r="X26" s="412"/>
      <c r="Y26" s="412"/>
      <c r="Z26" s="412"/>
      <c r="AA26" s="412"/>
      <c r="AB26" s="412"/>
      <c r="AC26" s="412"/>
      <c r="AD26" s="36"/>
      <c r="AE26" s="36"/>
      <c r="AU26" s="167"/>
      <c r="AV26" s="23"/>
      <c r="AW26" s="43"/>
      <c r="AX26" s="481" t="s">
        <v>224</v>
      </c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4">
        <v>0.5</v>
      </c>
      <c r="BN26" s="482"/>
      <c r="BO26" s="131"/>
      <c r="CF26" s="21"/>
      <c r="CG26" s="42"/>
      <c r="CV26" s="90"/>
    </row>
    <row r="27" spans="1:101" ht="24" customHeight="1">
      <c r="B27" s="9" t="s">
        <v>91</v>
      </c>
      <c r="C27" s="62">
        <f>INDEX(Folha1!$D:$D,MATCH(B7,lista,0))</f>
        <v>0</v>
      </c>
      <c r="D27" s="9" t="s">
        <v>88</v>
      </c>
      <c r="E27" s="62">
        <f>INDEX(Folha1!$D:$D,MATCH(D7,lista,0))</f>
        <v>0</v>
      </c>
      <c r="F27" s="9" t="s">
        <v>87</v>
      </c>
      <c r="G27" s="62">
        <f>INDEX(Folha1!$D:$D,MATCH(F7,lista,0))</f>
        <v>0</v>
      </c>
      <c r="H27" s="9" t="s">
        <v>84</v>
      </c>
      <c r="I27" s="62">
        <f>INDEX(Folha1!$D:$D,MATCH(H7,lista,0))</f>
        <v>0</v>
      </c>
      <c r="J27" s="362" t="s">
        <v>85</v>
      </c>
      <c r="K27" s="364"/>
      <c r="L27" s="62">
        <f>INDEX(Folha1!$D:$D,MATCH(J7,lista,0))</f>
        <v>0</v>
      </c>
      <c r="M27" s="9" t="s">
        <v>81</v>
      </c>
      <c r="N27" s="62">
        <f>INDEX(Folha1!$D:$D,MATCH(M7,lista,0))</f>
        <v>0</v>
      </c>
      <c r="O27" s="10"/>
      <c r="P27" s="45"/>
      <c r="Q27" s="399"/>
      <c r="R27" s="399"/>
      <c r="S27" s="399"/>
      <c r="T27" s="399"/>
      <c r="U27" s="399"/>
      <c r="V27" s="399"/>
      <c r="W27" s="457"/>
      <c r="X27" s="457"/>
      <c r="Y27" s="457"/>
      <c r="Z27" s="457"/>
      <c r="AA27" s="457"/>
      <c r="AB27" s="457"/>
      <c r="AC27" s="457"/>
      <c r="AD27" s="10"/>
      <c r="AE27" s="10"/>
      <c r="AU27" s="167"/>
      <c r="AV27" s="23"/>
      <c r="AW27" s="43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5"/>
      <c r="BN27" s="483"/>
      <c r="BO27" s="131"/>
      <c r="CF27" s="21"/>
      <c r="CG27" s="42"/>
      <c r="CV27" s="90"/>
    </row>
    <row r="28" spans="1:101" ht="24" customHeight="1">
      <c r="B28" s="367"/>
      <c r="C28" s="367"/>
      <c r="D28" s="367"/>
      <c r="E28" s="367"/>
      <c r="F28" s="367"/>
      <c r="G28" s="368"/>
      <c r="H28" s="371"/>
      <c r="I28" s="372"/>
      <c r="J28" s="371"/>
      <c r="K28" s="377"/>
      <c r="L28" s="372"/>
      <c r="M28" s="367"/>
      <c r="N28" s="367"/>
      <c r="O28" s="10"/>
      <c r="P28" s="45"/>
      <c r="Q28" s="412"/>
      <c r="R28" s="412"/>
      <c r="S28" s="412"/>
      <c r="T28" s="412"/>
      <c r="U28" s="412"/>
      <c r="V28" s="412"/>
      <c r="W28" s="457"/>
      <c r="X28" s="457"/>
      <c r="Y28" s="457"/>
      <c r="Z28" s="457"/>
      <c r="AA28" s="457"/>
      <c r="AB28" s="457"/>
      <c r="AC28" s="457"/>
      <c r="AD28" s="10"/>
      <c r="AE28" s="10"/>
      <c r="AU28" s="167"/>
      <c r="AV28" s="23"/>
      <c r="AW28" s="43"/>
      <c r="AX28" s="481" t="s">
        <v>229</v>
      </c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4">
        <v>0.3</v>
      </c>
      <c r="BN28" s="482"/>
      <c r="BO28" s="131"/>
      <c r="CF28" s="21"/>
      <c r="CG28" s="42"/>
      <c r="CV28" s="90"/>
    </row>
    <row r="29" spans="1:101" ht="24" customHeight="1">
      <c r="B29" s="367"/>
      <c r="C29" s="367"/>
      <c r="D29" s="367"/>
      <c r="E29" s="367"/>
      <c r="F29" s="367"/>
      <c r="G29" s="368"/>
      <c r="H29" s="373"/>
      <c r="I29" s="374"/>
      <c r="J29" s="373"/>
      <c r="K29" s="378"/>
      <c r="L29" s="374"/>
      <c r="M29" s="367"/>
      <c r="N29" s="367"/>
      <c r="O29" s="10"/>
      <c r="P29" s="45"/>
      <c r="Q29" s="412"/>
      <c r="R29" s="412"/>
      <c r="S29" s="412"/>
      <c r="T29" s="412"/>
      <c r="U29" s="412"/>
      <c r="V29" s="412"/>
      <c r="W29" s="457"/>
      <c r="X29" s="457"/>
      <c r="Y29" s="457"/>
      <c r="Z29" s="457"/>
      <c r="AA29" s="457"/>
      <c r="AB29" s="457"/>
      <c r="AC29" s="457"/>
      <c r="AD29" s="10"/>
      <c r="AE29" s="10"/>
      <c r="AU29" s="167"/>
      <c r="AV29" s="23"/>
      <c r="AW29" s="43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5"/>
      <c r="BN29" s="483"/>
      <c r="BO29" s="131"/>
      <c r="CF29" s="21"/>
      <c r="CG29" s="42"/>
      <c r="CV29" s="90"/>
    </row>
    <row r="30" spans="1:101" ht="24" customHeight="1">
      <c r="B30" s="367"/>
      <c r="C30" s="367"/>
      <c r="D30" s="367"/>
      <c r="E30" s="367"/>
      <c r="F30" s="367"/>
      <c r="G30" s="368"/>
      <c r="H30" s="373"/>
      <c r="I30" s="374"/>
      <c r="J30" s="373"/>
      <c r="K30" s="378"/>
      <c r="L30" s="374"/>
      <c r="M30" s="367"/>
      <c r="N30" s="367"/>
      <c r="O30" s="10"/>
      <c r="P30" s="45"/>
      <c r="Q30" s="412"/>
      <c r="R30" s="412"/>
      <c r="S30" s="412"/>
      <c r="T30" s="412"/>
      <c r="U30" s="412"/>
      <c r="V30" s="412"/>
      <c r="W30" s="457"/>
      <c r="X30" s="457"/>
      <c r="Y30" s="457"/>
      <c r="Z30" s="457"/>
      <c r="AA30" s="457"/>
      <c r="AB30" s="457"/>
      <c r="AC30" s="457"/>
      <c r="AD30" s="10"/>
      <c r="AE30" s="10"/>
      <c r="AU30" s="167"/>
      <c r="AV30" s="23"/>
      <c r="AW30" s="43"/>
      <c r="AX30" s="481" t="s">
        <v>225</v>
      </c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4">
        <v>0.3</v>
      </c>
      <c r="BN30" s="482"/>
      <c r="BO30" s="131"/>
      <c r="CF30" s="21"/>
      <c r="CG30" s="42"/>
      <c r="CV30" s="90"/>
    </row>
    <row r="31" spans="1:101" ht="24" customHeight="1">
      <c r="B31" s="367"/>
      <c r="C31" s="367"/>
      <c r="D31" s="367"/>
      <c r="E31" s="367"/>
      <c r="F31" s="367"/>
      <c r="G31" s="368"/>
      <c r="H31" s="373"/>
      <c r="I31" s="374"/>
      <c r="J31" s="373"/>
      <c r="K31" s="378"/>
      <c r="L31" s="374"/>
      <c r="M31" s="367"/>
      <c r="N31" s="367"/>
      <c r="O31" s="10"/>
      <c r="P31" s="45"/>
      <c r="Q31" s="412"/>
      <c r="R31" s="412"/>
      <c r="S31" s="412"/>
      <c r="T31" s="412"/>
      <c r="U31" s="412"/>
      <c r="V31" s="412"/>
      <c r="W31" s="457"/>
      <c r="X31" s="457"/>
      <c r="Y31" s="457"/>
      <c r="Z31" s="457"/>
      <c r="AA31" s="457"/>
      <c r="AB31" s="457"/>
      <c r="AC31" s="457"/>
      <c r="AD31" s="10"/>
      <c r="AE31" s="10"/>
      <c r="AU31" s="167"/>
      <c r="AV31" s="23"/>
      <c r="AW31" s="43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5"/>
      <c r="BN31" s="483"/>
      <c r="BO31" s="131"/>
      <c r="CF31" s="21"/>
      <c r="CG31" s="42"/>
      <c r="CV31" s="90"/>
    </row>
    <row r="32" spans="1:101" ht="24" customHeight="1" thickBot="1">
      <c r="B32" s="367"/>
      <c r="C32" s="367"/>
      <c r="D32" s="367"/>
      <c r="E32" s="367"/>
      <c r="F32" s="367"/>
      <c r="G32" s="368"/>
      <c r="H32" s="373"/>
      <c r="I32" s="374"/>
      <c r="J32" s="373"/>
      <c r="K32" s="378"/>
      <c r="L32" s="374"/>
      <c r="M32" s="367"/>
      <c r="N32" s="367"/>
      <c r="O32" s="10"/>
      <c r="P32" s="45"/>
      <c r="Q32" s="412"/>
      <c r="R32" s="412"/>
      <c r="S32" s="412"/>
      <c r="T32" s="412"/>
      <c r="U32" s="412"/>
      <c r="V32" s="412"/>
      <c r="W32" s="457"/>
      <c r="X32" s="457"/>
      <c r="Y32" s="457"/>
      <c r="Z32" s="457"/>
      <c r="AA32" s="457"/>
      <c r="AB32" s="457"/>
      <c r="AC32" s="457"/>
      <c r="AD32" s="10"/>
      <c r="AE32" s="10"/>
      <c r="AU32" s="167"/>
      <c r="AV32" s="23"/>
      <c r="AW32" s="43"/>
      <c r="AX32" s="481" t="s">
        <v>226</v>
      </c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4">
        <v>0.3</v>
      </c>
      <c r="BN32" s="482"/>
      <c r="BO32" s="131"/>
      <c r="CF32" s="21"/>
      <c r="CG32" s="42"/>
      <c r="CV32" s="90"/>
    </row>
    <row r="33" spans="2:101" ht="24" customHeight="1">
      <c r="B33" s="367"/>
      <c r="C33" s="367"/>
      <c r="D33" s="367"/>
      <c r="E33" s="367"/>
      <c r="F33" s="367"/>
      <c r="G33" s="368"/>
      <c r="H33" s="373"/>
      <c r="I33" s="374"/>
      <c r="J33" s="373"/>
      <c r="K33" s="378"/>
      <c r="L33" s="374"/>
      <c r="M33" s="367"/>
      <c r="N33" s="367"/>
      <c r="O33" s="10"/>
      <c r="P33" s="45"/>
      <c r="Q33" s="412"/>
      <c r="R33" s="412"/>
      <c r="S33" s="412"/>
      <c r="T33" s="412"/>
      <c r="U33" s="412"/>
      <c r="V33" s="412"/>
      <c r="W33" s="457"/>
      <c r="X33" s="457"/>
      <c r="Y33" s="457"/>
      <c r="Z33" s="457"/>
      <c r="AA33" s="457"/>
      <c r="AB33" s="457"/>
      <c r="AC33" s="457"/>
      <c r="AD33" s="10"/>
      <c r="AE33" s="10"/>
      <c r="AT33" s="489" t="s">
        <v>233</v>
      </c>
      <c r="AU33" s="490"/>
      <c r="AV33" s="23"/>
      <c r="AW33" s="43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5"/>
      <c r="BN33" s="483"/>
      <c r="BO33" s="131"/>
      <c r="CF33" s="21"/>
      <c r="CG33" s="42"/>
      <c r="CV33" s="90"/>
    </row>
    <row r="34" spans="2:101" ht="24" customHeight="1" thickBot="1">
      <c r="B34" s="367"/>
      <c r="C34" s="367"/>
      <c r="D34" s="367"/>
      <c r="E34" s="367"/>
      <c r="F34" s="367"/>
      <c r="G34" s="368"/>
      <c r="H34" s="375"/>
      <c r="I34" s="376"/>
      <c r="J34" s="375"/>
      <c r="K34" s="379"/>
      <c r="L34" s="376"/>
      <c r="M34" s="367"/>
      <c r="N34" s="367"/>
      <c r="O34" s="10"/>
      <c r="P34" s="45"/>
      <c r="Q34" s="412"/>
      <c r="R34" s="412"/>
      <c r="S34" s="412"/>
      <c r="T34" s="412"/>
      <c r="U34" s="412"/>
      <c r="V34" s="412"/>
      <c r="W34" s="457"/>
      <c r="X34" s="457"/>
      <c r="Y34" s="457"/>
      <c r="Z34" s="457"/>
      <c r="AA34" s="457"/>
      <c r="AB34" s="457"/>
      <c r="AC34" s="457"/>
      <c r="AD34" s="10"/>
      <c r="AE34" s="10"/>
      <c r="AF34" s="458">
        <f>IF(Folha2!F20="",0,Folha2!F20)</f>
        <v>0</v>
      </c>
      <c r="AG34" s="458"/>
      <c r="AH34" s="458">
        <f>IF(Folha2!H20="",0,Folha2!H20)</f>
        <v>0</v>
      </c>
      <c r="AI34" s="458"/>
      <c r="AJ34" s="458">
        <f>IF(Folha2!J20="",0,Folha2!J20)</f>
        <v>0</v>
      </c>
      <c r="AK34" s="458"/>
      <c r="AL34" s="458"/>
      <c r="AM34" s="458">
        <f>IF(Folha2!L20="",0,Folha2!L20)</f>
        <v>0</v>
      </c>
      <c r="AN34" s="458"/>
      <c r="AO34" s="458"/>
      <c r="AP34" s="340">
        <f>IF(Folha2!N20="",0,Folha2!N20)</f>
        <v>0</v>
      </c>
      <c r="AQ34" s="341"/>
      <c r="AR34" s="340">
        <f>IF(Folha2!P20="",0,Folha2!P20)</f>
        <v>0</v>
      </c>
      <c r="AS34" s="423"/>
      <c r="AT34" s="491"/>
      <c r="AU34" s="492"/>
      <c r="AV34" s="23"/>
      <c r="AW34" s="43"/>
      <c r="AX34" s="481" t="s">
        <v>227</v>
      </c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4">
        <v>0.3</v>
      </c>
      <c r="BN34" s="482"/>
      <c r="BO34" s="131"/>
      <c r="CF34" s="21"/>
      <c r="CG34" s="42"/>
      <c r="CV34" s="90"/>
    </row>
    <row r="35" spans="2:101" s="90" customFormat="1" ht="31.5" customHeight="1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0"/>
      <c r="P35" s="45"/>
      <c r="Q35" s="36"/>
      <c r="R35" s="36"/>
      <c r="S35" s="36"/>
      <c r="T35" s="36"/>
      <c r="U35" s="36"/>
      <c r="V35" s="36"/>
      <c r="W35" s="10"/>
      <c r="X35" s="10"/>
      <c r="Y35" s="10"/>
      <c r="Z35" s="10"/>
      <c r="AA35" s="10"/>
      <c r="AB35" s="10"/>
      <c r="AC35" s="10"/>
      <c r="AD35" s="10"/>
      <c r="AE35" s="10"/>
      <c r="AF35" s="493" t="s">
        <v>232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7"/>
      <c r="AS35" s="498"/>
      <c r="AT35" s="501"/>
      <c r="AU35" s="498"/>
      <c r="AV35" s="23"/>
      <c r="AW35" s="43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5"/>
      <c r="BN35" s="483"/>
      <c r="BO35" s="131"/>
      <c r="BP35" s="233" t="s">
        <v>55</v>
      </c>
      <c r="BQ35" s="233"/>
      <c r="BR35" s="233"/>
      <c r="BS35" s="233"/>
      <c r="BT35" s="233"/>
      <c r="BU35" s="233"/>
      <c r="BV35" s="233"/>
      <c r="BW35" s="234" t="s">
        <v>30</v>
      </c>
      <c r="BX35" s="233" t="s">
        <v>55</v>
      </c>
      <c r="BY35" s="233"/>
      <c r="BZ35" s="233"/>
      <c r="CA35" s="233"/>
      <c r="CB35" s="233"/>
      <c r="CC35" s="233"/>
      <c r="CD35" s="233"/>
      <c r="CE35" s="232" t="s">
        <v>30</v>
      </c>
      <c r="CF35" s="21"/>
      <c r="CG35" s="4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</row>
    <row r="36" spans="2:101" ht="24" customHeight="1" thickBot="1">
      <c r="B36" s="271" t="s">
        <v>42</v>
      </c>
      <c r="C36" s="272"/>
      <c r="D36" s="272"/>
      <c r="E36" s="272"/>
      <c r="F36" s="272"/>
      <c r="G36" s="272"/>
      <c r="H36" s="272"/>
      <c r="I36" s="272"/>
      <c r="J36" s="272"/>
      <c r="K36" s="273"/>
      <c r="L36" s="259" t="s">
        <v>30</v>
      </c>
      <c r="O36" s="18"/>
      <c r="P36" s="19"/>
      <c r="Q36" s="271" t="s">
        <v>42</v>
      </c>
      <c r="R36" s="272"/>
      <c r="S36" s="272"/>
      <c r="T36" s="272"/>
      <c r="U36" s="272"/>
      <c r="V36" s="272"/>
      <c r="W36" s="272"/>
      <c r="X36" s="272"/>
      <c r="Y36" s="272"/>
      <c r="Z36" s="273"/>
      <c r="AA36" s="259" t="s">
        <v>30</v>
      </c>
      <c r="AD36" s="7"/>
      <c r="AE36" s="7"/>
      <c r="AF36" s="495"/>
      <c r="AG36" s="496"/>
      <c r="AH36" s="496"/>
      <c r="AI36" s="496"/>
      <c r="AJ36" s="496"/>
      <c r="AK36" s="496"/>
      <c r="AL36" s="496"/>
      <c r="AM36" s="496"/>
      <c r="AN36" s="496"/>
      <c r="AO36" s="496"/>
      <c r="AP36" s="496"/>
      <c r="AQ36" s="496"/>
      <c r="AR36" s="499"/>
      <c r="AS36" s="500"/>
      <c r="AT36" s="502"/>
      <c r="AU36" s="500"/>
      <c r="AV36" s="23"/>
      <c r="AW36" s="43"/>
      <c r="AX36" s="481" t="s">
        <v>228</v>
      </c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182">
        <v>0.3</v>
      </c>
      <c r="BN36" s="181"/>
      <c r="BO36" s="131"/>
      <c r="BP36" s="233"/>
      <c r="BQ36" s="233"/>
      <c r="BR36" s="233"/>
      <c r="BS36" s="233"/>
      <c r="BT36" s="233"/>
      <c r="BU36" s="233"/>
      <c r="BV36" s="233"/>
      <c r="BW36" s="235"/>
      <c r="BX36" s="233"/>
      <c r="BY36" s="233"/>
      <c r="BZ36" s="233"/>
      <c r="CA36" s="233"/>
      <c r="CB36" s="233"/>
      <c r="CC36" s="233"/>
      <c r="CD36" s="233"/>
      <c r="CE36" s="232"/>
      <c r="CF36" s="21"/>
      <c r="CG36" s="42"/>
      <c r="CH36" s="271" t="s">
        <v>42</v>
      </c>
      <c r="CI36" s="272"/>
      <c r="CJ36" s="272"/>
      <c r="CK36" s="272"/>
      <c r="CL36" s="272"/>
      <c r="CM36" s="272"/>
      <c r="CN36" s="272"/>
      <c r="CO36" s="272"/>
      <c r="CP36" s="273"/>
      <c r="CQ36" s="259" t="s">
        <v>30</v>
      </c>
      <c r="CU36" s="157"/>
    </row>
    <row r="37" spans="2:101" ht="30" customHeight="1">
      <c r="B37" s="274"/>
      <c r="C37" s="275"/>
      <c r="D37" s="275"/>
      <c r="E37" s="275"/>
      <c r="F37" s="275"/>
      <c r="G37" s="275"/>
      <c r="H37" s="275"/>
      <c r="I37" s="275"/>
      <c r="J37" s="275"/>
      <c r="K37" s="276"/>
      <c r="L37" s="259"/>
      <c r="O37" s="133"/>
      <c r="P37" s="42"/>
      <c r="Q37" s="274"/>
      <c r="R37" s="275"/>
      <c r="S37" s="275"/>
      <c r="T37" s="275"/>
      <c r="U37" s="275"/>
      <c r="V37" s="275"/>
      <c r="W37" s="275"/>
      <c r="X37" s="275"/>
      <c r="Y37" s="275"/>
      <c r="Z37" s="276"/>
      <c r="AA37" s="259"/>
      <c r="AD37" s="37"/>
      <c r="AE37" s="37"/>
      <c r="AF37" s="53"/>
      <c r="AG37" s="6"/>
      <c r="AH37" s="3"/>
      <c r="AI37" s="8"/>
      <c r="AJ37" s="8"/>
      <c r="AK37" s="8"/>
      <c r="AL37" s="8"/>
      <c r="AM37" s="8"/>
      <c r="AN37" s="8"/>
      <c r="AQ37" s="8"/>
      <c r="AR37" s="8"/>
      <c r="AU37" s="53"/>
      <c r="AV37" s="23"/>
      <c r="AW37" s="43"/>
      <c r="AX37" s="53"/>
      <c r="AY37" s="6"/>
      <c r="AZ37" s="6"/>
      <c r="BA37" s="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283" t="s">
        <v>56</v>
      </c>
      <c r="BQ37" s="80" t="s">
        <v>57</v>
      </c>
      <c r="BR37" s="67"/>
      <c r="BS37" s="67"/>
      <c r="BT37" s="68"/>
      <c r="BU37" s="56">
        <v>1</v>
      </c>
      <c r="BV37" s="57"/>
      <c r="BW37" s="334"/>
      <c r="BX37" s="237" t="s">
        <v>71</v>
      </c>
      <c r="BY37" s="427" t="s">
        <v>72</v>
      </c>
      <c r="BZ37" s="427"/>
      <c r="CA37" s="427"/>
      <c r="CB37" s="427"/>
      <c r="CC37" s="121">
        <v>0.25</v>
      </c>
      <c r="CD37" s="72"/>
      <c r="CE37" s="127"/>
      <c r="CF37" s="21"/>
      <c r="CG37" s="42"/>
      <c r="CH37" s="274"/>
      <c r="CI37" s="275"/>
      <c r="CJ37" s="275"/>
      <c r="CK37" s="275"/>
      <c r="CL37" s="275"/>
      <c r="CM37" s="275"/>
      <c r="CN37" s="275"/>
      <c r="CO37" s="275"/>
      <c r="CP37" s="276"/>
      <c r="CQ37" s="259"/>
      <c r="CU37" s="155"/>
    </row>
    <row r="38" spans="2:101" ht="47.25" customHeight="1">
      <c r="B38" s="339" t="s">
        <v>31</v>
      </c>
      <c r="C38" s="300" t="s">
        <v>164</v>
      </c>
      <c r="D38" s="301"/>
      <c r="E38" s="301"/>
      <c r="F38" s="301"/>
      <c r="G38" s="301"/>
      <c r="H38" s="302"/>
      <c r="I38" s="143">
        <v>1.5</v>
      </c>
      <c r="J38" s="214"/>
      <c r="K38" s="215"/>
      <c r="L38" s="226"/>
      <c r="O38" s="133"/>
      <c r="P38" s="42"/>
      <c r="Q38" s="339" t="s">
        <v>31</v>
      </c>
      <c r="R38" s="300" t="s">
        <v>164</v>
      </c>
      <c r="S38" s="301"/>
      <c r="T38" s="301"/>
      <c r="U38" s="301"/>
      <c r="V38" s="301"/>
      <c r="W38" s="302"/>
      <c r="X38" s="143">
        <v>1.5</v>
      </c>
      <c r="Y38" s="214"/>
      <c r="Z38" s="215"/>
      <c r="AA38" s="226"/>
      <c r="AD38" s="37"/>
      <c r="AE38" s="37"/>
      <c r="AF38" s="1"/>
      <c r="AG38" s="1"/>
      <c r="AH38" s="51"/>
      <c r="AI38" s="321" t="s">
        <v>93</v>
      </c>
      <c r="AJ38" s="321"/>
      <c r="AK38" s="321"/>
      <c r="AL38" s="321"/>
      <c r="AM38" s="321"/>
      <c r="AN38" s="322"/>
      <c r="AO38" s="298" t="s">
        <v>0</v>
      </c>
      <c r="AP38" s="299"/>
      <c r="AQ38" s="434">
        <f>$K$10</f>
        <v>0</v>
      </c>
      <c r="AR38" s="435"/>
      <c r="AS38" s="144" t="s">
        <v>1</v>
      </c>
      <c r="AT38" s="421">
        <f>$N$10</f>
        <v>3</v>
      </c>
      <c r="AU38" s="422"/>
      <c r="AV38" s="23"/>
      <c r="AW38" s="43"/>
      <c r="AX38" s="1"/>
      <c r="AY38" s="1"/>
      <c r="AZ38" s="51"/>
      <c r="BA38" s="321" t="s">
        <v>93</v>
      </c>
      <c r="BB38" s="321"/>
      <c r="BC38" s="321"/>
      <c r="BD38" s="321"/>
      <c r="BE38" s="321"/>
      <c r="BF38" s="321"/>
      <c r="BG38" s="322"/>
      <c r="BH38" s="229" t="s">
        <v>0</v>
      </c>
      <c r="BI38" s="229"/>
      <c r="BJ38" s="503">
        <f>$K$10</f>
        <v>0</v>
      </c>
      <c r="BK38" s="503"/>
      <c r="BL38" s="503"/>
      <c r="BM38" s="229" t="s">
        <v>1</v>
      </c>
      <c r="BN38" s="229"/>
      <c r="BO38" s="79">
        <f>$N$10</f>
        <v>3</v>
      </c>
      <c r="BP38" s="283"/>
      <c r="BQ38" s="82" t="s">
        <v>60</v>
      </c>
      <c r="BR38" s="69"/>
      <c r="BS38" s="69"/>
      <c r="BT38" s="70"/>
      <c r="BU38" s="119">
        <v>0.75</v>
      </c>
      <c r="BV38" s="57"/>
      <c r="BW38" s="334"/>
      <c r="BX38" s="238"/>
      <c r="BY38" s="239" t="s">
        <v>75</v>
      </c>
      <c r="BZ38" s="240"/>
      <c r="CA38" s="240"/>
      <c r="CB38" s="241"/>
      <c r="CC38" s="121">
        <v>0.25</v>
      </c>
      <c r="CD38" s="72"/>
      <c r="CE38" s="128"/>
      <c r="CF38" s="21"/>
      <c r="CG38" s="42"/>
      <c r="CH38" s="339" t="s">
        <v>31</v>
      </c>
      <c r="CI38" s="300" t="s">
        <v>164</v>
      </c>
      <c r="CJ38" s="301"/>
      <c r="CK38" s="301"/>
      <c r="CL38" s="301"/>
      <c r="CM38" s="301"/>
      <c r="CN38" s="302"/>
      <c r="CO38" s="143">
        <v>1.5</v>
      </c>
      <c r="CP38" s="122"/>
      <c r="CQ38" s="226"/>
    </row>
    <row r="39" spans="2:101" ht="47.25" customHeight="1">
      <c r="B39" s="283"/>
      <c r="C39" s="264" t="s">
        <v>128</v>
      </c>
      <c r="D39" s="265"/>
      <c r="E39" s="265"/>
      <c r="F39" s="265"/>
      <c r="G39" s="265"/>
      <c r="H39" s="266"/>
      <c r="I39" s="56">
        <v>1</v>
      </c>
      <c r="J39" s="214"/>
      <c r="K39" s="215"/>
      <c r="L39" s="226"/>
      <c r="O39" s="20"/>
      <c r="P39" s="43"/>
      <c r="Q39" s="283"/>
      <c r="R39" s="264" t="s">
        <v>128</v>
      </c>
      <c r="S39" s="265"/>
      <c r="T39" s="265"/>
      <c r="U39" s="265"/>
      <c r="V39" s="265"/>
      <c r="W39" s="266"/>
      <c r="X39" s="56">
        <v>1</v>
      </c>
      <c r="Y39" s="214"/>
      <c r="Z39" s="215"/>
      <c r="AA39" s="226"/>
      <c r="AB39" s="2" t="s">
        <v>171</v>
      </c>
      <c r="AD39" s="40"/>
      <c r="AE39" s="40"/>
      <c r="AF39" s="1"/>
      <c r="AG39" s="1"/>
      <c r="AH39" s="51"/>
      <c r="AI39" s="321"/>
      <c r="AJ39" s="321"/>
      <c r="AK39" s="321"/>
      <c r="AL39" s="321"/>
      <c r="AM39" s="321"/>
      <c r="AN39" s="322"/>
      <c r="AO39" s="229" t="s">
        <v>2</v>
      </c>
      <c r="AP39" s="229"/>
      <c r="AQ39" s="426">
        <f>$K$11</f>
        <v>0</v>
      </c>
      <c r="AR39" s="426"/>
      <c r="AS39" s="419" t="s">
        <v>3</v>
      </c>
      <c r="AT39" s="230">
        <f>$N$11</f>
        <v>0</v>
      </c>
      <c r="AU39" s="230"/>
      <c r="AV39" s="23"/>
      <c r="AW39" s="43"/>
      <c r="AX39" s="1"/>
      <c r="AY39" s="1"/>
      <c r="AZ39" s="51"/>
      <c r="BA39" s="321"/>
      <c r="BB39" s="321"/>
      <c r="BC39" s="321"/>
      <c r="BD39" s="321"/>
      <c r="BE39" s="321"/>
      <c r="BF39" s="321"/>
      <c r="BG39" s="322"/>
      <c r="BH39" s="229" t="s">
        <v>2</v>
      </c>
      <c r="BI39" s="229"/>
      <c r="BJ39" s="426">
        <f>$K$11</f>
        <v>0</v>
      </c>
      <c r="BK39" s="426"/>
      <c r="BL39" s="426"/>
      <c r="BM39" s="231" t="s">
        <v>3</v>
      </c>
      <c r="BN39" s="231"/>
      <c r="BO39" s="230">
        <f>$N$11</f>
        <v>0</v>
      </c>
      <c r="BP39" s="283"/>
      <c r="BQ39" s="82" t="s">
        <v>61</v>
      </c>
      <c r="BR39" s="69"/>
      <c r="BS39" s="69"/>
      <c r="BT39" s="70"/>
      <c r="BU39" s="56">
        <v>0.5</v>
      </c>
      <c r="BV39" s="57"/>
      <c r="BW39" s="334"/>
      <c r="BX39" s="238"/>
      <c r="BY39" s="427" t="s">
        <v>77</v>
      </c>
      <c r="BZ39" s="427"/>
      <c r="CA39" s="427"/>
      <c r="CB39" s="427"/>
      <c r="CC39" s="121">
        <v>0.25</v>
      </c>
      <c r="CD39" s="73"/>
      <c r="CE39" s="129"/>
      <c r="CF39" s="23"/>
      <c r="CG39" s="43"/>
      <c r="CH39" s="283"/>
      <c r="CI39" s="264" t="s">
        <v>128</v>
      </c>
      <c r="CJ39" s="265"/>
      <c r="CK39" s="265"/>
      <c r="CL39" s="265"/>
      <c r="CM39" s="265"/>
      <c r="CN39" s="266"/>
      <c r="CO39" s="56">
        <v>1</v>
      </c>
      <c r="CP39" s="57"/>
      <c r="CQ39" s="226"/>
    </row>
    <row r="40" spans="2:101" s="52" customFormat="1" ht="47.25" customHeight="1">
      <c r="B40" s="283"/>
      <c r="C40" s="264" t="s">
        <v>129</v>
      </c>
      <c r="D40" s="265"/>
      <c r="E40" s="265"/>
      <c r="F40" s="265"/>
      <c r="G40" s="265"/>
      <c r="H40" s="266"/>
      <c r="I40" s="56">
        <v>0.5</v>
      </c>
      <c r="J40" s="214"/>
      <c r="K40" s="215"/>
      <c r="L40" s="226"/>
      <c r="N40" s="40"/>
      <c r="O40" s="47"/>
      <c r="P40" s="48"/>
      <c r="Q40" s="283"/>
      <c r="R40" s="264" t="s">
        <v>129</v>
      </c>
      <c r="S40" s="265"/>
      <c r="T40" s="265"/>
      <c r="U40" s="265"/>
      <c r="V40" s="265"/>
      <c r="W40" s="266"/>
      <c r="X40" s="56">
        <v>0.5</v>
      </c>
      <c r="Y40" s="214"/>
      <c r="Z40" s="215"/>
      <c r="AA40" s="226"/>
      <c r="AC40" s="40"/>
      <c r="AD40" s="40"/>
      <c r="AE40" s="40"/>
      <c r="AF40" s="424" t="str">
        <f>$B$14</f>
        <v>José Emanuel Rocha - 2011-2019</v>
      </c>
      <c r="AG40" s="424"/>
      <c r="AH40" s="425"/>
      <c r="AI40" s="419" t="s">
        <v>4</v>
      </c>
      <c r="AJ40" s="307">
        <f>$E$12</f>
        <v>0</v>
      </c>
      <c r="AK40" s="307"/>
      <c r="AL40" s="307"/>
      <c r="AM40" s="307"/>
      <c r="AN40" s="319"/>
      <c r="AO40" s="229" t="s">
        <v>5</v>
      </c>
      <c r="AP40" s="229"/>
      <c r="AQ40" s="244">
        <f>$K$12</f>
        <v>0</v>
      </c>
      <c r="AR40" s="244"/>
      <c r="AS40" s="420"/>
      <c r="AT40" s="230"/>
      <c r="AU40" s="230"/>
      <c r="AV40" s="23"/>
      <c r="AW40" s="48"/>
      <c r="AX40" s="424" t="str">
        <f>$B$14</f>
        <v>José Emanuel Rocha - 2011-2019</v>
      </c>
      <c r="AY40" s="424"/>
      <c r="AZ40" s="425"/>
      <c r="BA40" s="231" t="s">
        <v>4</v>
      </c>
      <c r="BB40" s="231"/>
      <c r="BC40" s="307">
        <f>$E$12</f>
        <v>0</v>
      </c>
      <c r="BD40" s="307"/>
      <c r="BE40" s="307"/>
      <c r="BF40" s="307"/>
      <c r="BG40" s="319"/>
      <c r="BH40" s="229" t="s">
        <v>5</v>
      </c>
      <c r="BI40" s="229"/>
      <c r="BJ40" s="244">
        <f>$K$12</f>
        <v>0</v>
      </c>
      <c r="BK40" s="244"/>
      <c r="BL40" s="244"/>
      <c r="BM40" s="231"/>
      <c r="BN40" s="231"/>
      <c r="BO40" s="230"/>
      <c r="BP40" s="283"/>
      <c r="BQ40" s="82" t="s">
        <v>62</v>
      </c>
      <c r="BR40" s="69"/>
      <c r="BS40" s="69"/>
      <c r="BT40" s="70"/>
      <c r="BU40" s="119">
        <v>0.25</v>
      </c>
      <c r="BV40" s="57"/>
      <c r="BW40" s="334"/>
      <c r="BX40" s="337" t="s">
        <v>80</v>
      </c>
      <c r="BY40" s="337"/>
      <c r="BZ40" s="337"/>
      <c r="CA40" s="337"/>
      <c r="CB40" s="338"/>
      <c r="CC40" s="119">
        <v>0.5</v>
      </c>
      <c r="CD40" s="77"/>
      <c r="CE40" s="138"/>
      <c r="CF40" s="23"/>
      <c r="CG40" s="48"/>
      <c r="CH40" s="283"/>
      <c r="CI40" s="264" t="s">
        <v>129</v>
      </c>
      <c r="CJ40" s="265"/>
      <c r="CK40" s="265"/>
      <c r="CL40" s="265"/>
      <c r="CM40" s="265"/>
      <c r="CN40" s="266"/>
      <c r="CO40" s="56">
        <v>0.5</v>
      </c>
      <c r="CP40" s="57"/>
      <c r="CQ40" s="226"/>
    </row>
    <row r="41" spans="2:101" s="52" customFormat="1" ht="47.25" customHeight="1">
      <c r="B41" s="283"/>
      <c r="C41" s="264" t="s">
        <v>127</v>
      </c>
      <c r="D41" s="265"/>
      <c r="E41" s="265"/>
      <c r="F41" s="265"/>
      <c r="G41" s="265"/>
      <c r="H41" s="266"/>
      <c r="I41" s="119">
        <v>0.25</v>
      </c>
      <c r="J41" s="214"/>
      <c r="K41" s="215"/>
      <c r="L41" s="226"/>
      <c r="N41" s="38"/>
      <c r="O41" s="35"/>
      <c r="P41" s="44"/>
      <c r="Q41" s="283"/>
      <c r="R41" s="264" t="s">
        <v>127</v>
      </c>
      <c r="S41" s="265"/>
      <c r="T41" s="265"/>
      <c r="U41" s="265"/>
      <c r="V41" s="265"/>
      <c r="W41" s="266"/>
      <c r="X41" s="119">
        <v>0.25</v>
      </c>
      <c r="Y41" s="214"/>
      <c r="Z41" s="215"/>
      <c r="AA41" s="226"/>
      <c r="AC41" s="38"/>
      <c r="AD41" s="38"/>
      <c r="AE41" s="38"/>
      <c r="AF41" s="442" t="s">
        <v>215</v>
      </c>
      <c r="AG41" s="443"/>
      <c r="AH41" s="444"/>
      <c r="AI41" s="448"/>
      <c r="AJ41" s="307">
        <f>$E$13</f>
        <v>0</v>
      </c>
      <c r="AK41" s="307"/>
      <c r="AL41" s="307"/>
      <c r="AM41" s="307"/>
      <c r="AN41" s="319"/>
      <c r="AO41" s="229" t="s">
        <v>6</v>
      </c>
      <c r="AP41" s="229"/>
      <c r="AQ41" s="229"/>
      <c r="AR41" s="244">
        <f>$L$13</f>
        <v>0</v>
      </c>
      <c r="AS41" s="244"/>
      <c r="AT41" s="244"/>
      <c r="AU41" s="244"/>
      <c r="AV41" s="25"/>
      <c r="AW41" s="44"/>
      <c r="AX41" s="413" t="s">
        <v>214</v>
      </c>
      <c r="AY41" s="414"/>
      <c r="AZ41" s="415"/>
      <c r="BA41" s="231"/>
      <c r="BB41" s="231"/>
      <c r="BC41" s="307">
        <f>$E$13</f>
        <v>0</v>
      </c>
      <c r="BD41" s="307"/>
      <c r="BE41" s="307"/>
      <c r="BF41" s="307"/>
      <c r="BG41" s="319"/>
      <c r="BH41" s="229" t="s">
        <v>6</v>
      </c>
      <c r="BI41" s="229"/>
      <c r="BJ41" s="229"/>
      <c r="BK41" s="244">
        <f>$L$13</f>
        <v>0</v>
      </c>
      <c r="BL41" s="244"/>
      <c r="BM41" s="244"/>
      <c r="BN41" s="244"/>
      <c r="BO41" s="244"/>
      <c r="BP41" s="440" t="s">
        <v>64</v>
      </c>
      <c r="BQ41" s="83" t="s">
        <v>141</v>
      </c>
      <c r="BR41" s="65"/>
      <c r="BS41" s="65"/>
      <c r="BT41" s="66"/>
      <c r="BU41" s="81">
        <v>1</v>
      </c>
      <c r="BV41" s="64"/>
      <c r="BW41" s="411"/>
      <c r="BX41" s="487" t="s">
        <v>8</v>
      </c>
      <c r="BY41" s="487"/>
      <c r="BZ41" s="487"/>
      <c r="CA41" s="487"/>
      <c r="CB41" s="487"/>
      <c r="CC41" s="183" t="s">
        <v>51</v>
      </c>
      <c r="CD41" s="201"/>
      <c r="CE41" s="202"/>
      <c r="CF41" s="23"/>
      <c r="CG41" s="44"/>
      <c r="CH41" s="283"/>
      <c r="CI41" s="264" t="s">
        <v>127</v>
      </c>
      <c r="CJ41" s="265"/>
      <c r="CK41" s="265"/>
      <c r="CL41" s="265"/>
      <c r="CM41" s="265"/>
      <c r="CN41" s="266"/>
      <c r="CO41" s="119">
        <v>0.25</v>
      </c>
      <c r="CP41" s="57"/>
      <c r="CQ41" s="226"/>
      <c r="CR41" s="251" t="s">
        <v>8</v>
      </c>
      <c r="CS41" s="252"/>
      <c r="CT41" s="253"/>
      <c r="CU41" s="183" t="s">
        <v>51</v>
      </c>
      <c r="CV41" s="147"/>
      <c r="CW41" s="118"/>
    </row>
    <row r="42" spans="2:101" s="52" customFormat="1" ht="47.25" customHeight="1">
      <c r="B42" s="282" t="s">
        <v>32</v>
      </c>
      <c r="C42" s="256" t="s">
        <v>33</v>
      </c>
      <c r="D42" s="257"/>
      <c r="E42" s="257"/>
      <c r="F42" s="257"/>
      <c r="G42" s="257"/>
      <c r="H42" s="258"/>
      <c r="I42" s="58">
        <v>1</v>
      </c>
      <c r="J42" s="212"/>
      <c r="K42" s="213"/>
      <c r="L42" s="297"/>
      <c r="N42" s="38"/>
      <c r="O42" s="35"/>
      <c r="P42" s="44"/>
      <c r="Q42" s="282" t="s">
        <v>32</v>
      </c>
      <c r="R42" s="256" t="s">
        <v>33</v>
      </c>
      <c r="S42" s="257"/>
      <c r="T42" s="257"/>
      <c r="U42" s="257"/>
      <c r="V42" s="257"/>
      <c r="W42" s="258"/>
      <c r="X42" s="58">
        <v>1</v>
      </c>
      <c r="Y42" s="212"/>
      <c r="Z42" s="213"/>
      <c r="AA42" s="297"/>
      <c r="AC42" s="38"/>
      <c r="AD42" s="38"/>
      <c r="AE42" s="38"/>
      <c r="AF42" s="445"/>
      <c r="AG42" s="446"/>
      <c r="AH42" s="447"/>
      <c r="AI42" s="420"/>
      <c r="AJ42" s="307">
        <f>$E$14</f>
        <v>0</v>
      </c>
      <c r="AK42" s="307"/>
      <c r="AL42" s="307"/>
      <c r="AM42" s="307"/>
      <c r="AN42" s="319"/>
      <c r="AO42" s="229" t="s">
        <v>7</v>
      </c>
      <c r="AP42" s="229"/>
      <c r="AQ42" s="244">
        <f>$K$14</f>
        <v>0</v>
      </c>
      <c r="AR42" s="244"/>
      <c r="AS42" s="244"/>
      <c r="AT42" s="244"/>
      <c r="AU42" s="244"/>
      <c r="AV42" s="25"/>
      <c r="AW42" s="44"/>
      <c r="AX42" s="416"/>
      <c r="AY42" s="417"/>
      <c r="AZ42" s="418"/>
      <c r="BA42" s="231"/>
      <c r="BB42" s="231"/>
      <c r="BC42" s="307">
        <f>$E$14</f>
        <v>0</v>
      </c>
      <c r="BD42" s="307"/>
      <c r="BE42" s="307"/>
      <c r="BF42" s="307"/>
      <c r="BG42" s="319"/>
      <c r="BH42" s="229" t="s">
        <v>7</v>
      </c>
      <c r="BI42" s="229"/>
      <c r="BJ42" s="244">
        <f>$K$14</f>
        <v>0</v>
      </c>
      <c r="BK42" s="244"/>
      <c r="BL42" s="244"/>
      <c r="BM42" s="244"/>
      <c r="BN42" s="244"/>
      <c r="BO42" s="244"/>
      <c r="BP42" s="441"/>
      <c r="BQ42" s="83" t="s">
        <v>140</v>
      </c>
      <c r="BR42" s="65"/>
      <c r="BS42" s="65"/>
      <c r="BT42" s="66"/>
      <c r="BU42" s="121">
        <v>0.75</v>
      </c>
      <c r="BV42" s="64"/>
      <c r="BW42" s="411"/>
      <c r="BX42" s="335" t="s">
        <v>231</v>
      </c>
      <c r="BY42" s="335"/>
      <c r="BZ42" s="242" t="s">
        <v>173</v>
      </c>
      <c r="CA42" s="242"/>
      <c r="CB42" s="242"/>
      <c r="CC42" s="183">
        <v>0.3</v>
      </c>
      <c r="CD42" s="201"/>
      <c r="CE42" s="202"/>
      <c r="CF42" s="23"/>
      <c r="CG42" s="44"/>
      <c r="CH42" s="282" t="s">
        <v>32</v>
      </c>
      <c r="CI42" s="256" t="s">
        <v>33</v>
      </c>
      <c r="CJ42" s="257"/>
      <c r="CK42" s="257"/>
      <c r="CL42" s="257"/>
      <c r="CM42" s="257"/>
      <c r="CN42" s="258"/>
      <c r="CO42" s="58">
        <v>1</v>
      </c>
      <c r="CP42" s="59"/>
      <c r="CQ42" s="297"/>
      <c r="CR42" s="247" t="s">
        <v>231</v>
      </c>
      <c r="CS42" s="249" t="s">
        <v>173</v>
      </c>
      <c r="CT42" s="249"/>
      <c r="CU42" s="183">
        <v>0.3</v>
      </c>
      <c r="CV42" s="147"/>
      <c r="CW42" s="84"/>
    </row>
    <row r="43" spans="2:101" s="52" customFormat="1" ht="47.25" customHeight="1">
      <c r="B43" s="282"/>
      <c r="C43" s="256" t="s">
        <v>163</v>
      </c>
      <c r="D43" s="257"/>
      <c r="E43" s="257"/>
      <c r="F43" s="257"/>
      <c r="G43" s="257"/>
      <c r="H43" s="258"/>
      <c r="I43" s="120">
        <v>0.75</v>
      </c>
      <c r="J43" s="212"/>
      <c r="K43" s="213"/>
      <c r="L43" s="297"/>
      <c r="N43" s="38"/>
      <c r="O43" s="35"/>
      <c r="P43" s="44"/>
      <c r="Q43" s="282"/>
      <c r="R43" s="256" t="s">
        <v>163</v>
      </c>
      <c r="S43" s="257"/>
      <c r="T43" s="257"/>
      <c r="U43" s="257"/>
      <c r="V43" s="257"/>
      <c r="W43" s="258"/>
      <c r="X43" s="120">
        <v>0.75</v>
      </c>
      <c r="Y43" s="212"/>
      <c r="Z43" s="213"/>
      <c r="AA43" s="297"/>
      <c r="AC43" s="38"/>
      <c r="AD43" s="38"/>
      <c r="AE43" s="38"/>
      <c r="AF43" s="433" t="s">
        <v>94</v>
      </c>
      <c r="AG43" s="433"/>
      <c r="AH43" s="433"/>
      <c r="AI43" s="433"/>
      <c r="AJ43" s="433"/>
      <c r="AK43" s="433"/>
      <c r="AL43" s="433"/>
      <c r="AM43" s="433"/>
      <c r="AN43" s="433"/>
      <c r="AO43" s="433"/>
      <c r="AP43" s="433" t="s">
        <v>95</v>
      </c>
      <c r="AQ43" s="433"/>
      <c r="AR43" s="433"/>
      <c r="AS43" s="433"/>
      <c r="AT43" s="433"/>
      <c r="AU43" s="433"/>
      <c r="AV43" s="27"/>
      <c r="AW43" s="44"/>
      <c r="AX43" s="227" t="s">
        <v>94</v>
      </c>
      <c r="AY43" s="227"/>
      <c r="AZ43" s="227"/>
      <c r="BA43" s="227"/>
      <c r="BB43" s="227"/>
      <c r="BC43" s="227"/>
      <c r="BD43" s="227"/>
      <c r="BE43" s="227"/>
      <c r="BF43" s="227"/>
      <c r="BG43" s="227"/>
      <c r="BH43" s="227" t="s">
        <v>95</v>
      </c>
      <c r="BI43" s="227"/>
      <c r="BJ43" s="227"/>
      <c r="BK43" s="227"/>
      <c r="BL43" s="227"/>
      <c r="BM43" s="227"/>
      <c r="BN43" s="227"/>
      <c r="BO43" s="227"/>
      <c r="BP43" s="441"/>
      <c r="BQ43" s="83" t="s">
        <v>139</v>
      </c>
      <c r="BR43" s="65"/>
      <c r="BS43" s="65"/>
      <c r="BT43" s="66"/>
      <c r="BU43" s="81">
        <v>0.5</v>
      </c>
      <c r="BV43" s="64"/>
      <c r="BW43" s="411"/>
      <c r="BX43" s="335"/>
      <c r="BY43" s="335"/>
      <c r="BZ43" s="243" t="s">
        <v>217</v>
      </c>
      <c r="CA43" s="243"/>
      <c r="CB43" s="243"/>
      <c r="CC43" s="183">
        <v>0.5</v>
      </c>
      <c r="CD43" s="201"/>
      <c r="CE43" s="202"/>
      <c r="CF43" s="23"/>
      <c r="CG43" s="44"/>
      <c r="CH43" s="282"/>
      <c r="CI43" s="256" t="s">
        <v>163</v>
      </c>
      <c r="CJ43" s="257"/>
      <c r="CK43" s="257"/>
      <c r="CL43" s="257"/>
      <c r="CM43" s="257"/>
      <c r="CN43" s="258"/>
      <c r="CO43" s="120">
        <v>0.75</v>
      </c>
      <c r="CP43" s="59"/>
      <c r="CQ43" s="297"/>
      <c r="CR43" s="248"/>
      <c r="CS43" s="250" t="s">
        <v>217</v>
      </c>
      <c r="CT43" s="250"/>
      <c r="CU43" s="183">
        <v>0.5</v>
      </c>
      <c r="CV43" s="147"/>
      <c r="CW43" s="84"/>
    </row>
    <row r="44" spans="2:101" s="52" customFormat="1" ht="47.25" customHeight="1">
      <c r="B44" s="282"/>
      <c r="C44" s="256" t="s">
        <v>162</v>
      </c>
      <c r="D44" s="257"/>
      <c r="E44" s="257"/>
      <c r="F44" s="257"/>
      <c r="G44" s="257"/>
      <c r="H44" s="258"/>
      <c r="I44" s="58">
        <v>0.5</v>
      </c>
      <c r="J44" s="212"/>
      <c r="K44" s="213"/>
      <c r="L44" s="297"/>
      <c r="N44" s="38"/>
      <c r="O44" s="35"/>
      <c r="P44" s="44"/>
      <c r="Q44" s="282"/>
      <c r="R44" s="256" t="s">
        <v>162</v>
      </c>
      <c r="S44" s="257"/>
      <c r="T44" s="257"/>
      <c r="U44" s="257"/>
      <c r="V44" s="257"/>
      <c r="W44" s="258"/>
      <c r="X44" s="58">
        <v>0.5</v>
      </c>
      <c r="Y44" s="212"/>
      <c r="Z44" s="213"/>
      <c r="AA44" s="297"/>
      <c r="AC44" s="38"/>
      <c r="AD44" s="38"/>
      <c r="AE44" s="38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28"/>
      <c r="AQ44" s="228"/>
      <c r="AR44" s="228"/>
      <c r="AS44" s="228"/>
      <c r="AT44" s="228"/>
      <c r="AU44" s="228"/>
      <c r="AV44" s="6"/>
      <c r="AW44" s="44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28"/>
      <c r="BI44" s="228"/>
      <c r="BJ44" s="228"/>
      <c r="BK44" s="228"/>
      <c r="BL44" s="228"/>
      <c r="BM44" s="228"/>
      <c r="BN44" s="228"/>
      <c r="BO44" s="228"/>
      <c r="BP44" s="441"/>
      <c r="BQ44" s="83" t="s">
        <v>138</v>
      </c>
      <c r="BR44" s="65"/>
      <c r="BS44" s="65"/>
      <c r="BT44" s="66"/>
      <c r="BU44" s="121">
        <v>0.25</v>
      </c>
      <c r="BV44" s="64"/>
      <c r="BW44" s="411"/>
      <c r="BX44" s="236" t="s">
        <v>16</v>
      </c>
      <c r="BY44" s="236"/>
      <c r="BZ44" s="236"/>
      <c r="CA44" s="236"/>
      <c r="CB44" s="236"/>
      <c r="CC44" s="183" t="s">
        <v>51</v>
      </c>
      <c r="CD44" s="201"/>
      <c r="CE44" s="202"/>
      <c r="CF44" s="23"/>
      <c r="CG44" s="44"/>
      <c r="CH44" s="282"/>
      <c r="CI44" s="256" t="s">
        <v>162</v>
      </c>
      <c r="CJ44" s="257"/>
      <c r="CK44" s="257"/>
      <c r="CL44" s="257"/>
      <c r="CM44" s="257"/>
      <c r="CN44" s="258"/>
      <c r="CO44" s="58">
        <v>0.5</v>
      </c>
      <c r="CP44" s="59"/>
      <c r="CQ44" s="297"/>
      <c r="CR44" s="261" t="s">
        <v>16</v>
      </c>
      <c r="CS44" s="262"/>
      <c r="CT44" s="263"/>
      <c r="CU44" s="183" t="s">
        <v>51</v>
      </c>
      <c r="CV44" s="147"/>
      <c r="CW44" s="84"/>
    </row>
    <row r="45" spans="2:101" s="52" customFormat="1" ht="47.25" customHeight="1">
      <c r="B45" s="282"/>
      <c r="C45" s="256" t="s">
        <v>161</v>
      </c>
      <c r="D45" s="257"/>
      <c r="E45" s="257"/>
      <c r="F45" s="257"/>
      <c r="G45" s="257"/>
      <c r="H45" s="258"/>
      <c r="I45" s="120">
        <v>0.25</v>
      </c>
      <c r="J45" s="212"/>
      <c r="K45" s="213"/>
      <c r="L45" s="297"/>
      <c r="N45" s="41"/>
      <c r="O45" s="41"/>
      <c r="P45" s="49"/>
      <c r="Q45" s="282"/>
      <c r="R45" s="256" t="s">
        <v>161</v>
      </c>
      <c r="S45" s="257"/>
      <c r="T45" s="257"/>
      <c r="U45" s="257"/>
      <c r="V45" s="257"/>
      <c r="W45" s="258"/>
      <c r="X45" s="120">
        <v>0.25</v>
      </c>
      <c r="Y45" s="212"/>
      <c r="Z45" s="213"/>
      <c r="AA45" s="297"/>
      <c r="AC45" s="41"/>
      <c r="AV45" s="41"/>
      <c r="AW45" s="49"/>
      <c r="BP45" s="281" t="s">
        <v>142</v>
      </c>
      <c r="BQ45" s="351" t="s">
        <v>165</v>
      </c>
      <c r="BR45" s="352"/>
      <c r="BS45" s="352"/>
      <c r="BT45" s="353"/>
      <c r="BU45" s="119">
        <v>1.25</v>
      </c>
      <c r="BV45" s="57"/>
      <c r="BW45" s="255"/>
      <c r="BX45" s="236" t="s">
        <v>124</v>
      </c>
      <c r="BY45" s="236"/>
      <c r="BZ45" s="236"/>
      <c r="CA45" s="236"/>
      <c r="CB45" s="236"/>
      <c r="CC45" s="183" t="s">
        <v>51</v>
      </c>
      <c r="CD45" s="201"/>
      <c r="CE45" s="202"/>
      <c r="CF45" s="23"/>
      <c r="CG45" s="49"/>
      <c r="CH45" s="282"/>
      <c r="CI45" s="256" t="s">
        <v>161</v>
      </c>
      <c r="CJ45" s="257"/>
      <c r="CK45" s="257"/>
      <c r="CL45" s="257"/>
      <c r="CM45" s="257"/>
      <c r="CN45" s="258"/>
      <c r="CO45" s="120">
        <v>0.25</v>
      </c>
      <c r="CP45" s="59"/>
      <c r="CQ45" s="297"/>
      <c r="CR45" s="261" t="s">
        <v>124</v>
      </c>
      <c r="CS45" s="262"/>
      <c r="CT45" s="263"/>
      <c r="CU45" s="183" t="s">
        <v>51</v>
      </c>
      <c r="CV45" s="147"/>
      <c r="CW45" s="84"/>
    </row>
    <row r="46" spans="2:101" s="52" customFormat="1" ht="47.25" customHeight="1">
      <c r="B46" s="267" t="s">
        <v>34</v>
      </c>
      <c r="C46" s="264" t="s">
        <v>160</v>
      </c>
      <c r="D46" s="265"/>
      <c r="E46" s="265"/>
      <c r="F46" s="265"/>
      <c r="G46" s="265"/>
      <c r="H46" s="266"/>
      <c r="I46" s="56">
        <v>1.5</v>
      </c>
      <c r="J46" s="214"/>
      <c r="K46" s="215"/>
      <c r="L46" s="294"/>
      <c r="M46" s="6"/>
      <c r="N46" s="6"/>
      <c r="O46" s="6"/>
      <c r="P46" s="11"/>
      <c r="Q46" s="267" t="s">
        <v>34</v>
      </c>
      <c r="R46" s="264" t="s">
        <v>160</v>
      </c>
      <c r="S46" s="265"/>
      <c r="T46" s="265"/>
      <c r="U46" s="265"/>
      <c r="V46" s="265"/>
      <c r="W46" s="266"/>
      <c r="X46" s="56">
        <v>1.5</v>
      </c>
      <c r="Y46" s="214"/>
      <c r="Z46" s="215"/>
      <c r="AA46" s="294"/>
      <c r="AB46" s="6"/>
      <c r="AC46" s="6"/>
      <c r="AF46" s="459" t="s">
        <v>55</v>
      </c>
      <c r="AG46" s="460"/>
      <c r="AH46" s="460"/>
      <c r="AI46" s="460"/>
      <c r="AJ46" s="460"/>
      <c r="AK46" s="460"/>
      <c r="AL46" s="461"/>
      <c r="AM46" s="63" t="s">
        <v>30</v>
      </c>
      <c r="AN46" s="459" t="s">
        <v>55</v>
      </c>
      <c r="AO46" s="460"/>
      <c r="AP46" s="460"/>
      <c r="AQ46" s="460"/>
      <c r="AR46" s="460"/>
      <c r="AS46" s="460"/>
      <c r="AT46" s="461"/>
      <c r="AU46" s="63" t="s">
        <v>30</v>
      </c>
      <c r="AV46" s="41"/>
      <c r="AW46" s="11"/>
      <c r="AX46" s="459" t="s">
        <v>55</v>
      </c>
      <c r="AY46" s="460"/>
      <c r="AZ46" s="460"/>
      <c r="BA46" s="460"/>
      <c r="BB46" s="460"/>
      <c r="BC46" s="460"/>
      <c r="BD46" s="460"/>
      <c r="BE46" s="461"/>
      <c r="BF46" s="63" t="s">
        <v>30</v>
      </c>
      <c r="BG46" s="459" t="s">
        <v>55</v>
      </c>
      <c r="BH46" s="460"/>
      <c r="BI46" s="460"/>
      <c r="BJ46" s="460"/>
      <c r="BK46" s="460"/>
      <c r="BL46" s="460"/>
      <c r="BM46" s="461"/>
      <c r="BN46" s="126" t="s">
        <v>30</v>
      </c>
      <c r="BP46" s="281"/>
      <c r="BQ46" s="351" t="s">
        <v>216</v>
      </c>
      <c r="BR46" s="352"/>
      <c r="BS46" s="352"/>
      <c r="BT46" s="353"/>
      <c r="BU46" s="119">
        <v>0.75</v>
      </c>
      <c r="BV46" s="57"/>
      <c r="BW46" s="255"/>
      <c r="BX46" s="236" t="s">
        <v>174</v>
      </c>
      <c r="BY46" s="236"/>
      <c r="BZ46" s="236"/>
      <c r="CA46" s="236"/>
      <c r="CB46" s="236"/>
      <c r="CC46" s="183" t="s">
        <v>52</v>
      </c>
      <c r="CD46" s="201"/>
      <c r="CE46" s="202"/>
      <c r="CF46" s="23"/>
      <c r="CG46" s="11"/>
      <c r="CH46" s="267" t="s">
        <v>34</v>
      </c>
      <c r="CI46" s="264" t="s">
        <v>160</v>
      </c>
      <c r="CJ46" s="265"/>
      <c r="CK46" s="265"/>
      <c r="CL46" s="265"/>
      <c r="CM46" s="265"/>
      <c r="CN46" s="266"/>
      <c r="CO46" s="56">
        <v>1.5</v>
      </c>
      <c r="CP46" s="57"/>
      <c r="CQ46" s="294"/>
      <c r="CR46" s="261" t="s">
        <v>174</v>
      </c>
      <c r="CS46" s="262"/>
      <c r="CT46" s="263"/>
      <c r="CU46" s="183" t="s">
        <v>52</v>
      </c>
      <c r="CV46" s="147"/>
      <c r="CW46" s="84"/>
    </row>
    <row r="47" spans="2:101" s="52" customFormat="1" ht="47.25" customHeight="1">
      <c r="B47" s="268"/>
      <c r="C47" s="264" t="s">
        <v>159</v>
      </c>
      <c r="D47" s="265"/>
      <c r="E47" s="265"/>
      <c r="F47" s="265"/>
      <c r="G47" s="265"/>
      <c r="H47" s="266"/>
      <c r="I47" s="56">
        <v>1</v>
      </c>
      <c r="J47" s="214"/>
      <c r="K47" s="215"/>
      <c r="L47" s="295"/>
      <c r="N47" s="6"/>
      <c r="O47" s="6"/>
      <c r="P47" s="11"/>
      <c r="Q47" s="268"/>
      <c r="R47" s="264" t="s">
        <v>159</v>
      </c>
      <c r="S47" s="265"/>
      <c r="T47" s="265"/>
      <c r="U47" s="265"/>
      <c r="V47" s="265"/>
      <c r="W47" s="266"/>
      <c r="X47" s="56">
        <v>1</v>
      </c>
      <c r="Y47" s="214"/>
      <c r="Z47" s="215"/>
      <c r="AA47" s="295"/>
      <c r="AC47" s="6"/>
      <c r="AD47" s="6"/>
      <c r="AE47" s="6"/>
      <c r="AF47" s="283" t="s">
        <v>56</v>
      </c>
      <c r="AG47" s="80" t="s">
        <v>57</v>
      </c>
      <c r="AH47" s="67"/>
      <c r="AI47" s="67"/>
      <c r="AJ47" s="68"/>
      <c r="AK47" s="56">
        <v>1</v>
      </c>
      <c r="AL47" s="57"/>
      <c r="AM47" s="334"/>
      <c r="AN47" s="342" t="s">
        <v>58</v>
      </c>
      <c r="AO47" s="83" t="s">
        <v>59</v>
      </c>
      <c r="AP47" s="132"/>
      <c r="AQ47" s="132"/>
      <c r="AR47" s="134"/>
      <c r="AS47" s="121">
        <v>1.25</v>
      </c>
      <c r="AT47" s="64"/>
      <c r="AU47" s="255"/>
      <c r="AV47" s="41"/>
      <c r="AW47" s="11"/>
      <c r="AX47" s="283" t="s">
        <v>56</v>
      </c>
      <c r="AY47" s="80" t="s">
        <v>57</v>
      </c>
      <c r="AZ47" s="67"/>
      <c r="BA47" s="67"/>
      <c r="BB47" s="67"/>
      <c r="BC47" s="139"/>
      <c r="BD47" s="56">
        <v>1</v>
      </c>
      <c r="BE47" s="57"/>
      <c r="BF47" s="334"/>
      <c r="BG47" s="342" t="s">
        <v>58</v>
      </c>
      <c r="BH47" s="83" t="s">
        <v>59</v>
      </c>
      <c r="BI47" s="132"/>
      <c r="BJ47" s="132"/>
      <c r="BK47" s="134"/>
      <c r="BL47" s="121">
        <v>1.25</v>
      </c>
      <c r="BM47" s="64"/>
      <c r="BN47" s="255"/>
      <c r="BP47" s="281"/>
      <c r="BQ47" s="351" t="s">
        <v>169</v>
      </c>
      <c r="BR47" s="352"/>
      <c r="BS47" s="352"/>
      <c r="BT47" s="353"/>
      <c r="BU47" s="119">
        <v>0.25</v>
      </c>
      <c r="BV47" s="57"/>
      <c r="BW47" s="255"/>
      <c r="BX47" s="236" t="s">
        <v>9</v>
      </c>
      <c r="BY47" s="236"/>
      <c r="BZ47" s="236"/>
      <c r="CA47" s="236"/>
      <c r="CB47" s="236"/>
      <c r="CC47" s="183" t="s">
        <v>52</v>
      </c>
      <c r="CD47" s="201"/>
      <c r="CE47" s="202"/>
      <c r="CF47" s="23"/>
      <c r="CG47" s="11"/>
      <c r="CH47" s="268"/>
      <c r="CI47" s="264" t="s">
        <v>159</v>
      </c>
      <c r="CJ47" s="265"/>
      <c r="CK47" s="265"/>
      <c r="CL47" s="265"/>
      <c r="CM47" s="265"/>
      <c r="CN47" s="266"/>
      <c r="CO47" s="56">
        <v>1</v>
      </c>
      <c r="CP47" s="57"/>
      <c r="CQ47" s="295"/>
      <c r="CR47" s="261" t="s">
        <v>9</v>
      </c>
      <c r="CS47" s="262"/>
      <c r="CT47" s="263"/>
      <c r="CU47" s="183" t="s">
        <v>52</v>
      </c>
      <c r="CV47" s="147"/>
      <c r="CW47" s="84"/>
    </row>
    <row r="48" spans="2:101" s="52" customFormat="1" ht="47.25" customHeight="1">
      <c r="B48" s="268"/>
      <c r="C48" s="264" t="s">
        <v>130</v>
      </c>
      <c r="D48" s="265"/>
      <c r="E48" s="265"/>
      <c r="F48" s="265"/>
      <c r="G48" s="265"/>
      <c r="H48" s="266"/>
      <c r="I48" s="56">
        <v>0.5</v>
      </c>
      <c r="J48" s="214"/>
      <c r="K48" s="215"/>
      <c r="L48" s="295"/>
      <c r="O48" s="6"/>
      <c r="P48" s="11"/>
      <c r="Q48" s="268"/>
      <c r="R48" s="264" t="s">
        <v>130</v>
      </c>
      <c r="S48" s="265"/>
      <c r="T48" s="265"/>
      <c r="U48" s="265"/>
      <c r="V48" s="265"/>
      <c r="W48" s="266"/>
      <c r="X48" s="56">
        <v>0.5</v>
      </c>
      <c r="Y48" s="214"/>
      <c r="Z48" s="215"/>
      <c r="AA48" s="295"/>
      <c r="AD48" s="6"/>
      <c r="AE48" s="6"/>
      <c r="AF48" s="283"/>
      <c r="AG48" s="82" t="s">
        <v>60</v>
      </c>
      <c r="AH48" s="69"/>
      <c r="AI48" s="69"/>
      <c r="AJ48" s="70"/>
      <c r="AK48" s="119">
        <v>0.75</v>
      </c>
      <c r="AL48" s="57"/>
      <c r="AM48" s="334"/>
      <c r="AN48" s="343"/>
      <c r="AO48" s="83" t="s">
        <v>143</v>
      </c>
      <c r="AP48" s="132"/>
      <c r="AQ48" s="132"/>
      <c r="AR48" s="134"/>
      <c r="AS48" s="121">
        <v>1</v>
      </c>
      <c r="AT48" s="64"/>
      <c r="AU48" s="255"/>
      <c r="AV48" s="46"/>
      <c r="AW48" s="11"/>
      <c r="AX48" s="283"/>
      <c r="AY48" s="82" t="s">
        <v>60</v>
      </c>
      <c r="AZ48" s="69"/>
      <c r="BA48" s="69"/>
      <c r="BB48" s="69"/>
      <c r="BC48" s="140"/>
      <c r="BD48" s="119">
        <v>0.75</v>
      </c>
      <c r="BE48" s="57"/>
      <c r="BF48" s="334"/>
      <c r="BG48" s="343"/>
      <c r="BH48" s="83" t="s">
        <v>143</v>
      </c>
      <c r="BI48" s="132"/>
      <c r="BJ48" s="132"/>
      <c r="BK48" s="134"/>
      <c r="BL48" s="121">
        <v>1</v>
      </c>
      <c r="BM48" s="64"/>
      <c r="BN48" s="255"/>
      <c r="BP48" s="270" t="s">
        <v>166</v>
      </c>
      <c r="BQ48" s="327" t="s">
        <v>167</v>
      </c>
      <c r="BR48" s="328"/>
      <c r="BS48" s="328"/>
      <c r="BT48" s="329"/>
      <c r="BU48" s="120">
        <v>1.25</v>
      </c>
      <c r="BV48" s="64"/>
      <c r="BW48" s="255"/>
      <c r="BX48" s="236" t="s">
        <v>10</v>
      </c>
      <c r="BY48" s="236"/>
      <c r="BZ48" s="236"/>
      <c r="CA48" s="236"/>
      <c r="CB48" s="236"/>
      <c r="CC48" s="183">
        <v>0.5</v>
      </c>
      <c r="CD48" s="201"/>
      <c r="CE48" s="202"/>
      <c r="CF48" s="23"/>
      <c r="CG48" s="11"/>
      <c r="CH48" s="268"/>
      <c r="CI48" s="264" t="s">
        <v>130</v>
      </c>
      <c r="CJ48" s="265"/>
      <c r="CK48" s="265"/>
      <c r="CL48" s="265"/>
      <c r="CM48" s="265"/>
      <c r="CN48" s="266"/>
      <c r="CO48" s="56">
        <v>0.5</v>
      </c>
      <c r="CP48" s="57"/>
      <c r="CQ48" s="295"/>
      <c r="CR48" s="261" t="s">
        <v>10</v>
      </c>
      <c r="CS48" s="262"/>
      <c r="CT48" s="263"/>
      <c r="CU48" s="183">
        <v>0.5</v>
      </c>
      <c r="CV48" s="147"/>
      <c r="CW48" s="84"/>
    </row>
    <row r="49" spans="2:101" s="52" customFormat="1" ht="47.25" customHeight="1">
      <c r="B49" s="269"/>
      <c r="C49" s="264" t="s">
        <v>131</v>
      </c>
      <c r="D49" s="265"/>
      <c r="E49" s="265"/>
      <c r="F49" s="265"/>
      <c r="G49" s="265"/>
      <c r="H49" s="266"/>
      <c r="I49" s="119">
        <v>0.25</v>
      </c>
      <c r="J49" s="214"/>
      <c r="K49" s="215"/>
      <c r="L49" s="296"/>
      <c r="O49" s="21"/>
      <c r="P49" s="22"/>
      <c r="Q49" s="269"/>
      <c r="R49" s="264" t="s">
        <v>131</v>
      </c>
      <c r="S49" s="265"/>
      <c r="T49" s="265"/>
      <c r="U49" s="265"/>
      <c r="V49" s="265"/>
      <c r="W49" s="266"/>
      <c r="X49" s="119">
        <v>0.25</v>
      </c>
      <c r="Y49" s="214"/>
      <c r="Z49" s="215"/>
      <c r="AA49" s="296"/>
      <c r="AD49" s="37"/>
      <c r="AE49" s="37"/>
      <c r="AF49" s="283"/>
      <c r="AG49" s="82" t="s">
        <v>61</v>
      </c>
      <c r="AH49" s="69"/>
      <c r="AI49" s="69"/>
      <c r="AJ49" s="70"/>
      <c r="AK49" s="56">
        <v>0.5</v>
      </c>
      <c r="AL49" s="57"/>
      <c r="AM49" s="334"/>
      <c r="AN49" s="343"/>
      <c r="AO49" s="83" t="s">
        <v>144</v>
      </c>
      <c r="AP49" s="132"/>
      <c r="AQ49" s="132"/>
      <c r="AR49" s="134"/>
      <c r="AS49" s="121">
        <v>0.75</v>
      </c>
      <c r="AT49" s="64"/>
      <c r="AU49" s="255"/>
      <c r="AV49" s="46"/>
      <c r="AW49" s="22"/>
      <c r="AX49" s="283"/>
      <c r="AY49" s="82" t="s">
        <v>61</v>
      </c>
      <c r="AZ49" s="69"/>
      <c r="BA49" s="69"/>
      <c r="BB49" s="69"/>
      <c r="BC49" s="139"/>
      <c r="BD49" s="56">
        <v>0.5</v>
      </c>
      <c r="BE49" s="57"/>
      <c r="BF49" s="334"/>
      <c r="BG49" s="343"/>
      <c r="BH49" s="83" t="s">
        <v>144</v>
      </c>
      <c r="BI49" s="132"/>
      <c r="BJ49" s="132"/>
      <c r="BK49" s="134"/>
      <c r="BL49" s="121">
        <v>0.75</v>
      </c>
      <c r="BM49" s="64"/>
      <c r="BN49" s="255"/>
      <c r="BP49" s="270"/>
      <c r="BQ49" s="439" t="s">
        <v>168</v>
      </c>
      <c r="BR49" s="439"/>
      <c r="BS49" s="439"/>
      <c r="BT49" s="439"/>
      <c r="BU49" s="120">
        <v>0.75</v>
      </c>
      <c r="BV49" s="64"/>
      <c r="BW49" s="255"/>
      <c r="BX49" s="236" t="s">
        <v>11</v>
      </c>
      <c r="BY49" s="236"/>
      <c r="BZ49" s="236"/>
      <c r="CA49" s="236"/>
      <c r="CB49" s="236"/>
      <c r="CC49" s="183">
        <v>0.5</v>
      </c>
      <c r="CD49" s="201"/>
      <c r="CE49" s="202"/>
      <c r="CF49" s="23"/>
      <c r="CG49" s="22"/>
      <c r="CH49" s="269"/>
      <c r="CI49" s="264" t="s">
        <v>131</v>
      </c>
      <c r="CJ49" s="265"/>
      <c r="CK49" s="265"/>
      <c r="CL49" s="265"/>
      <c r="CM49" s="265"/>
      <c r="CN49" s="266"/>
      <c r="CO49" s="119">
        <v>0.25</v>
      </c>
      <c r="CP49" s="57"/>
      <c r="CQ49" s="296"/>
      <c r="CR49" s="261" t="s">
        <v>11</v>
      </c>
      <c r="CS49" s="262"/>
      <c r="CT49" s="263"/>
      <c r="CU49" s="183">
        <v>0.5</v>
      </c>
      <c r="CV49" s="147"/>
      <c r="CW49" s="84"/>
    </row>
    <row r="50" spans="2:101" s="52" customFormat="1" ht="47.25" customHeight="1">
      <c r="B50" s="270" t="s">
        <v>35</v>
      </c>
      <c r="C50" s="256" t="s">
        <v>36</v>
      </c>
      <c r="D50" s="257"/>
      <c r="E50" s="257"/>
      <c r="F50" s="257"/>
      <c r="G50" s="257"/>
      <c r="H50" s="258"/>
      <c r="I50" s="58">
        <v>1.5</v>
      </c>
      <c r="J50" s="212"/>
      <c r="K50" s="213"/>
      <c r="L50" s="297"/>
      <c r="O50" s="23"/>
      <c r="P50" s="24"/>
      <c r="Q50" s="270" t="s">
        <v>35</v>
      </c>
      <c r="R50" s="256" t="s">
        <v>36</v>
      </c>
      <c r="S50" s="257"/>
      <c r="T50" s="257"/>
      <c r="U50" s="257"/>
      <c r="V50" s="257"/>
      <c r="W50" s="258"/>
      <c r="X50" s="58">
        <v>1.5</v>
      </c>
      <c r="Y50" s="212"/>
      <c r="Z50" s="213"/>
      <c r="AA50" s="297"/>
      <c r="AD50" s="37"/>
      <c r="AE50" s="37"/>
      <c r="AF50" s="283"/>
      <c r="AG50" s="82" t="s">
        <v>62</v>
      </c>
      <c r="AH50" s="69"/>
      <c r="AI50" s="69"/>
      <c r="AJ50" s="70"/>
      <c r="AK50" s="119">
        <v>0.25</v>
      </c>
      <c r="AL50" s="57"/>
      <c r="AM50" s="334"/>
      <c r="AN50" s="344"/>
      <c r="AO50" s="83" t="s">
        <v>145</v>
      </c>
      <c r="AP50" s="135"/>
      <c r="AQ50" s="135"/>
      <c r="AR50" s="136"/>
      <c r="AS50" s="121">
        <v>0.25</v>
      </c>
      <c r="AT50" s="137"/>
      <c r="AU50" s="255"/>
      <c r="AV50" s="46"/>
      <c r="AW50" s="24"/>
      <c r="AX50" s="283"/>
      <c r="AY50" s="82" t="s">
        <v>62</v>
      </c>
      <c r="AZ50" s="69"/>
      <c r="BA50" s="69"/>
      <c r="BB50" s="69"/>
      <c r="BC50" s="140"/>
      <c r="BD50" s="119">
        <v>0.25</v>
      </c>
      <c r="BE50" s="57"/>
      <c r="BF50" s="334"/>
      <c r="BG50" s="344"/>
      <c r="BH50" s="83" t="s">
        <v>145</v>
      </c>
      <c r="BI50" s="135"/>
      <c r="BJ50" s="135"/>
      <c r="BK50" s="136"/>
      <c r="BL50" s="121">
        <v>0.25</v>
      </c>
      <c r="BM50" s="137"/>
      <c r="BN50" s="255"/>
      <c r="BP50" s="270"/>
      <c r="BQ50" s="439" t="s">
        <v>170</v>
      </c>
      <c r="BR50" s="439"/>
      <c r="BS50" s="439"/>
      <c r="BT50" s="439"/>
      <c r="BU50" s="120">
        <v>0.25</v>
      </c>
      <c r="BV50" s="64"/>
      <c r="BW50" s="255"/>
      <c r="BX50" s="236" t="s">
        <v>12</v>
      </c>
      <c r="BY50" s="236"/>
      <c r="BZ50" s="236"/>
      <c r="CA50" s="236"/>
      <c r="CB50" s="236"/>
      <c r="CC50" s="184">
        <v>0.3</v>
      </c>
      <c r="CD50" s="201"/>
      <c r="CE50" s="202"/>
      <c r="CF50" s="23"/>
      <c r="CG50" s="24"/>
      <c r="CH50" s="270" t="s">
        <v>35</v>
      </c>
      <c r="CI50" s="256" t="s">
        <v>36</v>
      </c>
      <c r="CJ50" s="257"/>
      <c r="CK50" s="257"/>
      <c r="CL50" s="257"/>
      <c r="CM50" s="257"/>
      <c r="CN50" s="258"/>
      <c r="CO50" s="58">
        <v>1.5</v>
      </c>
      <c r="CP50" s="59"/>
      <c r="CQ50" s="297"/>
      <c r="CR50" s="261" t="s">
        <v>12</v>
      </c>
      <c r="CS50" s="262"/>
      <c r="CT50" s="263"/>
      <c r="CU50" s="184">
        <v>0.3</v>
      </c>
      <c r="CV50" s="147"/>
      <c r="CW50" s="84"/>
    </row>
    <row r="51" spans="2:101" s="52" customFormat="1" ht="47.25" customHeight="1">
      <c r="B51" s="270"/>
      <c r="C51" s="256" t="s">
        <v>158</v>
      </c>
      <c r="D51" s="257"/>
      <c r="E51" s="257"/>
      <c r="F51" s="257"/>
      <c r="G51" s="257"/>
      <c r="H51" s="258"/>
      <c r="I51" s="58">
        <v>1</v>
      </c>
      <c r="J51" s="212"/>
      <c r="K51" s="213"/>
      <c r="L51" s="297"/>
      <c r="O51" s="23"/>
      <c r="P51" s="24"/>
      <c r="Q51" s="270"/>
      <c r="R51" s="256" t="s">
        <v>158</v>
      </c>
      <c r="S51" s="257"/>
      <c r="T51" s="257"/>
      <c r="U51" s="257"/>
      <c r="V51" s="257"/>
      <c r="W51" s="258"/>
      <c r="X51" s="58">
        <v>1</v>
      </c>
      <c r="Y51" s="212"/>
      <c r="Z51" s="213"/>
      <c r="AA51" s="297"/>
      <c r="AD51" s="37"/>
      <c r="AE51" s="37"/>
      <c r="AF51" s="440" t="s">
        <v>64</v>
      </c>
      <c r="AG51" s="83" t="s">
        <v>141</v>
      </c>
      <c r="AH51" s="65"/>
      <c r="AI51" s="65"/>
      <c r="AJ51" s="66"/>
      <c r="AK51" s="81">
        <v>1</v>
      </c>
      <c r="AL51" s="64"/>
      <c r="AM51" s="411"/>
      <c r="AN51" s="428" t="s">
        <v>63</v>
      </c>
      <c r="AO51" s="158"/>
      <c r="AP51" s="159"/>
      <c r="AQ51" s="159"/>
      <c r="AR51" s="160" t="s">
        <v>97</v>
      </c>
      <c r="AS51" s="119">
        <v>1.25</v>
      </c>
      <c r="AT51" s="161"/>
      <c r="AU51" s="123"/>
      <c r="AV51" s="46"/>
      <c r="AW51" s="24"/>
      <c r="AX51" s="440" t="s">
        <v>64</v>
      </c>
      <c r="AY51" s="83" t="s">
        <v>141</v>
      </c>
      <c r="AZ51" s="65"/>
      <c r="BA51" s="65"/>
      <c r="BB51" s="65"/>
      <c r="BC51" s="141"/>
      <c r="BD51" s="81">
        <v>1</v>
      </c>
      <c r="BE51" s="64"/>
      <c r="BF51" s="411"/>
      <c r="BG51" s="428" t="s">
        <v>63</v>
      </c>
      <c r="BH51" s="158"/>
      <c r="BI51" s="159"/>
      <c r="BJ51" s="159"/>
      <c r="BK51" s="160" t="s">
        <v>97</v>
      </c>
      <c r="BL51" s="119">
        <v>1.25</v>
      </c>
      <c r="BM51" s="161"/>
      <c r="BN51" s="123"/>
      <c r="BP51" s="281" t="s">
        <v>73</v>
      </c>
      <c r="BQ51" s="351" t="s">
        <v>74</v>
      </c>
      <c r="BR51" s="352"/>
      <c r="BS51" s="352"/>
      <c r="BT51" s="353"/>
      <c r="BU51" s="119">
        <v>1</v>
      </c>
      <c r="BV51" s="57"/>
      <c r="BW51" s="255"/>
      <c r="BX51" s="284" t="s">
        <v>126</v>
      </c>
      <c r="BY51" s="284"/>
      <c r="BZ51" s="284"/>
      <c r="CA51" s="284"/>
      <c r="CB51" s="284"/>
      <c r="CC51" s="185">
        <v>0.5</v>
      </c>
      <c r="CD51" s="203"/>
      <c r="CE51" s="202"/>
      <c r="CF51" s="23"/>
      <c r="CG51" s="24"/>
      <c r="CH51" s="270"/>
      <c r="CI51" s="256" t="s">
        <v>158</v>
      </c>
      <c r="CJ51" s="257"/>
      <c r="CK51" s="257"/>
      <c r="CL51" s="257"/>
      <c r="CM51" s="257"/>
      <c r="CN51" s="258"/>
      <c r="CO51" s="58">
        <v>1</v>
      </c>
      <c r="CP51" s="59"/>
      <c r="CQ51" s="297"/>
      <c r="CR51" s="277" t="s">
        <v>126</v>
      </c>
      <c r="CS51" s="278"/>
      <c r="CT51" s="279"/>
      <c r="CU51" s="185">
        <v>0.5</v>
      </c>
      <c r="CV51" s="148"/>
      <c r="CW51" s="84"/>
    </row>
    <row r="52" spans="2:101" s="52" customFormat="1" ht="47.25" customHeight="1">
      <c r="B52" s="270"/>
      <c r="C52" s="256" t="s">
        <v>157</v>
      </c>
      <c r="D52" s="257"/>
      <c r="E52" s="257"/>
      <c r="F52" s="257"/>
      <c r="G52" s="257"/>
      <c r="H52" s="258"/>
      <c r="I52" s="58">
        <v>0.5</v>
      </c>
      <c r="J52" s="212"/>
      <c r="K52" s="213"/>
      <c r="L52" s="297"/>
      <c r="N52" s="1"/>
      <c r="O52" s="23"/>
      <c r="P52" s="24"/>
      <c r="Q52" s="270"/>
      <c r="R52" s="256" t="s">
        <v>157</v>
      </c>
      <c r="S52" s="257"/>
      <c r="T52" s="257"/>
      <c r="U52" s="257"/>
      <c r="V52" s="257"/>
      <c r="W52" s="258"/>
      <c r="X52" s="58">
        <v>0.5</v>
      </c>
      <c r="Y52" s="212"/>
      <c r="Z52" s="213"/>
      <c r="AA52" s="297"/>
      <c r="AC52" s="1"/>
      <c r="AD52" s="38"/>
      <c r="AE52" s="38"/>
      <c r="AF52" s="441"/>
      <c r="AG52" s="83" t="s">
        <v>140</v>
      </c>
      <c r="AH52" s="65"/>
      <c r="AI52" s="65"/>
      <c r="AJ52" s="66"/>
      <c r="AK52" s="121">
        <v>0.75</v>
      </c>
      <c r="AL52" s="64"/>
      <c r="AM52" s="411"/>
      <c r="AN52" s="429"/>
      <c r="AO52" s="158"/>
      <c r="AP52" s="156"/>
      <c r="AQ52" s="158"/>
      <c r="AR52" s="78" t="s">
        <v>65</v>
      </c>
      <c r="AS52" s="119">
        <v>1</v>
      </c>
      <c r="AT52" s="162"/>
      <c r="AU52" s="124"/>
      <c r="AV52" s="60"/>
      <c r="AW52" s="24"/>
      <c r="AX52" s="441"/>
      <c r="AY52" s="83" t="s">
        <v>140</v>
      </c>
      <c r="AZ52" s="65"/>
      <c r="BA52" s="65"/>
      <c r="BB52" s="65"/>
      <c r="BC52" s="142"/>
      <c r="BD52" s="121">
        <v>0.75</v>
      </c>
      <c r="BE52" s="64"/>
      <c r="BF52" s="411"/>
      <c r="BG52" s="429"/>
      <c r="BH52" s="158"/>
      <c r="BI52" s="156"/>
      <c r="BJ52" s="158"/>
      <c r="BK52" s="78" t="s">
        <v>65</v>
      </c>
      <c r="BL52" s="119">
        <v>1</v>
      </c>
      <c r="BM52" s="162"/>
      <c r="BN52" s="124"/>
      <c r="BP52" s="281"/>
      <c r="BQ52" s="357" t="s">
        <v>76</v>
      </c>
      <c r="BR52" s="357"/>
      <c r="BS52" s="357"/>
      <c r="BT52" s="357"/>
      <c r="BU52" s="119">
        <v>0.75</v>
      </c>
      <c r="BV52" s="57"/>
      <c r="BW52" s="255"/>
      <c r="BX52" s="284" t="s">
        <v>175</v>
      </c>
      <c r="BY52" s="284"/>
      <c r="BZ52" s="284"/>
      <c r="CA52" s="284"/>
      <c r="CB52" s="284"/>
      <c r="CC52" s="185">
        <v>0.3</v>
      </c>
      <c r="CD52" s="204"/>
      <c r="CE52" s="205"/>
      <c r="CF52" s="23"/>
      <c r="CG52" s="24"/>
      <c r="CH52" s="270"/>
      <c r="CI52" s="256" t="s">
        <v>157</v>
      </c>
      <c r="CJ52" s="257"/>
      <c r="CK52" s="257"/>
      <c r="CL52" s="257"/>
      <c r="CM52" s="257"/>
      <c r="CN52" s="258"/>
      <c r="CO52" s="58">
        <v>0.5</v>
      </c>
      <c r="CP52" s="59"/>
      <c r="CQ52" s="297"/>
      <c r="CR52" s="277" t="s">
        <v>175</v>
      </c>
      <c r="CS52" s="278"/>
      <c r="CT52" s="279"/>
      <c r="CU52" s="185">
        <v>0.3</v>
      </c>
      <c r="CV52" s="118"/>
      <c r="CW52" s="85"/>
    </row>
    <row r="53" spans="2:101" s="52" customFormat="1" ht="47.25" customHeight="1">
      <c r="B53" s="270"/>
      <c r="C53" s="256" t="s">
        <v>132</v>
      </c>
      <c r="D53" s="257"/>
      <c r="E53" s="257"/>
      <c r="F53" s="257"/>
      <c r="G53" s="257"/>
      <c r="H53" s="258"/>
      <c r="I53" s="120">
        <v>0.25</v>
      </c>
      <c r="J53" s="212"/>
      <c r="K53" s="213"/>
      <c r="L53" s="297"/>
      <c r="N53" s="1"/>
      <c r="O53" s="25"/>
      <c r="P53" s="26"/>
      <c r="Q53" s="270"/>
      <c r="R53" s="256" t="s">
        <v>132</v>
      </c>
      <c r="S53" s="257"/>
      <c r="T53" s="257"/>
      <c r="U53" s="257"/>
      <c r="V53" s="257"/>
      <c r="W53" s="258"/>
      <c r="X53" s="120">
        <v>0.25</v>
      </c>
      <c r="Y53" s="212"/>
      <c r="Z53" s="213"/>
      <c r="AA53" s="297"/>
      <c r="AC53" s="1"/>
      <c r="AD53" s="38"/>
      <c r="AE53" s="38"/>
      <c r="AF53" s="441"/>
      <c r="AG53" s="83" t="s">
        <v>139</v>
      </c>
      <c r="AH53" s="65"/>
      <c r="AI53" s="65"/>
      <c r="AJ53" s="66"/>
      <c r="AK53" s="81">
        <v>0.5</v>
      </c>
      <c r="AL53" s="64"/>
      <c r="AM53" s="411"/>
      <c r="AN53" s="429"/>
      <c r="AO53" s="158"/>
      <c r="AP53" s="156"/>
      <c r="AQ53" s="158"/>
      <c r="AR53" s="78" t="s">
        <v>66</v>
      </c>
      <c r="AS53" s="119">
        <v>0.75</v>
      </c>
      <c r="AT53" s="162"/>
      <c r="AU53" s="124"/>
      <c r="AV53" s="60"/>
      <c r="AW53" s="26"/>
      <c r="AX53" s="441"/>
      <c r="AY53" s="83" t="s">
        <v>139</v>
      </c>
      <c r="AZ53" s="65"/>
      <c r="BA53" s="65"/>
      <c r="BB53" s="65"/>
      <c r="BC53" s="141"/>
      <c r="BD53" s="81">
        <v>0.5</v>
      </c>
      <c r="BE53" s="64"/>
      <c r="BF53" s="411"/>
      <c r="BG53" s="429"/>
      <c r="BH53" s="158"/>
      <c r="BI53" s="156"/>
      <c r="BJ53" s="158"/>
      <c r="BK53" s="78" t="s">
        <v>66</v>
      </c>
      <c r="BL53" s="119">
        <v>0.75</v>
      </c>
      <c r="BM53" s="162"/>
      <c r="BN53" s="124"/>
      <c r="BP53" s="281"/>
      <c r="BQ53" s="357" t="s">
        <v>78</v>
      </c>
      <c r="BR53" s="357"/>
      <c r="BS53" s="357"/>
      <c r="BT53" s="357"/>
      <c r="BU53" s="119">
        <v>0.5</v>
      </c>
      <c r="BV53" s="57"/>
      <c r="BW53" s="255"/>
      <c r="BX53" s="284" t="s">
        <v>149</v>
      </c>
      <c r="BY53" s="284"/>
      <c r="BZ53" s="284"/>
      <c r="CA53" s="284"/>
      <c r="CB53" s="284"/>
      <c r="CC53" s="185">
        <v>0.2</v>
      </c>
      <c r="CD53" s="204"/>
      <c r="CE53" s="205"/>
      <c r="CF53" s="23"/>
      <c r="CG53" s="26"/>
      <c r="CH53" s="270"/>
      <c r="CI53" s="256" t="s">
        <v>132</v>
      </c>
      <c r="CJ53" s="257"/>
      <c r="CK53" s="257"/>
      <c r="CL53" s="257"/>
      <c r="CM53" s="257"/>
      <c r="CN53" s="258"/>
      <c r="CO53" s="120">
        <v>0.25</v>
      </c>
      <c r="CP53" s="59"/>
      <c r="CQ53" s="297"/>
      <c r="CR53" s="277" t="s">
        <v>149</v>
      </c>
      <c r="CS53" s="278"/>
      <c r="CT53" s="279"/>
      <c r="CU53" s="185">
        <v>0.2</v>
      </c>
      <c r="CV53" s="118"/>
      <c r="CW53" s="85"/>
    </row>
    <row r="54" spans="2:101" s="52" customFormat="1" ht="47.25" customHeight="1">
      <c r="B54" s="281" t="s">
        <v>37</v>
      </c>
      <c r="C54" s="264" t="s">
        <v>133</v>
      </c>
      <c r="D54" s="265"/>
      <c r="E54" s="265"/>
      <c r="F54" s="265"/>
      <c r="G54" s="265"/>
      <c r="H54" s="266"/>
      <c r="I54" s="56">
        <v>1.5</v>
      </c>
      <c r="J54" s="214"/>
      <c r="K54" s="215"/>
      <c r="L54" s="226"/>
      <c r="N54" s="1"/>
      <c r="O54" s="25"/>
      <c r="P54" s="26"/>
      <c r="Q54" s="281" t="s">
        <v>37</v>
      </c>
      <c r="R54" s="264" t="s">
        <v>133</v>
      </c>
      <c r="S54" s="265"/>
      <c r="T54" s="265"/>
      <c r="U54" s="265"/>
      <c r="V54" s="265"/>
      <c r="W54" s="266"/>
      <c r="X54" s="56">
        <v>1.5</v>
      </c>
      <c r="Y54" s="214"/>
      <c r="Z54" s="215"/>
      <c r="AA54" s="226"/>
      <c r="AC54" s="1"/>
      <c r="AD54" s="38"/>
      <c r="AE54" s="38"/>
      <c r="AF54" s="441"/>
      <c r="AG54" s="83" t="s">
        <v>138</v>
      </c>
      <c r="AH54" s="65"/>
      <c r="AI54" s="65"/>
      <c r="AJ54" s="66"/>
      <c r="AK54" s="121">
        <v>0.25</v>
      </c>
      <c r="AL54" s="64"/>
      <c r="AM54" s="411"/>
      <c r="AN54" s="429"/>
      <c r="AO54" s="158"/>
      <c r="AP54" s="156"/>
      <c r="AQ54" s="158"/>
      <c r="AR54" s="78" t="s">
        <v>146</v>
      </c>
      <c r="AS54" s="119">
        <v>0.5</v>
      </c>
      <c r="AT54" s="162"/>
      <c r="AU54" s="124"/>
      <c r="AV54" s="60"/>
      <c r="AW54" s="26"/>
      <c r="AX54" s="441"/>
      <c r="AY54" s="83" t="s">
        <v>138</v>
      </c>
      <c r="AZ54" s="65"/>
      <c r="BA54" s="65"/>
      <c r="BB54" s="65"/>
      <c r="BC54" s="142"/>
      <c r="BD54" s="121">
        <v>0.25</v>
      </c>
      <c r="BE54" s="64"/>
      <c r="BF54" s="411"/>
      <c r="BG54" s="429"/>
      <c r="BH54" s="158"/>
      <c r="BI54" s="156"/>
      <c r="BJ54" s="158"/>
      <c r="BK54" s="78" t="s">
        <v>146</v>
      </c>
      <c r="BL54" s="119">
        <v>0.5</v>
      </c>
      <c r="BM54" s="162"/>
      <c r="BN54" s="124"/>
      <c r="BP54" s="342" t="s">
        <v>58</v>
      </c>
      <c r="BQ54" s="83" t="s">
        <v>59</v>
      </c>
      <c r="BR54" s="132"/>
      <c r="BS54" s="132"/>
      <c r="BT54" s="134"/>
      <c r="BU54" s="121">
        <v>1.25</v>
      </c>
      <c r="BV54" s="64"/>
      <c r="BW54" s="255"/>
      <c r="BX54" s="284" t="s">
        <v>150</v>
      </c>
      <c r="BY54" s="284"/>
      <c r="BZ54" s="284"/>
      <c r="CA54" s="284"/>
      <c r="CB54" s="284"/>
      <c r="CC54" s="185">
        <v>0.2</v>
      </c>
      <c r="CD54" s="204"/>
      <c r="CE54" s="205"/>
      <c r="CF54" s="23"/>
      <c r="CG54" s="26"/>
      <c r="CH54" s="281" t="s">
        <v>37</v>
      </c>
      <c r="CI54" s="264" t="s">
        <v>133</v>
      </c>
      <c r="CJ54" s="265"/>
      <c r="CK54" s="265"/>
      <c r="CL54" s="265"/>
      <c r="CM54" s="265"/>
      <c r="CN54" s="266"/>
      <c r="CO54" s="56">
        <v>1.5</v>
      </c>
      <c r="CP54" s="57"/>
      <c r="CQ54" s="226"/>
      <c r="CR54" s="277" t="s">
        <v>150</v>
      </c>
      <c r="CS54" s="278"/>
      <c r="CT54" s="279"/>
      <c r="CU54" s="185">
        <v>0.2</v>
      </c>
      <c r="CV54" s="149"/>
      <c r="CW54" s="85"/>
    </row>
    <row r="55" spans="2:101" s="52" customFormat="1" ht="47.25" customHeight="1">
      <c r="B55" s="281"/>
      <c r="C55" s="264" t="s">
        <v>134</v>
      </c>
      <c r="D55" s="265"/>
      <c r="E55" s="265"/>
      <c r="F55" s="265"/>
      <c r="G55" s="265"/>
      <c r="H55" s="266"/>
      <c r="I55" s="56">
        <v>1</v>
      </c>
      <c r="J55" s="214"/>
      <c r="K55" s="215"/>
      <c r="L55" s="226"/>
      <c r="N55" s="1"/>
      <c r="O55" s="27"/>
      <c r="P55" s="28"/>
      <c r="Q55" s="281"/>
      <c r="R55" s="264" t="s">
        <v>134</v>
      </c>
      <c r="S55" s="265"/>
      <c r="T55" s="265"/>
      <c r="U55" s="265"/>
      <c r="V55" s="265"/>
      <c r="W55" s="266"/>
      <c r="X55" s="56">
        <v>1</v>
      </c>
      <c r="Y55" s="214"/>
      <c r="Z55" s="215"/>
      <c r="AA55" s="226"/>
      <c r="AC55" s="1"/>
      <c r="AD55" s="38"/>
      <c r="AE55" s="38"/>
      <c r="AF55" s="281" t="s">
        <v>142</v>
      </c>
      <c r="AG55" s="351" t="s">
        <v>165</v>
      </c>
      <c r="AH55" s="352"/>
      <c r="AI55" s="352"/>
      <c r="AJ55" s="353"/>
      <c r="AK55" s="119">
        <v>1.25</v>
      </c>
      <c r="AL55" s="57"/>
      <c r="AM55" s="255"/>
      <c r="AN55" s="430"/>
      <c r="AO55" s="158"/>
      <c r="AP55" s="158"/>
      <c r="AQ55" s="158"/>
      <c r="AR55" s="78" t="s">
        <v>96</v>
      </c>
      <c r="AS55" s="119">
        <v>0.25</v>
      </c>
      <c r="AT55" s="162"/>
      <c r="AU55" s="124"/>
      <c r="AV55" s="60"/>
      <c r="AW55" s="28"/>
      <c r="AX55" s="281" t="s">
        <v>142</v>
      </c>
      <c r="AY55" s="351" t="s">
        <v>165</v>
      </c>
      <c r="AZ55" s="352"/>
      <c r="BA55" s="352"/>
      <c r="BB55" s="352"/>
      <c r="BC55" s="353"/>
      <c r="BD55" s="119">
        <v>1.25</v>
      </c>
      <c r="BE55" s="57"/>
      <c r="BF55" s="255"/>
      <c r="BG55" s="430"/>
      <c r="BH55" s="158"/>
      <c r="BI55" s="158"/>
      <c r="BJ55" s="158"/>
      <c r="BK55" s="78" t="s">
        <v>96</v>
      </c>
      <c r="BL55" s="119">
        <v>0.25</v>
      </c>
      <c r="BM55" s="162"/>
      <c r="BN55" s="124"/>
      <c r="BP55" s="343"/>
      <c r="BQ55" s="83" t="s">
        <v>143</v>
      </c>
      <c r="BR55" s="132"/>
      <c r="BS55" s="132"/>
      <c r="BT55" s="134"/>
      <c r="BU55" s="121">
        <v>1</v>
      </c>
      <c r="BV55" s="64"/>
      <c r="BW55" s="255"/>
      <c r="BX55" s="284" t="s">
        <v>13</v>
      </c>
      <c r="BY55" s="284"/>
      <c r="BZ55" s="284"/>
      <c r="CA55" s="284"/>
      <c r="CB55" s="284"/>
      <c r="CC55" s="184">
        <v>2</v>
      </c>
      <c r="CD55" s="204"/>
      <c r="CE55" s="205"/>
      <c r="CF55" s="23"/>
      <c r="CG55" s="28"/>
      <c r="CH55" s="281"/>
      <c r="CI55" s="264" t="s">
        <v>134</v>
      </c>
      <c r="CJ55" s="265"/>
      <c r="CK55" s="265"/>
      <c r="CL55" s="265"/>
      <c r="CM55" s="265"/>
      <c r="CN55" s="266"/>
      <c r="CO55" s="56">
        <v>1</v>
      </c>
      <c r="CP55" s="57"/>
      <c r="CQ55" s="226"/>
      <c r="CR55" s="277" t="s">
        <v>13</v>
      </c>
      <c r="CS55" s="278"/>
      <c r="CT55" s="279"/>
      <c r="CU55" s="184">
        <v>2</v>
      </c>
      <c r="CV55" s="149"/>
      <c r="CW55" s="85"/>
    </row>
    <row r="56" spans="2:101" s="52" customFormat="1" ht="47.25" customHeight="1">
      <c r="B56" s="281"/>
      <c r="C56" s="264" t="s">
        <v>156</v>
      </c>
      <c r="D56" s="265"/>
      <c r="E56" s="265"/>
      <c r="F56" s="265"/>
      <c r="G56" s="265"/>
      <c r="H56" s="266"/>
      <c r="I56" s="56">
        <v>0.5</v>
      </c>
      <c r="J56" s="214"/>
      <c r="K56" s="215"/>
      <c r="L56" s="226"/>
      <c r="M56" s="1"/>
      <c r="N56" s="1"/>
      <c r="O56" s="6"/>
      <c r="P56" s="11"/>
      <c r="Q56" s="281"/>
      <c r="R56" s="264" t="s">
        <v>156</v>
      </c>
      <c r="S56" s="265"/>
      <c r="T56" s="265"/>
      <c r="U56" s="265"/>
      <c r="V56" s="265"/>
      <c r="W56" s="266"/>
      <c r="X56" s="56">
        <v>0.5</v>
      </c>
      <c r="Y56" s="214"/>
      <c r="Z56" s="215"/>
      <c r="AA56" s="226"/>
      <c r="AB56" s="1"/>
      <c r="AC56" s="1"/>
      <c r="AD56" s="1"/>
      <c r="AE56" s="1"/>
      <c r="AF56" s="281"/>
      <c r="AG56" s="351" t="s">
        <v>216</v>
      </c>
      <c r="AH56" s="352"/>
      <c r="AI56" s="352"/>
      <c r="AJ56" s="353"/>
      <c r="AK56" s="119">
        <v>0.75</v>
      </c>
      <c r="AL56" s="57"/>
      <c r="AM56" s="255"/>
      <c r="AN56" s="431" t="s">
        <v>67</v>
      </c>
      <c r="AO56" s="239" t="s">
        <v>68</v>
      </c>
      <c r="AP56" s="240"/>
      <c r="AQ56" s="240"/>
      <c r="AR56" s="241"/>
      <c r="AS56" s="121">
        <v>0.25</v>
      </c>
      <c r="AT56" s="72"/>
      <c r="AU56" s="187"/>
      <c r="AV56" s="13"/>
      <c r="AW56" s="11"/>
      <c r="AX56" s="281"/>
      <c r="AY56" s="351" t="s">
        <v>216</v>
      </c>
      <c r="AZ56" s="352"/>
      <c r="BA56" s="352"/>
      <c r="BB56" s="352"/>
      <c r="BC56" s="353"/>
      <c r="BD56" s="119">
        <v>0.75</v>
      </c>
      <c r="BE56" s="57"/>
      <c r="BF56" s="255"/>
      <c r="BG56" s="431" t="s">
        <v>67</v>
      </c>
      <c r="BH56" s="239" t="s">
        <v>68</v>
      </c>
      <c r="BI56" s="240"/>
      <c r="BJ56" s="240"/>
      <c r="BK56" s="241"/>
      <c r="BL56" s="121">
        <v>0.25</v>
      </c>
      <c r="BM56" s="72"/>
      <c r="BN56" s="187"/>
      <c r="BP56" s="343"/>
      <c r="BQ56" s="83" t="s">
        <v>144</v>
      </c>
      <c r="BR56" s="132"/>
      <c r="BS56" s="132"/>
      <c r="BT56" s="134"/>
      <c r="BU56" s="121">
        <v>0.75</v>
      </c>
      <c r="BV56" s="64"/>
      <c r="BW56" s="255"/>
      <c r="BX56" s="285" t="s">
        <v>236</v>
      </c>
      <c r="BY56" s="285"/>
      <c r="BZ56" s="285"/>
      <c r="CA56" s="285"/>
      <c r="CB56" s="285"/>
      <c r="CC56" s="184" t="s">
        <v>53</v>
      </c>
      <c r="CD56" s="203"/>
      <c r="CE56" s="205"/>
      <c r="CF56" s="23"/>
      <c r="CG56" s="11"/>
      <c r="CH56" s="281"/>
      <c r="CI56" s="264" t="s">
        <v>156</v>
      </c>
      <c r="CJ56" s="265"/>
      <c r="CK56" s="265"/>
      <c r="CL56" s="265"/>
      <c r="CM56" s="265"/>
      <c r="CN56" s="266"/>
      <c r="CO56" s="56">
        <v>0.5</v>
      </c>
      <c r="CP56" s="57"/>
      <c r="CQ56" s="226"/>
      <c r="CR56" s="287" t="s">
        <v>111</v>
      </c>
      <c r="CS56" s="288"/>
      <c r="CT56" s="289"/>
      <c r="CU56" s="184" t="s">
        <v>53</v>
      </c>
      <c r="CV56" s="150"/>
      <c r="CW56" s="85"/>
    </row>
    <row r="57" spans="2:101" s="52" customFormat="1" ht="47.25" customHeight="1">
      <c r="B57" s="281"/>
      <c r="C57" s="264" t="s">
        <v>155</v>
      </c>
      <c r="D57" s="265"/>
      <c r="E57" s="265"/>
      <c r="F57" s="265"/>
      <c r="G57" s="265"/>
      <c r="H57" s="266"/>
      <c r="I57" s="119">
        <v>0.25</v>
      </c>
      <c r="J57" s="214"/>
      <c r="K57" s="215"/>
      <c r="L57" s="226"/>
      <c r="M57" s="39"/>
      <c r="N57" s="39"/>
      <c r="O57" s="12"/>
      <c r="P57" s="15"/>
      <c r="Q57" s="281"/>
      <c r="R57" s="264" t="s">
        <v>155</v>
      </c>
      <c r="S57" s="265"/>
      <c r="T57" s="265"/>
      <c r="U57" s="265"/>
      <c r="V57" s="265"/>
      <c r="W57" s="266"/>
      <c r="X57" s="119">
        <v>0.25</v>
      </c>
      <c r="Y57" s="214"/>
      <c r="Z57" s="215"/>
      <c r="AA57" s="226"/>
      <c r="AB57" s="39"/>
      <c r="AC57" s="39"/>
      <c r="AD57" s="39"/>
      <c r="AE57" s="39"/>
      <c r="AF57" s="281"/>
      <c r="AG57" s="351" t="s">
        <v>169</v>
      </c>
      <c r="AH57" s="352"/>
      <c r="AI57" s="352"/>
      <c r="AJ57" s="353"/>
      <c r="AK57" s="119">
        <v>0.25</v>
      </c>
      <c r="AL57" s="57"/>
      <c r="AM57" s="255"/>
      <c r="AN57" s="432"/>
      <c r="AO57" s="239" t="s">
        <v>69</v>
      </c>
      <c r="AP57" s="240"/>
      <c r="AQ57" s="240"/>
      <c r="AR57" s="241"/>
      <c r="AS57" s="121">
        <v>0.25</v>
      </c>
      <c r="AT57" s="72"/>
      <c r="AU57" s="188"/>
      <c r="AV57" s="13"/>
      <c r="AW57" s="15"/>
      <c r="AX57" s="281"/>
      <c r="AY57" s="351" t="s">
        <v>169</v>
      </c>
      <c r="AZ57" s="352"/>
      <c r="BA57" s="352"/>
      <c r="BB57" s="352"/>
      <c r="BC57" s="353"/>
      <c r="BD57" s="119">
        <v>0.25</v>
      </c>
      <c r="BE57" s="57"/>
      <c r="BF57" s="255"/>
      <c r="BG57" s="432"/>
      <c r="BH57" s="239" t="s">
        <v>69</v>
      </c>
      <c r="BI57" s="240"/>
      <c r="BJ57" s="240"/>
      <c r="BK57" s="241"/>
      <c r="BL57" s="121">
        <v>0.25</v>
      </c>
      <c r="BM57" s="72"/>
      <c r="BN57" s="188"/>
      <c r="BP57" s="344"/>
      <c r="BQ57" s="83" t="s">
        <v>145</v>
      </c>
      <c r="BR57" s="135"/>
      <c r="BS57" s="135"/>
      <c r="BT57" s="136"/>
      <c r="BU57" s="121">
        <v>0.25</v>
      </c>
      <c r="BV57" s="137"/>
      <c r="BW57" s="255"/>
      <c r="BX57" s="286" t="s">
        <v>44</v>
      </c>
      <c r="BY57" s="286"/>
      <c r="BZ57" s="286"/>
      <c r="CA57" s="506" t="s">
        <v>45</v>
      </c>
      <c r="CB57" s="506"/>
      <c r="CC57" s="184" t="s">
        <v>52</v>
      </c>
      <c r="CD57" s="203"/>
      <c r="CE57" s="205"/>
      <c r="CF57" s="23"/>
      <c r="CG57" s="15"/>
      <c r="CH57" s="281"/>
      <c r="CI57" s="264" t="s">
        <v>155</v>
      </c>
      <c r="CJ57" s="265"/>
      <c r="CK57" s="265"/>
      <c r="CL57" s="265"/>
      <c r="CM57" s="265"/>
      <c r="CN57" s="266"/>
      <c r="CO57" s="119">
        <v>0.25</v>
      </c>
      <c r="CP57" s="57"/>
      <c r="CQ57" s="226"/>
      <c r="CR57" s="290" t="s">
        <v>44</v>
      </c>
      <c r="CS57" s="291"/>
      <c r="CT57" s="146" t="s">
        <v>45</v>
      </c>
      <c r="CU57" s="184" t="s">
        <v>52</v>
      </c>
      <c r="CV57" s="150"/>
      <c r="CW57" s="85"/>
    </row>
    <row r="58" spans="2:101" s="52" customFormat="1" ht="47.25" customHeight="1">
      <c r="B58" s="282" t="s">
        <v>38</v>
      </c>
      <c r="C58" s="216" t="s">
        <v>135</v>
      </c>
      <c r="D58" s="217"/>
      <c r="E58" s="217"/>
      <c r="F58" s="217"/>
      <c r="G58" s="217"/>
      <c r="H58" s="218"/>
      <c r="I58" s="58">
        <v>1.5</v>
      </c>
      <c r="J58" s="212"/>
      <c r="K58" s="213"/>
      <c r="L58" s="297"/>
      <c r="M58" s="39"/>
      <c r="N58" s="39"/>
      <c r="O58" s="12"/>
      <c r="P58" s="15"/>
      <c r="Q58" s="282" t="s">
        <v>38</v>
      </c>
      <c r="R58" s="216" t="s">
        <v>135</v>
      </c>
      <c r="S58" s="217"/>
      <c r="T58" s="217"/>
      <c r="U58" s="217"/>
      <c r="V58" s="217"/>
      <c r="W58" s="218"/>
      <c r="X58" s="58">
        <v>1.5</v>
      </c>
      <c r="Y58" s="212"/>
      <c r="Z58" s="213"/>
      <c r="AA58" s="297"/>
      <c r="AB58" s="39"/>
      <c r="AC58" s="39"/>
      <c r="AD58" s="39"/>
      <c r="AE58" s="39"/>
      <c r="AF58" s="270" t="s">
        <v>166</v>
      </c>
      <c r="AG58" s="327" t="s">
        <v>167</v>
      </c>
      <c r="AH58" s="328"/>
      <c r="AI58" s="328"/>
      <c r="AJ58" s="329"/>
      <c r="AK58" s="120">
        <v>1.25</v>
      </c>
      <c r="AL58" s="64"/>
      <c r="AM58" s="255"/>
      <c r="AN58" s="432"/>
      <c r="AO58" s="427" t="s">
        <v>70</v>
      </c>
      <c r="AP58" s="427"/>
      <c r="AQ58" s="427"/>
      <c r="AR58" s="427"/>
      <c r="AS58" s="121">
        <v>0.25</v>
      </c>
      <c r="AT58" s="73"/>
      <c r="AU58" s="189"/>
      <c r="AV58" s="13"/>
      <c r="AW58" s="15"/>
      <c r="AX58" s="270" t="s">
        <v>166</v>
      </c>
      <c r="AY58" s="327" t="s">
        <v>167</v>
      </c>
      <c r="AZ58" s="328"/>
      <c r="BA58" s="328"/>
      <c r="BB58" s="328"/>
      <c r="BC58" s="329"/>
      <c r="BD58" s="120">
        <v>1.25</v>
      </c>
      <c r="BE58" s="64"/>
      <c r="BF58" s="255"/>
      <c r="BG58" s="432"/>
      <c r="BH58" s="427" t="s">
        <v>70</v>
      </c>
      <c r="BI58" s="427"/>
      <c r="BJ58" s="427"/>
      <c r="BK58" s="427"/>
      <c r="BL58" s="121">
        <v>0.25</v>
      </c>
      <c r="BM58" s="73"/>
      <c r="BN58" s="189"/>
      <c r="BP58" s="428" t="s">
        <v>63</v>
      </c>
      <c r="BQ58" s="158"/>
      <c r="BR58" s="159"/>
      <c r="BS58" s="159"/>
      <c r="BT58" s="160" t="s">
        <v>97</v>
      </c>
      <c r="BU58" s="119">
        <v>1.25</v>
      </c>
      <c r="BV58" s="161"/>
      <c r="BW58" s="123"/>
      <c r="BX58" s="286"/>
      <c r="BY58" s="286"/>
      <c r="BZ58" s="286"/>
      <c r="CA58" s="506" t="s">
        <v>46</v>
      </c>
      <c r="CB58" s="506"/>
      <c r="CC58" s="184" t="s">
        <v>54</v>
      </c>
      <c r="CD58" s="203"/>
      <c r="CE58" s="205"/>
      <c r="CF58" s="23"/>
      <c r="CG58" s="15"/>
      <c r="CH58" s="282" t="s">
        <v>38</v>
      </c>
      <c r="CI58" s="216" t="s">
        <v>135</v>
      </c>
      <c r="CJ58" s="217"/>
      <c r="CK58" s="217"/>
      <c r="CL58" s="217"/>
      <c r="CM58" s="217"/>
      <c r="CN58" s="218"/>
      <c r="CO58" s="58">
        <v>1.5</v>
      </c>
      <c r="CP58" s="59"/>
      <c r="CQ58" s="297"/>
      <c r="CR58" s="292"/>
      <c r="CS58" s="293"/>
      <c r="CT58" s="146" t="s">
        <v>46</v>
      </c>
      <c r="CU58" s="184" t="s">
        <v>54</v>
      </c>
      <c r="CV58" s="150"/>
      <c r="CW58" s="85"/>
    </row>
    <row r="59" spans="2:101" s="52" customFormat="1" ht="47.25" customHeight="1">
      <c r="B59" s="282"/>
      <c r="C59" s="216" t="s">
        <v>152</v>
      </c>
      <c r="D59" s="217"/>
      <c r="E59" s="217"/>
      <c r="F59" s="217"/>
      <c r="G59" s="217"/>
      <c r="H59" s="218"/>
      <c r="I59" s="58">
        <v>1</v>
      </c>
      <c r="J59" s="212"/>
      <c r="K59" s="213"/>
      <c r="L59" s="297"/>
      <c r="M59" s="1"/>
      <c r="N59" s="1"/>
      <c r="O59" s="36"/>
      <c r="P59" s="17"/>
      <c r="Q59" s="282"/>
      <c r="R59" s="216" t="s">
        <v>152</v>
      </c>
      <c r="S59" s="217"/>
      <c r="T59" s="217"/>
      <c r="U59" s="217"/>
      <c r="V59" s="217"/>
      <c r="W59" s="218"/>
      <c r="X59" s="58">
        <v>1</v>
      </c>
      <c r="Y59" s="212"/>
      <c r="Z59" s="213"/>
      <c r="AA59" s="297"/>
      <c r="AB59" s="1"/>
      <c r="AC59" s="1"/>
      <c r="AD59" s="1"/>
      <c r="AE59" s="1"/>
      <c r="AF59" s="270"/>
      <c r="AG59" s="439" t="s">
        <v>168</v>
      </c>
      <c r="AH59" s="439"/>
      <c r="AI59" s="439"/>
      <c r="AJ59" s="439"/>
      <c r="AK59" s="120">
        <v>0.75</v>
      </c>
      <c r="AL59" s="64"/>
      <c r="AM59" s="255"/>
      <c r="AN59" s="348" t="s">
        <v>71</v>
      </c>
      <c r="AO59" s="350" t="s">
        <v>72</v>
      </c>
      <c r="AP59" s="350"/>
      <c r="AQ59" s="350"/>
      <c r="AR59" s="350"/>
      <c r="AS59" s="119">
        <v>0.25</v>
      </c>
      <c r="AT59" s="77"/>
      <c r="AU59" s="123"/>
      <c r="AV59" s="13"/>
      <c r="AW59" s="17"/>
      <c r="AX59" s="270"/>
      <c r="AY59" s="327" t="s">
        <v>168</v>
      </c>
      <c r="AZ59" s="328"/>
      <c r="BA59" s="328"/>
      <c r="BB59" s="328"/>
      <c r="BC59" s="329"/>
      <c r="BD59" s="120">
        <v>0.75</v>
      </c>
      <c r="BE59" s="64"/>
      <c r="BF59" s="255"/>
      <c r="BG59" s="348" t="s">
        <v>71</v>
      </c>
      <c r="BH59" s="350" t="s">
        <v>72</v>
      </c>
      <c r="BI59" s="350"/>
      <c r="BJ59" s="350"/>
      <c r="BK59" s="350"/>
      <c r="BL59" s="119">
        <v>0.25</v>
      </c>
      <c r="BM59" s="77"/>
      <c r="BN59" s="123"/>
      <c r="BP59" s="429"/>
      <c r="BQ59" s="158"/>
      <c r="BR59" s="156"/>
      <c r="BS59" s="158"/>
      <c r="BT59" s="78" t="s">
        <v>65</v>
      </c>
      <c r="BU59" s="119">
        <v>1</v>
      </c>
      <c r="BV59" s="162"/>
      <c r="BW59" s="124"/>
      <c r="BX59" s="236" t="s">
        <v>14</v>
      </c>
      <c r="BY59" s="236"/>
      <c r="BZ59" s="236"/>
      <c r="CA59" s="236"/>
      <c r="CB59" s="236"/>
      <c r="CC59" s="183" t="s">
        <v>54</v>
      </c>
      <c r="CD59" s="203"/>
      <c r="CE59" s="205"/>
      <c r="CF59" s="23"/>
      <c r="CG59" s="17"/>
      <c r="CH59" s="282"/>
      <c r="CI59" s="216" t="s">
        <v>152</v>
      </c>
      <c r="CJ59" s="217"/>
      <c r="CK59" s="217"/>
      <c r="CL59" s="217"/>
      <c r="CM59" s="217"/>
      <c r="CN59" s="218"/>
      <c r="CO59" s="58">
        <v>1</v>
      </c>
      <c r="CP59" s="59"/>
      <c r="CQ59" s="297"/>
      <c r="CR59" s="261" t="s">
        <v>14</v>
      </c>
      <c r="CS59" s="262"/>
      <c r="CT59" s="263"/>
      <c r="CU59" s="183" t="s">
        <v>54</v>
      </c>
      <c r="CV59" s="150"/>
      <c r="CW59" s="85"/>
    </row>
    <row r="60" spans="2:101" s="52" customFormat="1" ht="47.25" customHeight="1">
      <c r="B60" s="282"/>
      <c r="C60" s="216" t="s">
        <v>153</v>
      </c>
      <c r="D60" s="217"/>
      <c r="E60" s="217"/>
      <c r="F60" s="217"/>
      <c r="G60" s="217"/>
      <c r="H60" s="218"/>
      <c r="I60" s="58">
        <v>0.5</v>
      </c>
      <c r="J60" s="212"/>
      <c r="K60" s="213"/>
      <c r="L60" s="297"/>
      <c r="M60" s="1"/>
      <c r="N60" s="1"/>
      <c r="O60" s="36"/>
      <c r="P60" s="17"/>
      <c r="Q60" s="282"/>
      <c r="R60" s="216" t="s">
        <v>153</v>
      </c>
      <c r="S60" s="217"/>
      <c r="T60" s="217"/>
      <c r="U60" s="217"/>
      <c r="V60" s="217"/>
      <c r="W60" s="218"/>
      <c r="X60" s="58">
        <v>0.5</v>
      </c>
      <c r="Y60" s="212"/>
      <c r="Z60" s="213"/>
      <c r="AA60" s="297"/>
      <c r="AB60" s="1"/>
      <c r="AC60" s="1"/>
      <c r="AD60" s="18"/>
      <c r="AE60" s="18"/>
      <c r="AF60" s="270"/>
      <c r="AG60" s="439" t="s">
        <v>170</v>
      </c>
      <c r="AH60" s="439"/>
      <c r="AI60" s="439"/>
      <c r="AJ60" s="439"/>
      <c r="AK60" s="120">
        <v>0.25</v>
      </c>
      <c r="AL60" s="64"/>
      <c r="AM60" s="255"/>
      <c r="AN60" s="349"/>
      <c r="AO60" s="345" t="s">
        <v>75</v>
      </c>
      <c r="AP60" s="346"/>
      <c r="AQ60" s="346"/>
      <c r="AR60" s="347"/>
      <c r="AS60" s="119">
        <v>0.25</v>
      </c>
      <c r="AT60" s="77"/>
      <c r="AU60" s="124"/>
      <c r="AV60" s="13"/>
      <c r="AW60" s="17"/>
      <c r="AX60" s="270"/>
      <c r="AY60" s="327" t="s">
        <v>170</v>
      </c>
      <c r="AZ60" s="328"/>
      <c r="BA60" s="328"/>
      <c r="BB60" s="328"/>
      <c r="BC60" s="329"/>
      <c r="BD60" s="120">
        <v>0.25</v>
      </c>
      <c r="BE60" s="64"/>
      <c r="BF60" s="255"/>
      <c r="BG60" s="349"/>
      <c r="BH60" s="345" t="s">
        <v>75</v>
      </c>
      <c r="BI60" s="346"/>
      <c r="BJ60" s="346"/>
      <c r="BK60" s="347"/>
      <c r="BL60" s="119">
        <v>0.25</v>
      </c>
      <c r="BM60" s="77"/>
      <c r="BN60" s="124"/>
      <c r="BP60" s="429"/>
      <c r="BQ60" s="158"/>
      <c r="BR60" s="156"/>
      <c r="BS60" s="158"/>
      <c r="BT60" s="78" t="s">
        <v>66</v>
      </c>
      <c r="BU60" s="119">
        <v>0.75</v>
      </c>
      <c r="BV60" s="162"/>
      <c r="BW60" s="124"/>
      <c r="BX60" s="280" t="s">
        <v>15</v>
      </c>
      <c r="BY60" s="280"/>
      <c r="BZ60" s="280"/>
      <c r="CA60" s="280"/>
      <c r="CB60" s="280"/>
      <c r="CC60" s="183" t="s">
        <v>52</v>
      </c>
      <c r="CD60" s="201"/>
      <c r="CE60" s="202"/>
      <c r="CF60" s="23"/>
      <c r="CG60" s="17"/>
      <c r="CH60" s="282"/>
      <c r="CI60" s="216" t="s">
        <v>153</v>
      </c>
      <c r="CJ60" s="217"/>
      <c r="CK60" s="217"/>
      <c r="CL60" s="217"/>
      <c r="CM60" s="217"/>
      <c r="CN60" s="218"/>
      <c r="CO60" s="58">
        <v>0.5</v>
      </c>
      <c r="CP60" s="59"/>
      <c r="CQ60" s="297"/>
      <c r="CR60" s="261" t="s">
        <v>15</v>
      </c>
      <c r="CS60" s="262"/>
      <c r="CT60" s="263"/>
      <c r="CU60" s="183" t="s">
        <v>52</v>
      </c>
      <c r="CV60" s="151"/>
      <c r="CW60" s="84"/>
    </row>
    <row r="61" spans="2:101" s="52" customFormat="1" ht="47.25" customHeight="1">
      <c r="B61" s="282"/>
      <c r="C61" s="216" t="s">
        <v>154</v>
      </c>
      <c r="D61" s="217"/>
      <c r="E61" s="217"/>
      <c r="F61" s="217"/>
      <c r="G61" s="217"/>
      <c r="H61" s="218"/>
      <c r="I61" s="120">
        <v>0.25</v>
      </c>
      <c r="J61" s="212"/>
      <c r="K61" s="213"/>
      <c r="L61" s="297"/>
      <c r="M61" s="1"/>
      <c r="N61" s="1"/>
      <c r="O61" s="36"/>
      <c r="P61" s="17"/>
      <c r="Q61" s="282"/>
      <c r="R61" s="216" t="s">
        <v>154</v>
      </c>
      <c r="S61" s="217"/>
      <c r="T61" s="217"/>
      <c r="U61" s="217"/>
      <c r="V61" s="217"/>
      <c r="W61" s="218"/>
      <c r="X61" s="120">
        <v>0.25</v>
      </c>
      <c r="Y61" s="212"/>
      <c r="Z61" s="213"/>
      <c r="AA61" s="297"/>
      <c r="AB61" s="1"/>
      <c r="AC61" s="1"/>
      <c r="AD61" s="18"/>
      <c r="AE61" s="18"/>
      <c r="AF61" s="281" t="s">
        <v>73</v>
      </c>
      <c r="AG61" s="351" t="s">
        <v>74</v>
      </c>
      <c r="AH61" s="352"/>
      <c r="AI61" s="352"/>
      <c r="AJ61" s="353"/>
      <c r="AK61" s="119">
        <v>1</v>
      </c>
      <c r="AL61" s="57"/>
      <c r="AM61" s="255"/>
      <c r="AN61" s="349"/>
      <c r="AO61" s="350" t="s">
        <v>77</v>
      </c>
      <c r="AP61" s="350"/>
      <c r="AQ61" s="350"/>
      <c r="AR61" s="350"/>
      <c r="AS61" s="119">
        <v>0.25</v>
      </c>
      <c r="AT61" s="78"/>
      <c r="AU61" s="125"/>
      <c r="AV61" s="13"/>
      <c r="AW61" s="17"/>
      <c r="AX61" s="281" t="s">
        <v>73</v>
      </c>
      <c r="AY61" s="351" t="s">
        <v>74</v>
      </c>
      <c r="AZ61" s="352"/>
      <c r="BA61" s="352"/>
      <c r="BB61" s="352"/>
      <c r="BC61" s="353"/>
      <c r="BD61" s="119">
        <v>1</v>
      </c>
      <c r="BE61" s="57"/>
      <c r="BF61" s="255"/>
      <c r="BG61" s="349"/>
      <c r="BH61" s="350" t="s">
        <v>77</v>
      </c>
      <c r="BI61" s="350"/>
      <c r="BJ61" s="350"/>
      <c r="BK61" s="350"/>
      <c r="BL61" s="119">
        <v>0.25</v>
      </c>
      <c r="BM61" s="78"/>
      <c r="BN61" s="125"/>
      <c r="BP61" s="429"/>
      <c r="BQ61" s="158"/>
      <c r="BR61" s="156"/>
      <c r="BS61" s="158"/>
      <c r="BT61" s="78" t="s">
        <v>146</v>
      </c>
      <c r="BU61" s="119">
        <v>0.5</v>
      </c>
      <c r="BV61" s="162"/>
      <c r="BW61" s="124"/>
      <c r="BX61" s="280" t="s">
        <v>176</v>
      </c>
      <c r="BY61" s="280"/>
      <c r="BZ61" s="280"/>
      <c r="CA61" s="280"/>
      <c r="CB61" s="280"/>
      <c r="CC61" s="183" t="s">
        <v>52</v>
      </c>
      <c r="CD61" s="201"/>
      <c r="CE61" s="202"/>
      <c r="CF61" s="23"/>
      <c r="CG61" s="17"/>
      <c r="CH61" s="282"/>
      <c r="CI61" s="216" t="s">
        <v>154</v>
      </c>
      <c r="CJ61" s="217"/>
      <c r="CK61" s="217"/>
      <c r="CL61" s="217"/>
      <c r="CM61" s="217"/>
      <c r="CN61" s="218"/>
      <c r="CO61" s="120">
        <v>0.25</v>
      </c>
      <c r="CP61" s="59"/>
      <c r="CQ61" s="297"/>
      <c r="CR61" s="261" t="s">
        <v>176</v>
      </c>
      <c r="CS61" s="262"/>
      <c r="CT61" s="263"/>
      <c r="CU61" s="183" t="s">
        <v>52</v>
      </c>
      <c r="CV61" s="151"/>
      <c r="CW61" s="84"/>
    </row>
    <row r="62" spans="2:101" s="52" customFormat="1" ht="47.25" customHeight="1">
      <c r="B62" s="283" t="s">
        <v>39</v>
      </c>
      <c r="C62" s="223" t="s">
        <v>40</v>
      </c>
      <c r="D62" s="224"/>
      <c r="E62" s="224"/>
      <c r="F62" s="224"/>
      <c r="G62" s="224"/>
      <c r="H62" s="225"/>
      <c r="I62" s="56">
        <v>1.5</v>
      </c>
      <c r="J62" s="214"/>
      <c r="K62" s="215"/>
      <c r="L62" s="226"/>
      <c r="M62" s="219" t="s">
        <v>41</v>
      </c>
      <c r="N62" s="220"/>
      <c r="O62" s="36"/>
      <c r="P62" s="17"/>
      <c r="Q62" s="283" t="s">
        <v>39</v>
      </c>
      <c r="R62" s="223" t="s">
        <v>40</v>
      </c>
      <c r="S62" s="224"/>
      <c r="T62" s="224"/>
      <c r="U62" s="224"/>
      <c r="V62" s="224"/>
      <c r="W62" s="225"/>
      <c r="X62" s="56">
        <v>1.5</v>
      </c>
      <c r="Y62" s="214"/>
      <c r="Z62" s="215"/>
      <c r="AA62" s="226"/>
      <c r="AB62" s="219" t="s">
        <v>148</v>
      </c>
      <c r="AC62" s="220"/>
      <c r="AD62" s="18"/>
      <c r="AE62" s="18"/>
      <c r="AF62" s="281"/>
      <c r="AG62" s="357" t="s">
        <v>76</v>
      </c>
      <c r="AH62" s="357"/>
      <c r="AI62" s="357"/>
      <c r="AJ62" s="357"/>
      <c r="AK62" s="119">
        <v>0.75</v>
      </c>
      <c r="AL62" s="57"/>
      <c r="AM62" s="255"/>
      <c r="AN62" s="354" t="s">
        <v>80</v>
      </c>
      <c r="AO62" s="354"/>
      <c r="AP62" s="354"/>
      <c r="AQ62" s="354"/>
      <c r="AR62" s="355"/>
      <c r="AS62" s="121">
        <v>0.5</v>
      </c>
      <c r="AT62" s="190"/>
      <c r="AU62" s="191"/>
      <c r="AV62" s="13"/>
      <c r="AW62" s="17"/>
      <c r="AX62" s="281"/>
      <c r="AY62" s="351" t="s">
        <v>76</v>
      </c>
      <c r="AZ62" s="352"/>
      <c r="BA62" s="352"/>
      <c r="BB62" s="352"/>
      <c r="BC62" s="353"/>
      <c r="BD62" s="119">
        <v>0.75</v>
      </c>
      <c r="BE62" s="57"/>
      <c r="BF62" s="255"/>
      <c r="BG62" s="354" t="s">
        <v>80</v>
      </c>
      <c r="BH62" s="354"/>
      <c r="BI62" s="354"/>
      <c r="BJ62" s="354"/>
      <c r="BK62" s="355"/>
      <c r="BL62" s="121">
        <v>0.5</v>
      </c>
      <c r="BM62" s="190"/>
      <c r="BN62" s="191"/>
      <c r="BP62" s="430"/>
      <c r="BQ62" s="158"/>
      <c r="BR62" s="158"/>
      <c r="BS62" s="158"/>
      <c r="BT62" s="78" t="s">
        <v>96</v>
      </c>
      <c r="BU62" s="119">
        <v>0.25</v>
      </c>
      <c r="BV62" s="162"/>
      <c r="BW62" s="124"/>
      <c r="BX62" s="280" t="s">
        <v>47</v>
      </c>
      <c r="BY62" s="280"/>
      <c r="BZ62" s="280"/>
      <c r="CA62" s="280"/>
      <c r="CB62" s="280"/>
      <c r="CC62" s="183" t="s">
        <v>52</v>
      </c>
      <c r="CD62" s="201"/>
      <c r="CE62" s="202"/>
      <c r="CF62" s="23"/>
      <c r="CG62" s="17"/>
      <c r="CH62" s="283" t="s">
        <v>39</v>
      </c>
      <c r="CI62" s="223" t="s">
        <v>40</v>
      </c>
      <c r="CJ62" s="224"/>
      <c r="CK62" s="224"/>
      <c r="CL62" s="224"/>
      <c r="CM62" s="224"/>
      <c r="CN62" s="225"/>
      <c r="CO62" s="56">
        <v>1.5</v>
      </c>
      <c r="CP62" s="57"/>
      <c r="CQ62" s="226"/>
      <c r="CR62" s="261" t="s">
        <v>47</v>
      </c>
      <c r="CS62" s="262"/>
      <c r="CT62" s="263"/>
      <c r="CU62" s="183" t="s">
        <v>52</v>
      </c>
      <c r="CV62" s="151"/>
      <c r="CW62" s="84"/>
    </row>
    <row r="63" spans="2:101" s="52" customFormat="1" ht="47.25" customHeight="1">
      <c r="B63" s="283"/>
      <c r="C63" s="223" t="s">
        <v>151</v>
      </c>
      <c r="D63" s="224"/>
      <c r="E63" s="224"/>
      <c r="F63" s="224"/>
      <c r="G63" s="224"/>
      <c r="H63" s="225"/>
      <c r="I63" s="56">
        <v>1</v>
      </c>
      <c r="J63" s="214"/>
      <c r="K63" s="215"/>
      <c r="L63" s="226"/>
      <c r="M63" s="219"/>
      <c r="N63" s="220"/>
      <c r="O63" s="36"/>
      <c r="P63" s="17"/>
      <c r="Q63" s="283"/>
      <c r="R63" s="223" t="s">
        <v>151</v>
      </c>
      <c r="S63" s="224"/>
      <c r="T63" s="224"/>
      <c r="U63" s="224"/>
      <c r="V63" s="224"/>
      <c r="W63" s="225"/>
      <c r="X63" s="56">
        <v>1</v>
      </c>
      <c r="Y63" s="214"/>
      <c r="Z63" s="215"/>
      <c r="AA63" s="226"/>
      <c r="AB63" s="219"/>
      <c r="AC63" s="220"/>
      <c r="AD63" s="18"/>
      <c r="AE63" s="18"/>
      <c r="AF63" s="281"/>
      <c r="AG63" s="357" t="s">
        <v>78</v>
      </c>
      <c r="AH63" s="357"/>
      <c r="AI63" s="357"/>
      <c r="AJ63" s="357"/>
      <c r="AK63" s="119">
        <v>0.5</v>
      </c>
      <c r="AL63" s="57"/>
      <c r="AM63" s="255"/>
      <c r="AP63" s="356" t="s">
        <v>79</v>
      </c>
      <c r="AQ63" s="356"/>
      <c r="AR63" s="356"/>
      <c r="AS63" s="356"/>
      <c r="AV63" s="13"/>
      <c r="AW63" s="17"/>
      <c r="AX63" s="281"/>
      <c r="AY63" s="351" t="s">
        <v>78</v>
      </c>
      <c r="AZ63" s="352"/>
      <c r="BA63" s="352"/>
      <c r="BB63" s="352"/>
      <c r="BC63" s="353"/>
      <c r="BD63" s="119">
        <v>0.5</v>
      </c>
      <c r="BE63" s="57"/>
      <c r="BF63" s="255"/>
      <c r="BI63" s="356" t="s">
        <v>147</v>
      </c>
      <c r="BJ63" s="356"/>
      <c r="BK63" s="356"/>
      <c r="BL63" s="356"/>
      <c r="BP63" s="465" t="s">
        <v>67</v>
      </c>
      <c r="BQ63" s="462" t="s">
        <v>68</v>
      </c>
      <c r="BR63" s="463"/>
      <c r="BS63" s="463"/>
      <c r="BT63" s="464"/>
      <c r="BU63" s="163">
        <v>0.25</v>
      </c>
      <c r="BV63" s="164"/>
      <c r="BW63" s="165"/>
      <c r="BX63" s="236" t="s">
        <v>48</v>
      </c>
      <c r="BY63" s="236"/>
      <c r="BZ63" s="236"/>
      <c r="CA63" s="236"/>
      <c r="CB63" s="236"/>
      <c r="CC63" s="183" t="s">
        <v>52</v>
      </c>
      <c r="CD63" s="201"/>
      <c r="CE63" s="202"/>
      <c r="CF63" s="23"/>
      <c r="CG63" s="17"/>
      <c r="CH63" s="283"/>
      <c r="CI63" s="223" t="s">
        <v>151</v>
      </c>
      <c r="CJ63" s="224"/>
      <c r="CK63" s="224"/>
      <c r="CL63" s="224"/>
      <c r="CM63" s="224"/>
      <c r="CN63" s="225"/>
      <c r="CO63" s="56">
        <v>1</v>
      </c>
      <c r="CP63" s="57"/>
      <c r="CQ63" s="226"/>
      <c r="CR63" s="261" t="s">
        <v>48</v>
      </c>
      <c r="CS63" s="262"/>
      <c r="CT63" s="263"/>
      <c r="CU63" s="183" t="s">
        <v>52</v>
      </c>
      <c r="CV63" s="151"/>
      <c r="CW63" s="84"/>
    </row>
    <row r="64" spans="2:101" s="52" customFormat="1" ht="47.25" customHeight="1">
      <c r="B64" s="283"/>
      <c r="C64" s="223" t="s">
        <v>137</v>
      </c>
      <c r="D64" s="224"/>
      <c r="E64" s="224"/>
      <c r="F64" s="224"/>
      <c r="G64" s="224"/>
      <c r="H64" s="225"/>
      <c r="I64" s="56">
        <v>0.5</v>
      </c>
      <c r="J64" s="214"/>
      <c r="K64" s="215"/>
      <c r="L64" s="226"/>
      <c r="M64" s="221"/>
      <c r="N64" s="222"/>
      <c r="O64" s="36"/>
      <c r="P64" s="17"/>
      <c r="Q64" s="283"/>
      <c r="R64" s="223" t="s">
        <v>137</v>
      </c>
      <c r="S64" s="224"/>
      <c r="T64" s="224"/>
      <c r="U64" s="224"/>
      <c r="V64" s="224"/>
      <c r="W64" s="225"/>
      <c r="X64" s="56">
        <v>0.5</v>
      </c>
      <c r="Y64" s="214"/>
      <c r="Z64" s="215"/>
      <c r="AA64" s="226"/>
      <c r="AB64" s="221"/>
      <c r="AC64" s="222"/>
      <c r="AD64" s="18"/>
      <c r="AE64" s="18"/>
      <c r="AP64" s="467"/>
      <c r="AQ64" s="468"/>
      <c r="AR64" s="468"/>
      <c r="AS64" s="469"/>
      <c r="AV64" s="55"/>
      <c r="AW64" s="17"/>
      <c r="BI64" s="467"/>
      <c r="BJ64" s="468"/>
      <c r="BK64" s="468"/>
      <c r="BL64" s="469"/>
      <c r="BP64" s="466"/>
      <c r="BQ64" s="462" t="s">
        <v>69</v>
      </c>
      <c r="BR64" s="463"/>
      <c r="BS64" s="463"/>
      <c r="BT64" s="464"/>
      <c r="BU64" s="163">
        <v>0.25</v>
      </c>
      <c r="BV64" s="164"/>
      <c r="BW64" s="166"/>
      <c r="BX64" s="236" t="s">
        <v>125</v>
      </c>
      <c r="BY64" s="236"/>
      <c r="BZ64" s="236"/>
      <c r="CA64" s="236"/>
      <c r="CB64" s="236"/>
      <c r="CC64" s="186">
        <v>0.2</v>
      </c>
      <c r="CD64" s="201"/>
      <c r="CE64" s="206"/>
      <c r="CF64" s="23"/>
      <c r="CG64" s="17"/>
      <c r="CH64" s="283"/>
      <c r="CI64" s="223" t="s">
        <v>137</v>
      </c>
      <c r="CJ64" s="224"/>
      <c r="CK64" s="224"/>
      <c r="CL64" s="224"/>
      <c r="CM64" s="224"/>
      <c r="CN64" s="225"/>
      <c r="CO64" s="56">
        <v>0.5</v>
      </c>
      <c r="CP64" s="57"/>
      <c r="CQ64" s="226"/>
      <c r="CR64" s="261" t="s">
        <v>125</v>
      </c>
      <c r="CS64" s="262"/>
      <c r="CT64" s="263"/>
      <c r="CU64" s="186">
        <v>0.2</v>
      </c>
      <c r="CV64" s="151"/>
      <c r="CW64" s="86"/>
    </row>
    <row r="65" spans="2:104" s="52" customFormat="1" ht="47.25" customHeight="1">
      <c r="B65" s="283"/>
      <c r="C65" s="223" t="s">
        <v>136</v>
      </c>
      <c r="D65" s="224"/>
      <c r="E65" s="224"/>
      <c r="F65" s="224"/>
      <c r="G65" s="224"/>
      <c r="H65" s="225"/>
      <c r="I65" s="119">
        <v>0.25</v>
      </c>
      <c r="J65" s="214"/>
      <c r="K65" s="215"/>
      <c r="L65" s="226"/>
      <c r="M65" s="221"/>
      <c r="N65" s="222"/>
      <c r="O65" s="36"/>
      <c r="P65" s="17"/>
      <c r="Q65" s="283"/>
      <c r="R65" s="223" t="s">
        <v>136</v>
      </c>
      <c r="S65" s="224"/>
      <c r="T65" s="224"/>
      <c r="U65" s="224"/>
      <c r="V65" s="224"/>
      <c r="W65" s="225"/>
      <c r="X65" s="119">
        <v>0.25</v>
      </c>
      <c r="Y65" s="214"/>
      <c r="Z65" s="215"/>
      <c r="AA65" s="226"/>
      <c r="AB65" s="221"/>
      <c r="AC65" s="222"/>
      <c r="AD65" s="18"/>
      <c r="AE65" s="18"/>
      <c r="AP65" s="470"/>
      <c r="AQ65" s="471"/>
      <c r="AR65" s="471"/>
      <c r="AS65" s="472"/>
      <c r="AV65" s="55"/>
      <c r="AW65" s="17"/>
      <c r="BI65" s="470"/>
      <c r="BJ65" s="471"/>
      <c r="BK65" s="471"/>
      <c r="BL65" s="473"/>
      <c r="BP65" s="466"/>
      <c r="BQ65" s="486" t="s">
        <v>70</v>
      </c>
      <c r="BR65" s="486"/>
      <c r="BS65" s="486"/>
      <c r="BT65" s="486"/>
      <c r="BU65" s="194">
        <v>0.25</v>
      </c>
      <c r="BV65" s="195"/>
      <c r="BW65" s="166"/>
      <c r="BX65" s="507" t="s">
        <v>237</v>
      </c>
      <c r="BY65" s="507"/>
      <c r="BZ65" s="507"/>
      <c r="CA65" s="507"/>
      <c r="CB65" s="507"/>
      <c r="CC65" s="209"/>
      <c r="CD65" s="207"/>
      <c r="CE65" s="208"/>
      <c r="CF65" s="23"/>
      <c r="CG65" s="17"/>
      <c r="CH65" s="283"/>
      <c r="CI65" s="223" t="s">
        <v>136</v>
      </c>
      <c r="CJ65" s="224"/>
      <c r="CK65" s="224"/>
      <c r="CL65" s="224"/>
      <c r="CM65" s="224"/>
      <c r="CN65" s="225"/>
      <c r="CO65" s="119">
        <v>0.25</v>
      </c>
      <c r="CP65" s="57"/>
      <c r="CQ65" s="226"/>
      <c r="CR65" s="210" t="s">
        <v>238</v>
      </c>
      <c r="CS65" s="221"/>
      <c r="CT65" s="222"/>
      <c r="CU65" s="211"/>
      <c r="CV65" s="152"/>
      <c r="CW65" s="86"/>
    </row>
    <row r="66" spans="2:104" s="52" customFormat="1" ht="41.25" customHeight="1">
      <c r="J66" s="18"/>
      <c r="K66" s="18"/>
      <c r="L66" s="18"/>
      <c r="M66" s="18"/>
      <c r="N66" s="18"/>
      <c r="O66" s="18"/>
      <c r="P66" s="18"/>
      <c r="Q66" s="18"/>
      <c r="R66" s="18"/>
      <c r="Y66" s="18"/>
      <c r="Z66" s="18"/>
      <c r="AA66" s="18"/>
      <c r="AB66" s="18"/>
      <c r="AC66" s="18"/>
      <c r="AD66" s="18"/>
      <c r="AE66" s="18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196"/>
      <c r="CD66" s="53"/>
      <c r="CE66" s="53"/>
    </row>
    <row r="67" spans="2:104" s="52" customFormat="1" ht="41.25" customHeight="1">
      <c r="J67" s="18"/>
      <c r="K67" s="18"/>
      <c r="L67" s="18"/>
      <c r="M67" s="18"/>
      <c r="N67" s="18"/>
      <c r="O67" s="18"/>
      <c r="P67" s="18"/>
      <c r="Q67" s="18"/>
      <c r="R67" s="18"/>
      <c r="Y67" s="18"/>
      <c r="Z67" s="18"/>
      <c r="AA67" s="18"/>
      <c r="AB67" s="18"/>
      <c r="AC67" s="18"/>
      <c r="AD67" s="18"/>
      <c r="AE67" s="18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04"/>
      <c r="BY67" s="504"/>
      <c r="BZ67" s="504"/>
      <c r="CA67" s="504"/>
      <c r="CB67" s="504"/>
      <c r="CC67" s="504"/>
      <c r="CD67" s="53"/>
      <c r="CE67" s="53"/>
    </row>
    <row r="68" spans="2:104" ht="24" customHeight="1">
      <c r="B68" s="2"/>
      <c r="C68" s="2"/>
      <c r="D68" s="2"/>
      <c r="E68" s="2"/>
      <c r="F68" s="2"/>
      <c r="G68" s="2"/>
      <c r="H68" s="2"/>
      <c r="AV68" s="52"/>
      <c r="AW68" s="52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05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V68" s="153"/>
      <c r="CW68" s="153"/>
      <c r="CX68" s="153"/>
      <c r="CY68" s="153"/>
      <c r="CZ68" s="153"/>
    </row>
    <row r="69" spans="2:104" ht="24" customHeight="1"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04"/>
      <c r="BY69" s="504"/>
      <c r="BZ69" s="504"/>
      <c r="CA69" s="504"/>
      <c r="CB69" s="197"/>
      <c r="CC69" s="505"/>
      <c r="CD69" s="53"/>
      <c r="CE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V69" s="153"/>
      <c r="CW69" s="153"/>
      <c r="CX69" s="153"/>
      <c r="CY69" s="153"/>
      <c r="CZ69" s="153"/>
    </row>
    <row r="70" spans="2:104" ht="24" customHeight="1">
      <c r="BL70" s="53"/>
      <c r="BM70" s="480"/>
      <c r="BN70" s="480"/>
      <c r="BO70" s="480"/>
      <c r="BP70" s="480"/>
      <c r="BQ70" s="480"/>
      <c r="BR70" s="480"/>
      <c r="BS70" s="198"/>
      <c r="BT70" s="199"/>
      <c r="BU70" s="53"/>
      <c r="BV70" s="53"/>
      <c r="BW70" s="53"/>
      <c r="BX70" s="504"/>
      <c r="BY70" s="504"/>
      <c r="BZ70" s="504"/>
      <c r="CA70" s="504"/>
      <c r="CB70" s="197"/>
      <c r="CC70" s="505"/>
      <c r="CD70" s="53"/>
      <c r="CE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V70" s="153"/>
      <c r="CW70" s="153"/>
      <c r="CX70" s="153"/>
      <c r="CY70" s="153"/>
      <c r="CZ70" s="153"/>
    </row>
    <row r="71" spans="2:104" ht="24" customHeight="1">
      <c r="BL71" s="53"/>
      <c r="BM71" s="480"/>
      <c r="BN71" s="480"/>
      <c r="BO71" s="480"/>
      <c r="BP71" s="480"/>
      <c r="BQ71" s="480"/>
      <c r="BR71" s="480"/>
      <c r="BS71" s="198"/>
      <c r="BT71" s="200"/>
      <c r="BU71" s="53"/>
      <c r="BV71" s="53"/>
      <c r="BW71" s="53"/>
      <c r="BX71" s="53"/>
      <c r="BY71" s="53"/>
      <c r="BZ71" s="53"/>
      <c r="CA71" s="53"/>
      <c r="CB71" s="53"/>
      <c r="CC71" s="154"/>
      <c r="CD71" s="154"/>
      <c r="CE71" s="154"/>
      <c r="CF71" s="154"/>
      <c r="CG71" s="154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V71" s="153"/>
      <c r="CW71" s="153"/>
      <c r="CX71" s="153"/>
      <c r="CY71" s="153"/>
      <c r="CZ71" s="153"/>
    </row>
    <row r="72" spans="2:104" ht="24" customHeight="1"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V72" s="153"/>
      <c r="CW72" s="153"/>
      <c r="CX72" s="153"/>
      <c r="CY72" s="153"/>
      <c r="CZ72" s="153"/>
    </row>
    <row r="73" spans="2:104" ht="24" customHeight="1"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V73" s="153"/>
      <c r="CW73" s="153"/>
      <c r="CX73" s="153"/>
      <c r="CY73" s="153"/>
      <c r="CZ73" s="153"/>
    </row>
    <row r="74" spans="2:104" ht="24" customHeight="1"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V74" s="153"/>
      <c r="CW74" s="153"/>
      <c r="CX74" s="153"/>
      <c r="CY74" s="153"/>
      <c r="CZ74" s="153"/>
    </row>
    <row r="75" spans="2:104" ht="24" customHeight="1"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V75" s="153"/>
      <c r="CW75" s="153"/>
      <c r="CX75" s="153"/>
      <c r="CY75" s="153"/>
      <c r="CZ75" s="153"/>
    </row>
  </sheetData>
  <sheetProtection algorithmName="SHA-512" hashValue="SpY5MCpwmqxyue7hk4VDVG95lEN7mK6ITSjShPGJI9EZA5Nfkjni7xww8HIy5gmxZHU9wpNHtL8J0pu9LH/9+g==" saltValue="e6EtmcVsESzyc5WUxlIWAA==" spinCount="100000" sheet="1" objects="1" scenarios="1" selectLockedCells="1"/>
  <mergeCells count="644">
    <mergeCell ref="BX67:CC67"/>
    <mergeCell ref="CC68:CC70"/>
    <mergeCell ref="BX69:CA69"/>
    <mergeCell ref="BX70:CA70"/>
    <mergeCell ref="BX46:CB46"/>
    <mergeCell ref="BX47:CB47"/>
    <mergeCell ref="BX48:CB48"/>
    <mergeCell ref="BX49:CB49"/>
    <mergeCell ref="BX50:CB50"/>
    <mergeCell ref="BX51:CB51"/>
    <mergeCell ref="BX52:CB52"/>
    <mergeCell ref="BX53:CB53"/>
    <mergeCell ref="BX59:CB59"/>
    <mergeCell ref="BX60:CB60"/>
    <mergeCell ref="BX61:CB61"/>
    <mergeCell ref="BX63:CB63"/>
    <mergeCell ref="CA57:CB57"/>
    <mergeCell ref="CA58:CB58"/>
    <mergeCell ref="BX65:BY65"/>
    <mergeCell ref="BZ65:CB65"/>
    <mergeCell ref="BM30:BM31"/>
    <mergeCell ref="BM32:BM33"/>
    <mergeCell ref="BN32:BN33"/>
    <mergeCell ref="BN34:BN35"/>
    <mergeCell ref="BX41:CB41"/>
    <mergeCell ref="AT20:AU22"/>
    <mergeCell ref="AT33:AU34"/>
    <mergeCell ref="AF35:AQ36"/>
    <mergeCell ref="AR35:AS36"/>
    <mergeCell ref="AT35:AU36"/>
    <mergeCell ref="AX30:BL31"/>
    <mergeCell ref="AX34:BL35"/>
    <mergeCell ref="AX32:BL33"/>
    <mergeCell ref="BM34:BM35"/>
    <mergeCell ref="BN30:BN31"/>
    <mergeCell ref="AX36:BL36"/>
    <mergeCell ref="BY37:CB37"/>
    <mergeCell ref="BY39:CB39"/>
    <mergeCell ref="BJ38:BL38"/>
    <mergeCell ref="BM70:BR71"/>
    <mergeCell ref="AX16:BL17"/>
    <mergeCell ref="AX18:BL19"/>
    <mergeCell ref="AX20:BL21"/>
    <mergeCell ref="AX22:BL23"/>
    <mergeCell ref="AX24:BL25"/>
    <mergeCell ref="AX26:BL27"/>
    <mergeCell ref="AX28:BL29"/>
    <mergeCell ref="BN16:BN17"/>
    <mergeCell ref="BN18:BN19"/>
    <mergeCell ref="BN20:BN21"/>
    <mergeCell ref="BN22:BN23"/>
    <mergeCell ref="BN24:BN25"/>
    <mergeCell ref="BN26:BN27"/>
    <mergeCell ref="BN28:BN29"/>
    <mergeCell ref="BM16:BM17"/>
    <mergeCell ref="BM18:BM19"/>
    <mergeCell ref="BM20:BM21"/>
    <mergeCell ref="BM22:BM23"/>
    <mergeCell ref="BM24:BM25"/>
    <mergeCell ref="BM26:BM27"/>
    <mergeCell ref="BM28:BM29"/>
    <mergeCell ref="BQ65:BT65"/>
    <mergeCell ref="BQ49:BT49"/>
    <mergeCell ref="BM11:BM12"/>
    <mergeCell ref="BN11:BN12"/>
    <mergeCell ref="BI12:BJ12"/>
    <mergeCell ref="BK12:BL12"/>
    <mergeCell ref="BI13:BK13"/>
    <mergeCell ref="BL13:BN13"/>
    <mergeCell ref="AX14:AY14"/>
    <mergeCell ref="BI14:BJ14"/>
    <mergeCell ref="BK14:BN14"/>
    <mergeCell ref="AZ12:BA14"/>
    <mergeCell ref="BB12:BH12"/>
    <mergeCell ref="BB13:BH13"/>
    <mergeCell ref="BB14:BH14"/>
    <mergeCell ref="AZ10:BH11"/>
    <mergeCell ref="BI10:BJ10"/>
    <mergeCell ref="BK10:BL10"/>
    <mergeCell ref="BI11:BJ11"/>
    <mergeCell ref="BK11:BL11"/>
    <mergeCell ref="AX15:BN15"/>
    <mergeCell ref="AH34:AI34"/>
    <mergeCell ref="AM34:AO34"/>
    <mergeCell ref="AJ34:AL34"/>
    <mergeCell ref="BP54:BP57"/>
    <mergeCell ref="BW54:BW57"/>
    <mergeCell ref="AY60:BC60"/>
    <mergeCell ref="AY61:BC61"/>
    <mergeCell ref="BG46:BM46"/>
    <mergeCell ref="BH39:BI39"/>
    <mergeCell ref="BA40:BB42"/>
    <mergeCell ref="BK41:BO41"/>
    <mergeCell ref="BN47:BN50"/>
    <mergeCell ref="BQ45:BT45"/>
    <mergeCell ref="BG59:BG61"/>
    <mergeCell ref="BH59:BK59"/>
    <mergeCell ref="BH60:BK60"/>
    <mergeCell ref="BF61:BF63"/>
    <mergeCell ref="BH61:BK61"/>
    <mergeCell ref="BG62:BK62"/>
    <mergeCell ref="BI63:BL63"/>
    <mergeCell ref="AF46:AL46"/>
    <mergeCell ref="AN46:AT46"/>
    <mergeCell ref="BF47:BF50"/>
    <mergeCell ref="AM47:AM50"/>
    <mergeCell ref="AX46:BE46"/>
    <mergeCell ref="BQ47:BT47"/>
    <mergeCell ref="BQ64:BT64"/>
    <mergeCell ref="BW45:BW47"/>
    <mergeCell ref="BQ46:BT46"/>
    <mergeCell ref="BP63:BP65"/>
    <mergeCell ref="BQ63:BT63"/>
    <mergeCell ref="BP41:BP44"/>
    <mergeCell ref="BW41:BW44"/>
    <mergeCell ref="BP58:BP62"/>
    <mergeCell ref="BP45:BP47"/>
    <mergeCell ref="BQ52:BT52"/>
    <mergeCell ref="BQ53:BT53"/>
    <mergeCell ref="BQ50:BT50"/>
    <mergeCell ref="BP51:BP53"/>
    <mergeCell ref="BQ51:BT51"/>
    <mergeCell ref="BW51:BW53"/>
    <mergeCell ref="BP48:BP50"/>
    <mergeCell ref="AP64:AS65"/>
    <mergeCell ref="AM61:AM63"/>
    <mergeCell ref="AX61:AX63"/>
    <mergeCell ref="BG47:BG50"/>
    <mergeCell ref="BI64:BL65"/>
    <mergeCell ref="J38:K38"/>
    <mergeCell ref="J39:K39"/>
    <mergeCell ref="J40:K40"/>
    <mergeCell ref="J41:K41"/>
    <mergeCell ref="BH56:BK56"/>
    <mergeCell ref="Q50:Q53"/>
    <mergeCell ref="Q54:Q57"/>
    <mergeCell ref="AX51:AX54"/>
    <mergeCell ref="R50:W50"/>
    <mergeCell ref="AA50:AA53"/>
    <mergeCell ref="R51:W51"/>
    <mergeCell ref="R52:W52"/>
    <mergeCell ref="R53:W53"/>
    <mergeCell ref="R54:W54"/>
    <mergeCell ref="AA54:AA57"/>
    <mergeCell ref="R55:W55"/>
    <mergeCell ref="R56:W56"/>
    <mergeCell ref="R57:W57"/>
    <mergeCell ref="AF47:AF50"/>
    <mergeCell ref="AX47:AX50"/>
    <mergeCell ref="AA46:AA49"/>
    <mergeCell ref="R47:W47"/>
    <mergeCell ref="R48:W48"/>
    <mergeCell ref="AN56:AN58"/>
    <mergeCell ref="AB64:AC65"/>
    <mergeCell ref="AG56:AJ56"/>
    <mergeCell ref="AB62:AC63"/>
    <mergeCell ref="R64:W64"/>
    <mergeCell ref="R61:W61"/>
    <mergeCell ref="Q62:Q65"/>
    <mergeCell ref="R62:W62"/>
    <mergeCell ref="AA62:AA65"/>
    <mergeCell ref="R63:W63"/>
    <mergeCell ref="AA58:AA61"/>
    <mergeCell ref="Q58:Q61"/>
    <mergeCell ref="Y59:Z59"/>
    <mergeCell ref="Y60:Z60"/>
    <mergeCell ref="Y61:Z61"/>
    <mergeCell ref="Y62:Z62"/>
    <mergeCell ref="Y63:Z63"/>
    <mergeCell ref="Y64:Z64"/>
    <mergeCell ref="Y65:Z65"/>
    <mergeCell ref="S27:T27"/>
    <mergeCell ref="Q38:Q41"/>
    <mergeCell ref="Q42:Q45"/>
    <mergeCell ref="Q36:Z37"/>
    <mergeCell ref="R38:W38"/>
    <mergeCell ref="R39:W39"/>
    <mergeCell ref="R40:W40"/>
    <mergeCell ref="R58:W58"/>
    <mergeCell ref="Q46:Q49"/>
    <mergeCell ref="R41:W41"/>
    <mergeCell ref="R42:W42"/>
    <mergeCell ref="Q28:R34"/>
    <mergeCell ref="Q27:R27"/>
    <mergeCell ref="S28:T34"/>
    <mergeCell ref="U28:V34"/>
    <mergeCell ref="U27:V27"/>
    <mergeCell ref="R43:W43"/>
    <mergeCell ref="R44:W44"/>
    <mergeCell ref="R45:W45"/>
    <mergeCell ref="R46:W46"/>
    <mergeCell ref="R49:W49"/>
    <mergeCell ref="Y56:Z56"/>
    <mergeCell ref="Y57:Z57"/>
    <mergeCell ref="Y58:Z58"/>
    <mergeCell ref="AH10:AM11"/>
    <mergeCell ref="Y20:AA26"/>
    <mergeCell ref="AN10:AO10"/>
    <mergeCell ref="AN12:AO12"/>
    <mergeCell ref="X13:Z13"/>
    <mergeCell ref="AA36:AA37"/>
    <mergeCell ref="AO38:AP38"/>
    <mergeCell ref="U20:V26"/>
    <mergeCell ref="Z17:AC17"/>
    <mergeCell ref="AB20:AC26"/>
    <mergeCell ref="AH12:AH14"/>
    <mergeCell ref="AP14:AS14"/>
    <mergeCell ref="AN14:AO14"/>
    <mergeCell ref="AB11:AB12"/>
    <mergeCell ref="AF14:AG14"/>
    <mergeCell ref="AS11:AS12"/>
    <mergeCell ref="AR11:AR12"/>
    <mergeCell ref="AN11:AO11"/>
    <mergeCell ref="AF15:AS16"/>
    <mergeCell ref="AI13:AM13"/>
    <mergeCell ref="AI12:AM12"/>
    <mergeCell ref="AQ13:AS13"/>
    <mergeCell ref="W27:AC34"/>
    <mergeCell ref="AF34:AG34"/>
    <mergeCell ref="AA42:AA45"/>
    <mergeCell ref="AA38:AA41"/>
    <mergeCell ref="AJ40:AN40"/>
    <mergeCell ref="AO40:AP40"/>
    <mergeCell ref="AQ40:AR40"/>
    <mergeCell ref="AP43:AU43"/>
    <mergeCell ref="AP44:AU44"/>
    <mergeCell ref="AJ42:AN42"/>
    <mergeCell ref="AO41:AQ41"/>
    <mergeCell ref="AR41:AU41"/>
    <mergeCell ref="AO42:AP42"/>
    <mergeCell ref="AQ42:AU42"/>
    <mergeCell ref="AJ41:AN41"/>
    <mergeCell ref="AF41:AH42"/>
    <mergeCell ref="AF44:AO44"/>
    <mergeCell ref="AI40:AI42"/>
    <mergeCell ref="W20:X26"/>
    <mergeCell ref="Y19:AA19"/>
    <mergeCell ref="AT39:AU40"/>
    <mergeCell ref="AF43:AO43"/>
    <mergeCell ref="AI38:AN39"/>
    <mergeCell ref="AQ38:AR38"/>
    <mergeCell ref="AF17:AG17"/>
    <mergeCell ref="AY63:BC63"/>
    <mergeCell ref="AY62:BC62"/>
    <mergeCell ref="AO59:AR59"/>
    <mergeCell ref="AH17:AI17"/>
    <mergeCell ref="AJ17:AL17"/>
    <mergeCell ref="AM17:AO17"/>
    <mergeCell ref="AP17:AQ17"/>
    <mergeCell ref="AR17:AS17"/>
    <mergeCell ref="AF55:AF57"/>
    <mergeCell ref="AF58:AF60"/>
    <mergeCell ref="AG59:AJ59"/>
    <mergeCell ref="AG60:AJ60"/>
    <mergeCell ref="AM58:AM60"/>
    <mergeCell ref="AG55:AJ55"/>
    <mergeCell ref="AG58:AJ58"/>
    <mergeCell ref="AF51:AF54"/>
    <mergeCell ref="AN51:AN55"/>
    <mergeCell ref="BF51:BF54"/>
    <mergeCell ref="AX55:AX57"/>
    <mergeCell ref="AY55:BC55"/>
    <mergeCell ref="AY56:BC56"/>
    <mergeCell ref="AY57:BC57"/>
    <mergeCell ref="AO57:AR57"/>
    <mergeCell ref="AO58:AR58"/>
    <mergeCell ref="BH57:BK57"/>
    <mergeCell ref="AX58:AX60"/>
    <mergeCell ref="BG51:BG55"/>
    <mergeCell ref="BF55:BF57"/>
    <mergeCell ref="BG56:BG58"/>
    <mergeCell ref="BF58:BF60"/>
    <mergeCell ref="AY59:BC59"/>
    <mergeCell ref="AY58:BC58"/>
    <mergeCell ref="BH58:BK58"/>
    <mergeCell ref="AM51:AM54"/>
    <mergeCell ref="AU47:AU50"/>
    <mergeCell ref="AM55:AM57"/>
    <mergeCell ref="Q20:R26"/>
    <mergeCell ref="S20:T26"/>
    <mergeCell ref="S19:T19"/>
    <mergeCell ref="AB19:AC19"/>
    <mergeCell ref="BH40:BI40"/>
    <mergeCell ref="BA38:BG39"/>
    <mergeCell ref="AX44:BG44"/>
    <mergeCell ref="AX41:AZ42"/>
    <mergeCell ref="BC41:BG41"/>
    <mergeCell ref="BH41:BJ41"/>
    <mergeCell ref="AS39:AS40"/>
    <mergeCell ref="BH38:BI38"/>
    <mergeCell ref="AT38:AU38"/>
    <mergeCell ref="AR34:AS34"/>
    <mergeCell ref="AX40:AZ40"/>
    <mergeCell ref="BC40:BG40"/>
    <mergeCell ref="BJ39:BL39"/>
    <mergeCell ref="BJ40:BL40"/>
    <mergeCell ref="AQ39:AR39"/>
    <mergeCell ref="AO39:AP39"/>
    <mergeCell ref="AF40:AH40"/>
    <mergeCell ref="M6:N6"/>
    <mergeCell ref="B6:C6"/>
    <mergeCell ref="D6:E6"/>
    <mergeCell ref="F6:G6"/>
    <mergeCell ref="D2:E2"/>
    <mergeCell ref="Z12:AA12"/>
    <mergeCell ref="X11:Y11"/>
    <mergeCell ref="Z11:AA11"/>
    <mergeCell ref="I12:J12"/>
    <mergeCell ref="K12:L12"/>
    <mergeCell ref="B3:B5"/>
    <mergeCell ref="D3:D5"/>
    <mergeCell ref="F3:F5"/>
    <mergeCell ref="H3:H5"/>
    <mergeCell ref="K10:L10"/>
    <mergeCell ref="Z10:AA10"/>
    <mergeCell ref="I11:J11"/>
    <mergeCell ref="K11:L11"/>
    <mergeCell ref="I10:J10"/>
    <mergeCell ref="F2:G2"/>
    <mergeCell ref="H2:I2"/>
    <mergeCell ref="M2:N2"/>
    <mergeCell ref="J3:K5"/>
    <mergeCell ref="M3:M5"/>
    <mergeCell ref="Q16:S17"/>
    <mergeCell ref="Z16:AC16"/>
    <mergeCell ref="T16:Y16"/>
    <mergeCell ref="T17:Y17"/>
    <mergeCell ref="T14:W14"/>
    <mergeCell ref="U19:V19"/>
    <mergeCell ref="W19:X19"/>
    <mergeCell ref="J19:K19"/>
    <mergeCell ref="Q14:R14"/>
    <mergeCell ref="Q19:R19"/>
    <mergeCell ref="S12:S14"/>
    <mergeCell ref="T12:W12"/>
    <mergeCell ref="AA13:AC13"/>
    <mergeCell ref="X14:Y14"/>
    <mergeCell ref="Z14:AC14"/>
    <mergeCell ref="T13:W13"/>
    <mergeCell ref="AC11:AC12"/>
    <mergeCell ref="L13:N13"/>
    <mergeCell ref="M11:M12"/>
    <mergeCell ref="S10:W11"/>
    <mergeCell ref="X10:Y10"/>
    <mergeCell ref="N11:N12"/>
    <mergeCell ref="X12:Y12"/>
    <mergeCell ref="K14:N14"/>
    <mergeCell ref="J20:L26"/>
    <mergeCell ref="D7:D9"/>
    <mergeCell ref="F7:F9"/>
    <mergeCell ref="H7:H9"/>
    <mergeCell ref="J7:K9"/>
    <mergeCell ref="M7:M9"/>
    <mergeCell ref="B16:D17"/>
    <mergeCell ref="B15:N15"/>
    <mergeCell ref="D12:D14"/>
    <mergeCell ref="E12:H12"/>
    <mergeCell ref="D10:H11"/>
    <mergeCell ref="M20:N26"/>
    <mergeCell ref="B14:C14"/>
    <mergeCell ref="E13:H13"/>
    <mergeCell ref="I13:K13"/>
    <mergeCell ref="I14:J14"/>
    <mergeCell ref="E17:J17"/>
    <mergeCell ref="B2:C2"/>
    <mergeCell ref="B50:B53"/>
    <mergeCell ref="B42:B45"/>
    <mergeCell ref="C44:H44"/>
    <mergeCell ref="C45:H45"/>
    <mergeCell ref="C46:H46"/>
    <mergeCell ref="C47:H47"/>
    <mergeCell ref="C48:H48"/>
    <mergeCell ref="C49:H49"/>
    <mergeCell ref="C38:H38"/>
    <mergeCell ref="C39:H39"/>
    <mergeCell ref="C40:H40"/>
    <mergeCell ref="C41:H41"/>
    <mergeCell ref="B46:B49"/>
    <mergeCell ref="F20:G26"/>
    <mergeCell ref="H20:I26"/>
    <mergeCell ref="J2:L2"/>
    <mergeCell ref="B7:B9"/>
    <mergeCell ref="H6:I6"/>
    <mergeCell ref="J6:L6"/>
    <mergeCell ref="C50:H50"/>
    <mergeCell ref="C51:H51"/>
    <mergeCell ref="C52:H52"/>
    <mergeCell ref="L36:L37"/>
    <mergeCell ref="E14:H14"/>
    <mergeCell ref="B38:B41"/>
    <mergeCell ref="B28:C34"/>
    <mergeCell ref="D28:E34"/>
    <mergeCell ref="L38:L41"/>
    <mergeCell ref="F28:G34"/>
    <mergeCell ref="E16:J16"/>
    <mergeCell ref="H28:I34"/>
    <mergeCell ref="J27:K27"/>
    <mergeCell ref="J28:L34"/>
    <mergeCell ref="K16:N16"/>
    <mergeCell ref="K17:N17"/>
    <mergeCell ref="D20:E26"/>
    <mergeCell ref="B20:C26"/>
    <mergeCell ref="M28:N34"/>
    <mergeCell ref="B36:K37"/>
    <mergeCell ref="B62:B65"/>
    <mergeCell ref="B54:B57"/>
    <mergeCell ref="C54:H54"/>
    <mergeCell ref="C55:H55"/>
    <mergeCell ref="C56:H56"/>
    <mergeCell ref="C57:H57"/>
    <mergeCell ref="C58:H58"/>
    <mergeCell ref="C59:H59"/>
    <mergeCell ref="C60:H60"/>
    <mergeCell ref="C61:H61"/>
    <mergeCell ref="C62:H62"/>
    <mergeCell ref="C63:H63"/>
    <mergeCell ref="B58:B61"/>
    <mergeCell ref="C64:H64"/>
    <mergeCell ref="C65:H65"/>
    <mergeCell ref="L50:L53"/>
    <mergeCell ref="L54:L57"/>
    <mergeCell ref="L58:L61"/>
    <mergeCell ref="L46:L49"/>
    <mergeCell ref="C53:H53"/>
    <mergeCell ref="L42:L45"/>
    <mergeCell ref="C43:H43"/>
    <mergeCell ref="C42:H42"/>
    <mergeCell ref="AP10:AQ10"/>
    <mergeCell ref="AP34:AQ34"/>
    <mergeCell ref="AP11:AQ11"/>
    <mergeCell ref="AP12:AQ12"/>
    <mergeCell ref="AO56:AR56"/>
    <mergeCell ref="AN47:AN50"/>
    <mergeCell ref="AO60:AR60"/>
    <mergeCell ref="AN59:AN61"/>
    <mergeCell ref="AO61:AR61"/>
    <mergeCell ref="AG61:AJ61"/>
    <mergeCell ref="AF61:AF63"/>
    <mergeCell ref="AN62:AR62"/>
    <mergeCell ref="AP63:AS63"/>
    <mergeCell ref="AG63:AJ63"/>
    <mergeCell ref="AG62:AJ62"/>
    <mergeCell ref="AG57:AJ57"/>
    <mergeCell ref="AX43:BG43"/>
    <mergeCell ref="CB11:CB12"/>
    <mergeCell ref="CC11:CC12"/>
    <mergeCell ref="CT11:CT12"/>
    <mergeCell ref="BP15:CC16"/>
    <mergeCell ref="BP37:BP40"/>
    <mergeCell ref="BW37:BW40"/>
    <mergeCell ref="BX42:BY43"/>
    <mergeCell ref="CJ10:CO11"/>
    <mergeCell ref="CP10:CQ10"/>
    <mergeCell ref="CR10:CS10"/>
    <mergeCell ref="CP11:CQ11"/>
    <mergeCell ref="CR11:CS11"/>
    <mergeCell ref="CJ12:CJ14"/>
    <mergeCell ref="CK12:CO12"/>
    <mergeCell ref="BX11:BY11"/>
    <mergeCell ref="BZ11:CA11"/>
    <mergeCell ref="CA13:CC13"/>
    <mergeCell ref="CR12:CS12"/>
    <mergeCell ref="CK13:CO13"/>
    <mergeCell ref="BX40:CB40"/>
    <mergeCell ref="CH38:CH41"/>
    <mergeCell ref="CQ38:CQ41"/>
    <mergeCell ref="CH42:CH45"/>
    <mergeCell ref="AN13:AP13"/>
    <mergeCell ref="BC42:BG42"/>
    <mergeCell ref="AI14:AM14"/>
    <mergeCell ref="BR10:BW11"/>
    <mergeCell ref="BX10:BY10"/>
    <mergeCell ref="BZ10:CA10"/>
    <mergeCell ref="FG1:FG5"/>
    <mergeCell ref="BQ48:BT48"/>
    <mergeCell ref="BW48:BW50"/>
    <mergeCell ref="BP17:BQ18"/>
    <mergeCell ref="BR17:BS18"/>
    <mergeCell ref="BZ17:CA18"/>
    <mergeCell ref="CB17:CC18"/>
    <mergeCell ref="BP14:BQ14"/>
    <mergeCell ref="BS14:BW14"/>
    <mergeCell ref="BX14:BY14"/>
    <mergeCell ref="BZ14:CC14"/>
    <mergeCell ref="BX45:CB45"/>
    <mergeCell ref="BR12:BR14"/>
    <mergeCell ref="BS12:BW12"/>
    <mergeCell ref="BX12:BY12"/>
    <mergeCell ref="BZ12:CA12"/>
    <mergeCell ref="BS13:BW13"/>
    <mergeCell ref="BX13:BZ13"/>
    <mergeCell ref="CU11:CU12"/>
    <mergeCell ref="CP12:CQ12"/>
    <mergeCell ref="CI45:CN45"/>
    <mergeCell ref="CI38:CN38"/>
    <mergeCell ref="CI39:CN39"/>
    <mergeCell ref="CI40:CN40"/>
    <mergeCell ref="CI41:CN41"/>
    <mergeCell ref="CQ54:CQ57"/>
    <mergeCell ref="CQ58:CQ61"/>
    <mergeCell ref="CR50:CT50"/>
    <mergeCell ref="CR51:CT51"/>
    <mergeCell ref="CR52:CT52"/>
    <mergeCell ref="CR61:CT61"/>
    <mergeCell ref="CP13:CR13"/>
    <mergeCell ref="CS13:CU13"/>
    <mergeCell ref="CH14:CI14"/>
    <mergeCell ref="CK14:CO14"/>
    <mergeCell ref="CP14:CQ14"/>
    <mergeCell ref="CR14:CU14"/>
    <mergeCell ref="CH15:CU16"/>
    <mergeCell ref="CH17:CI18"/>
    <mergeCell ref="CJ17:CK18"/>
    <mergeCell ref="CR44:CT44"/>
    <mergeCell ref="CQ42:CQ45"/>
    <mergeCell ref="CQ62:CQ65"/>
    <mergeCell ref="CI46:CN46"/>
    <mergeCell ref="CI47:CN47"/>
    <mergeCell ref="CI48:CN48"/>
    <mergeCell ref="CI50:CN50"/>
    <mergeCell ref="CI51:CN51"/>
    <mergeCell ref="CI52:CN52"/>
    <mergeCell ref="CI53:CN53"/>
    <mergeCell ref="CI65:CN65"/>
    <mergeCell ref="CI56:CN56"/>
    <mergeCell ref="CI60:CN60"/>
    <mergeCell ref="CI61:CN61"/>
    <mergeCell ref="CI62:CN62"/>
    <mergeCell ref="CI63:CN63"/>
    <mergeCell ref="CI64:CN64"/>
    <mergeCell ref="CQ46:CQ49"/>
    <mergeCell ref="CQ50:CQ53"/>
    <mergeCell ref="CI49:CN49"/>
    <mergeCell ref="CS65:CT65"/>
    <mergeCell ref="CI54:CN54"/>
    <mergeCell ref="CI55:CN55"/>
    <mergeCell ref="CR64:CT64"/>
    <mergeCell ref="CR53:CT53"/>
    <mergeCell ref="CR54:CT54"/>
    <mergeCell ref="BX62:CB62"/>
    <mergeCell ref="CH54:CH57"/>
    <mergeCell ref="CH58:CH61"/>
    <mergeCell ref="CH62:CH65"/>
    <mergeCell ref="BX64:CB64"/>
    <mergeCell ref="BX54:CB54"/>
    <mergeCell ref="BX55:CB55"/>
    <mergeCell ref="BX56:CB56"/>
    <mergeCell ref="BX57:BZ58"/>
    <mergeCell ref="CR62:CT62"/>
    <mergeCell ref="CR63:CT63"/>
    <mergeCell ref="CR55:CT55"/>
    <mergeCell ref="CR56:CT56"/>
    <mergeCell ref="CR57:CS58"/>
    <mergeCell ref="CR59:CT59"/>
    <mergeCell ref="CR60:CT60"/>
    <mergeCell ref="CI58:CN58"/>
    <mergeCell ref="CI59:CN59"/>
    <mergeCell ref="CD15:CE16"/>
    <mergeCell ref="CD17:CE18"/>
    <mergeCell ref="CI44:CN44"/>
    <mergeCell ref="CR45:CT45"/>
    <mergeCell ref="CR46:CT46"/>
    <mergeCell ref="CR47:CT47"/>
    <mergeCell ref="CR48:CT48"/>
    <mergeCell ref="CR49:CT49"/>
    <mergeCell ref="CI57:CN57"/>
    <mergeCell ref="CH46:CH49"/>
    <mergeCell ref="CH50:CH53"/>
    <mergeCell ref="CH36:CP37"/>
    <mergeCell ref="CV15:CW16"/>
    <mergeCell ref="CV17:CW18"/>
    <mergeCell ref="CR42:CR43"/>
    <mergeCell ref="CS42:CT42"/>
    <mergeCell ref="CS43:CT43"/>
    <mergeCell ref="CR41:CT41"/>
    <mergeCell ref="CR17:CS18"/>
    <mergeCell ref="CT17:CU18"/>
    <mergeCell ref="CI42:CN42"/>
    <mergeCell ref="CI43:CN43"/>
    <mergeCell ref="CQ36:CQ37"/>
    <mergeCell ref="BH43:BO43"/>
    <mergeCell ref="BH44:BO44"/>
    <mergeCell ref="BM38:BN38"/>
    <mergeCell ref="BO39:BO40"/>
    <mergeCell ref="BM39:BN40"/>
    <mergeCell ref="CE35:CE36"/>
    <mergeCell ref="BP35:BV36"/>
    <mergeCell ref="BW35:BW36"/>
    <mergeCell ref="BX35:CD36"/>
    <mergeCell ref="BX44:CB44"/>
    <mergeCell ref="BX37:BX39"/>
    <mergeCell ref="BY38:CB38"/>
    <mergeCell ref="BZ42:CB42"/>
    <mergeCell ref="BZ43:CB43"/>
    <mergeCell ref="BH42:BI42"/>
    <mergeCell ref="BJ42:BO42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8:Z38"/>
    <mergeCell ref="Y39:Z39"/>
    <mergeCell ref="Y40:Z40"/>
    <mergeCell ref="Y41:Z41"/>
    <mergeCell ref="Y42:Z42"/>
    <mergeCell ref="Y43:Z43"/>
    <mergeCell ref="Y44:Z44"/>
    <mergeCell ref="Y45:Z45"/>
    <mergeCell ref="Y46:Z46"/>
    <mergeCell ref="J60:K60"/>
    <mergeCell ref="J61:K61"/>
    <mergeCell ref="J62:K62"/>
    <mergeCell ref="J63:K63"/>
    <mergeCell ref="J64:K64"/>
    <mergeCell ref="J65:K65"/>
    <mergeCell ref="R59:W59"/>
    <mergeCell ref="R60:W60"/>
    <mergeCell ref="M62:N63"/>
    <mergeCell ref="M64:N65"/>
    <mergeCell ref="R65:W65"/>
    <mergeCell ref="L62:L65"/>
  </mergeCells>
  <conditionalFormatting sqref="AS10:AT10 O49:P49 N10:P10 AC10:AE10 AW49 AH38:AI38 AD49:AE51 AQ38 AS38:AT38 AO38 AZ38:BA38 BM57 BM60 BM38 BO38">
    <cfRule type="cellIs" dxfId="40" priority="193" operator="equal">
      <formula>3</formula>
    </cfRule>
    <cfRule type="cellIs" dxfId="39" priority="194" operator="equal">
      <formula>2</formula>
    </cfRule>
  </conditionalFormatting>
  <conditionalFormatting sqref="B69:H74 AF46 AP47:AR49 AH12:AI14 AN10:AT14 I68:P74 J20 B20:I26 Q28:V35 Y20 M20:X26 B38:B42 AD37:AE38 L3:L5 H3 G3:G5 F3 I3:I5 J3 M3 C7:C9 D10 B7 E7:E9 D7 G7:G9 H7 F7 I7:I9 J7 N7:N9 J28 B28:I35 M28:N35 O48:P55 B38:C38 AA66:AE67 AA20:AE26 AV57:AW58 AV48:AW51 O59:P65 AW48:AW55 AH10 AW59:AW65 AS46:AU46 P3 N3:O5 M7 AM46:AN46 L42:L44 C3:C5 E3:E5 L7:L9 S10:AE14 I10:J11 O11:P11 AH51:AJ54 AH38:AI38 AH39 AQ38:AQ39 AS38:AT39 AO38:AO39 AD48:AE55 M10:P10 AL51:AL57 AL61:AL62 S15:AC15 AD15:AE17 B36 L36 M75:P75 B75:D75 B43:C43 B46:C46 L46 L50:L65 L38 I38:I43 I56:I65 I46:I53 C56 B57:C65 O37:P38 AD59:AE65 L66:R67 AI40:AR40 AJ41:AU42 AP63:AP64 AZ38:BA38 BC40:BJ40 BA40 CD37:CD38 BV63:BV65 AX37:BO37 BM56:BM60 BM62 BC41:BO42 B76:P65486 CE35 BW35:BX35 AV10:AW43 BL46:BN46 BM38:BM39 BO38:BO39 AZ12 BB12:BB14 M11">
    <cfRule type="cellIs" dxfId="38" priority="192" operator="equal">
      <formula>0</formula>
    </cfRule>
  </conditionalFormatting>
  <conditionalFormatting sqref="AX46 BF46:BG46">
    <cfRule type="cellIs" dxfId="37" priority="104" operator="equal">
      <formula>0</formula>
    </cfRule>
  </conditionalFormatting>
  <conditionalFormatting sqref="FG1:FG2">
    <cfRule type="expression" dxfId="36" priority="79">
      <formula>AND(CC7&gt;0,CC8+CE8+CF8+CG8+CH8&lt;5)</formula>
    </cfRule>
  </conditionalFormatting>
  <conditionalFormatting sqref="BI47:BK49 BI63:BI64 BE51:BE57 BE61:BE62">
    <cfRule type="cellIs" dxfId="35" priority="71" operator="equal">
      <formula>0</formula>
    </cfRule>
  </conditionalFormatting>
  <conditionalFormatting sqref="AL58:AL59">
    <cfRule type="cellIs" dxfId="34" priority="77" operator="equal">
      <formula>0</formula>
    </cfRule>
  </conditionalFormatting>
  <conditionalFormatting sqref="FG4:FG5">
    <cfRule type="expression" dxfId="33" priority="202">
      <formula>AND(X8&gt;0,X9+Z9+AA9+AB9+AC9&lt;5)</formula>
    </cfRule>
  </conditionalFormatting>
  <conditionalFormatting sqref="AZ51:BB54">
    <cfRule type="cellIs" dxfId="32" priority="72" operator="equal">
      <formula>0</formula>
    </cfRule>
  </conditionalFormatting>
  <conditionalFormatting sqref="BE58:BE59">
    <cfRule type="cellIs" dxfId="31" priority="67" operator="equal">
      <formula>0</formula>
    </cfRule>
  </conditionalFormatting>
  <conditionalFormatting sqref="Q38:Q42 R38 AA42:AA44 Q36 AA36 Q43:R43 Q46:R46 AA46 AA50:AA65 AA38 X38:X43 X56:X65 X46:X53 R56 Q57:R65">
    <cfRule type="cellIs" dxfId="30" priority="66" operator="equal">
      <formula>0</formula>
    </cfRule>
  </conditionalFormatting>
  <conditionalFormatting sqref="BJ38 BH38">
    <cfRule type="cellIs" dxfId="29" priority="64" operator="equal">
      <formula>3</formula>
    </cfRule>
    <cfRule type="cellIs" dxfId="28" priority="65" operator="equal">
      <formula>2</formula>
    </cfRule>
  </conditionalFormatting>
  <conditionalFormatting sqref="AZ39 BJ38:BJ39 BH38:BH39">
    <cfRule type="cellIs" dxfId="27" priority="63" operator="equal">
      <formula>0</formula>
    </cfRule>
  </conditionalFormatting>
  <conditionalFormatting sqref="CC10:CD10 CG49 CF10:CG38">
    <cfRule type="cellIs" dxfId="26" priority="61" operator="equal">
      <formula>3</formula>
    </cfRule>
    <cfRule type="cellIs" dxfId="25" priority="62" operator="equal">
      <formula>2</formula>
    </cfRule>
  </conditionalFormatting>
  <conditionalFormatting sqref="BP35 BR54:BT56 BR12:BS14 BX10:CD14 CG48:CG55 BR10 CG57:CG65 BR41:BT44 BV41:BV47 BV51:BV52 CG41:CG43 CF41:CF65 CF10:CG40">
    <cfRule type="cellIs" dxfId="24" priority="60" operator="equal">
      <formula>0</formula>
    </cfRule>
  </conditionalFormatting>
  <conditionalFormatting sqref="BV64 CD38">
    <cfRule type="cellIs" dxfId="23" priority="53" operator="equal">
      <formula>3</formula>
    </cfRule>
    <cfRule type="cellIs" dxfId="22" priority="54" operator="equal">
      <formula>2</formula>
    </cfRule>
  </conditionalFormatting>
  <conditionalFormatting sqref="CD40">
    <cfRule type="cellIs" dxfId="21" priority="52" operator="equal">
      <formula>0</formula>
    </cfRule>
  </conditionalFormatting>
  <conditionalFormatting sqref="BV48:BV49">
    <cfRule type="cellIs" dxfId="20" priority="51" operator="equal">
      <formula>0</formula>
    </cfRule>
  </conditionalFormatting>
  <conditionalFormatting sqref="CU10">
    <cfRule type="cellIs" dxfId="19" priority="20" operator="equal">
      <formula>3</formula>
    </cfRule>
    <cfRule type="cellIs" dxfId="18" priority="21" operator="equal">
      <formula>2</formula>
    </cfRule>
  </conditionalFormatting>
  <conditionalFormatting sqref="CJ12:CK14 CP10:CU14 CJ10 CU36">
    <cfRule type="cellIs" dxfId="17" priority="19" operator="equal">
      <formula>0</formula>
    </cfRule>
  </conditionalFormatting>
  <conditionalFormatting sqref="CH38:CH42 CI38 CQ42:CQ44 CH36 CQ36 CH43:CI43 CH46:CI46 CQ46 CQ50:CQ65 CQ38 CO38:CP43 CO56:CO65 CP57:CP65 CO46:CP53 CI56 CH57:CI65">
    <cfRule type="cellIs" dxfId="16" priority="14" operator="equal">
      <formula>0</formula>
    </cfRule>
  </conditionalFormatting>
  <conditionalFormatting sqref="FG3">
    <cfRule type="expression" dxfId="15" priority="231">
      <formula>AND(CC9&gt;0,X8+Z8+AA8+AB8+AC8&lt;5)</formula>
    </cfRule>
  </conditionalFormatting>
  <conditionalFormatting sqref="BN10">
    <cfRule type="cellIs" dxfId="14" priority="12" operator="equal">
      <formula>3</formula>
    </cfRule>
    <cfRule type="cellIs" dxfId="13" priority="13" operator="equal">
      <formula>2</formula>
    </cfRule>
  </conditionalFormatting>
  <conditionalFormatting sqref="BI10:BN14 AZ10">
    <cfRule type="cellIs" dxfId="12" priority="11" operator="equal">
      <formula>0</formula>
    </cfRule>
  </conditionalFormatting>
  <conditionalFormatting sqref="AT57 AT60">
    <cfRule type="cellIs" dxfId="11" priority="9" operator="equal">
      <formula>3</formula>
    </cfRule>
    <cfRule type="cellIs" dxfId="10" priority="10" operator="equal">
      <formula>2</formula>
    </cfRule>
  </conditionalFormatting>
  <conditionalFormatting sqref="AT56:AT60 AT62">
    <cfRule type="cellIs" dxfId="9" priority="8" operator="equal">
      <formula>0</formula>
    </cfRule>
  </conditionalFormatting>
  <conditionalFormatting sqref="J38:J43 J57:J65 J46:J53">
    <cfRule type="cellIs" dxfId="8" priority="2" operator="equal">
      <formula>0</formula>
    </cfRule>
  </conditionalFormatting>
  <conditionalFormatting sqref="Y38:Y43 Y57:Y65 Y46:Y53">
    <cfRule type="cellIs" dxfId="7" priority="1" operator="equal">
      <formula>0</formula>
    </cfRule>
  </conditionalFormatting>
  <dataValidations count="4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B7 F7 J7 M3 H3 D3 B3 F3 J3 M7 H7 D7" xr:uid="{00000000-0002-0000-0000-000000000000}">
      <formula1>lista</formula1>
    </dataValidation>
    <dataValidation allowBlank="1" showInputMessage="1" showErrorMessage="1" promptTitle="figuras individuais" prompt="utilizar este filtro somente para as figuras individuais, quando são relalizadas figuras diferentes pelos pares ou trios" sqref="FG1 AX2:BA6 BP8:BR9 P6:R9 P3:R3 P2:AH2 AH3:AH5 S8:AH9 CH2:CK6 BP2:BR2 BR3:BR5 O2:O8" xr:uid="{00000000-0002-0000-0000-000001000000}"/>
    <dataValidation type="list" allowBlank="1" showInputMessage="1" showErrorMessage="1" promptTitle="figuras individuais" prompt="utilizar este filtro somente para as figuras individuais, quando são relalizadas figuras diferentes pelos pares ou trios" sqref="C3:C5 N3:N5 E3:E5 G3:G5 L3:L5 I3:I5 E7:E9 C7:C9 G7:G9 L7:L9 I7:I9 N7:N9" xr:uid="{00000000-0002-0000-0000-000002000000}">
      <formula1>lista</formula1>
    </dataValidation>
    <dataValidation type="list" allowBlank="1" showInputMessage="1" showErrorMessage="1" promptTitle="especialidade" prompt="escolher no filtro a especialidade correspondente " sqref="L13:N13" xr:uid="{00000000-0002-0000-0000-000003000000}">
      <formula1>especialidades</formula1>
    </dataValidation>
  </dataValidations>
  <printOptions horizontalCentered="1" verticalCentered="1"/>
  <pageMargins left="0" right="0" top="0" bottom="0" header="0.31496062992125984" footer="0.31496062992125984"/>
  <pageSetup paperSize="9" scale="27" orientation="landscape" r:id="rId1"/>
  <rowBreaks count="2" manualBreakCount="2">
    <brk id="65" max="67" man="1"/>
    <brk id="67" max="66" man="1"/>
  </rowBreaks>
  <colBreaks count="2" manualBreakCount="2">
    <brk id="30" max="1048575" man="1"/>
    <brk id="67" max="1048575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1BD2CF-058F-4E4B-B698-E2A9E64B0E1A}">
            <xm:f>AND(Folha2!$P$7&gt;0,Folha2!$Q$8&lt;1)</xm:f>
            <x14:dxf>
              <fill>
                <patternFill>
                  <bgColor rgb="FFFF0000"/>
                </patternFill>
              </fill>
            </x14:dxf>
          </x14:cfRule>
          <xm:sqref>K10:L10</xm:sqref>
        </x14:conditionalFormatting>
        <x14:conditionalFormatting xmlns:xm="http://schemas.microsoft.com/office/excel/2006/main">
          <x14:cfRule type="expression" priority="6" id="{04570DDA-372F-4368-ADB6-A1F7B31E889B}">
            <xm:f>AND(Folha2!$P$7&gt;0,Folha2!$R$8&lt;1)</xm:f>
            <x14:dxf>
              <fill>
                <patternFill>
                  <bgColor rgb="FFFF0000"/>
                </patternFill>
              </fill>
            </x14:dxf>
          </x14:cfRule>
          <xm:sqref>K11:L11</xm:sqref>
        </x14:conditionalFormatting>
        <x14:conditionalFormatting xmlns:xm="http://schemas.microsoft.com/office/excel/2006/main">
          <x14:cfRule type="expression" priority="5" id="{F04CFF0A-9DD6-4176-8EF0-6BE96343BD68}">
            <xm:f>AND(Folha2!$P$7&gt;0,Folha2!$S$8&lt;1)</xm:f>
            <x14:dxf>
              <fill>
                <patternFill>
                  <bgColor rgb="FFFF0000"/>
                </patternFill>
              </fill>
            </x14:dxf>
          </x14:cfRule>
          <xm:sqref>L13:N13</xm:sqref>
        </x14:conditionalFormatting>
        <x14:conditionalFormatting xmlns:xm="http://schemas.microsoft.com/office/excel/2006/main">
          <x14:cfRule type="expression" priority="4" id="{454D4685-EB05-448E-9056-97D3E6AE1488}">
            <xm:f>AND(Folha2!$P$7&gt;0,Folha2!$T$8&lt;1)</xm:f>
            <x14:dxf>
              <fill>
                <patternFill>
                  <bgColor rgb="FFFF0000"/>
                </patternFill>
              </fill>
            </x14:dxf>
          </x14:cfRule>
          <xm:sqref>K14:N14</xm:sqref>
        </x14:conditionalFormatting>
        <x14:conditionalFormatting xmlns:xm="http://schemas.microsoft.com/office/excel/2006/main">
          <x14:cfRule type="expression" priority="3" id="{F3E623E6-5C7C-49BD-90D2-0FBC5E36EDE0}">
            <xm:f>AND(Folha2!$P$7&gt;0,Folha2!$U$8&lt;1)</xm:f>
            <x14:dxf>
              <fill>
                <patternFill>
                  <bgColor rgb="FFFF0000"/>
                </patternFill>
              </fill>
            </x14:dxf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5:M31"/>
  <sheetViews>
    <sheetView showGridLines="0" view="pageBreakPreview" zoomScale="70" zoomScaleNormal="100" zoomScaleSheetLayoutView="70" workbookViewId="0">
      <selection activeCell="E20" sqref="E20:E22"/>
    </sheetView>
  </sheetViews>
  <sheetFormatPr defaultRowHeight="14.5"/>
  <cols>
    <col min="1" max="1" width="34.36328125" bestFit="1" customWidth="1"/>
  </cols>
  <sheetData>
    <row r="5" spans="1:13">
      <c r="A5" s="29"/>
      <c r="B5" s="30"/>
      <c r="C5" s="31"/>
      <c r="D5" s="31"/>
      <c r="E5" s="30"/>
      <c r="F5" s="30"/>
      <c r="G5" s="30"/>
      <c r="H5" s="30"/>
      <c r="I5" s="30"/>
      <c r="J5" s="30"/>
      <c r="K5" s="30"/>
      <c r="L5" s="30"/>
      <c r="M5" s="30"/>
    </row>
    <row r="6" spans="1:13">
      <c r="A6" s="29"/>
      <c r="B6" s="30"/>
      <c r="C6" s="31"/>
      <c r="D6" s="31"/>
      <c r="E6" s="30"/>
      <c r="F6" s="30"/>
      <c r="G6" s="30"/>
      <c r="H6" s="30"/>
      <c r="I6" s="30"/>
      <c r="J6" s="30"/>
      <c r="K6" s="30"/>
      <c r="L6" s="30"/>
      <c r="M6" s="30"/>
    </row>
    <row r="7" spans="1:13">
      <c r="A7" s="528" t="s">
        <v>17</v>
      </c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</row>
    <row r="8" spans="1:13" ht="35.25" customHeight="1">
      <c r="A8" s="528"/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</row>
    <row r="9" spans="1:13" ht="35.25" customHeight="1">
      <c r="A9" s="529" t="s">
        <v>240</v>
      </c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</row>
    <row r="10" spans="1:13" ht="127.75" customHeight="1">
      <c r="A10" s="529"/>
      <c r="B10" s="529"/>
      <c r="C10" s="529"/>
      <c r="D10" s="529"/>
      <c r="E10" s="529"/>
      <c r="F10" s="529"/>
      <c r="G10" s="529"/>
      <c r="H10" s="529"/>
      <c r="I10" s="529"/>
      <c r="J10" s="529"/>
      <c r="K10" s="529"/>
      <c r="L10" s="529"/>
      <c r="M10" s="529"/>
    </row>
    <row r="11" spans="1:13" ht="35.25" customHeight="1">
      <c r="A11" s="529"/>
      <c r="B11" s="529"/>
      <c r="C11" s="529"/>
      <c r="D11" s="529"/>
      <c r="E11" s="529"/>
      <c r="F11" s="529"/>
      <c r="G11" s="529"/>
      <c r="H11" s="529"/>
      <c r="I11" s="529"/>
      <c r="J11" s="529"/>
      <c r="K11" s="529"/>
      <c r="L11" s="529"/>
      <c r="M11" s="529"/>
    </row>
    <row r="12" spans="1:13" ht="15" thickBot="1"/>
    <row r="13" spans="1:13" ht="15" customHeight="1" thickTop="1">
      <c r="A13" s="530" t="s">
        <v>110</v>
      </c>
      <c r="B13" s="530"/>
      <c r="C13" s="530"/>
      <c r="D13" s="530"/>
      <c r="E13" s="530"/>
      <c r="F13" s="530"/>
      <c r="G13" s="530"/>
      <c r="H13" s="530"/>
      <c r="I13" s="530"/>
      <c r="J13" s="530"/>
      <c r="K13" s="530"/>
      <c r="L13" s="530"/>
      <c r="M13" s="530"/>
    </row>
    <row r="14" spans="1:13" ht="15" customHeight="1">
      <c r="A14" s="527"/>
      <c r="B14" s="527"/>
      <c r="C14" s="527"/>
      <c r="D14" s="527"/>
      <c r="E14" s="527"/>
      <c r="F14" s="527"/>
      <c r="G14" s="527"/>
      <c r="H14" s="527"/>
      <c r="I14" s="527"/>
      <c r="J14" s="527"/>
      <c r="K14" s="527"/>
      <c r="L14" s="527"/>
      <c r="M14" s="527"/>
    </row>
    <row r="15" spans="1:13" ht="15" customHeight="1">
      <c r="A15" s="527"/>
      <c r="B15" s="527"/>
      <c r="C15" s="527"/>
      <c r="D15" s="527"/>
      <c r="E15" s="527"/>
      <c r="F15" s="527"/>
      <c r="G15" s="527"/>
      <c r="H15" s="527"/>
      <c r="I15" s="527"/>
      <c r="J15" s="527"/>
      <c r="K15" s="527"/>
      <c r="L15" s="527"/>
      <c r="M15" s="527"/>
    </row>
    <row r="16" spans="1:13" ht="15" customHeight="1">
      <c r="A16" s="527" t="s">
        <v>121</v>
      </c>
      <c r="B16" s="527"/>
      <c r="C16" s="527"/>
      <c r="D16" s="527"/>
      <c r="E16" s="527"/>
      <c r="F16" s="527"/>
      <c r="G16" s="527"/>
      <c r="H16" s="527"/>
      <c r="I16" s="527"/>
      <c r="J16" s="527"/>
      <c r="K16" s="527"/>
      <c r="L16" s="527"/>
      <c r="M16" s="527"/>
    </row>
    <row r="17" spans="1:13" ht="15" customHeight="1">
      <c r="A17" s="527"/>
      <c r="B17" s="527"/>
      <c r="C17" s="527"/>
      <c r="D17" s="527"/>
      <c r="E17" s="527"/>
      <c r="F17" s="527"/>
      <c r="G17" s="527"/>
      <c r="H17" s="527"/>
      <c r="I17" s="527"/>
      <c r="J17" s="527"/>
      <c r="K17" s="527"/>
      <c r="L17" s="527"/>
      <c r="M17" s="527"/>
    </row>
    <row r="18" spans="1:13" ht="15" customHeight="1">
      <c r="A18" s="508"/>
      <c r="B18" s="508"/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</row>
    <row r="19" spans="1:13" ht="15" customHeight="1">
      <c r="A19" s="514" t="s">
        <v>119</v>
      </c>
      <c r="B19" s="515"/>
      <c r="E19" s="531" t="s">
        <v>98</v>
      </c>
      <c r="F19" s="532"/>
      <c r="I19" s="520" t="s">
        <v>120</v>
      </c>
      <c r="J19" s="521"/>
      <c r="K19" s="521"/>
      <c r="L19" s="521"/>
      <c r="M19" s="515"/>
    </row>
    <row r="20" spans="1:13" ht="15" customHeight="1">
      <c r="A20" s="516"/>
      <c r="B20" s="517"/>
      <c r="E20" s="511">
        <v>39</v>
      </c>
      <c r="F20" s="61">
        <v>77</v>
      </c>
      <c r="I20" s="522"/>
      <c r="J20" s="523"/>
      <c r="K20" s="523"/>
      <c r="L20" s="523"/>
      <c r="M20" s="517"/>
    </row>
    <row r="21" spans="1:13" ht="15" customHeight="1">
      <c r="A21" s="516"/>
      <c r="B21" s="517"/>
      <c r="E21" s="512"/>
      <c r="F21" s="61">
        <v>78</v>
      </c>
      <c r="I21" s="522"/>
      <c r="J21" s="523"/>
      <c r="K21" s="523"/>
      <c r="L21" s="523"/>
      <c r="M21" s="517"/>
    </row>
    <row r="22" spans="1:13" ht="15" customHeight="1">
      <c r="A22" s="518"/>
      <c r="B22" s="519"/>
      <c r="E22" s="513"/>
      <c r="F22" s="61">
        <v>75</v>
      </c>
      <c r="I22" s="524"/>
      <c r="J22" s="525"/>
      <c r="K22" s="525"/>
      <c r="L22" s="525"/>
      <c r="M22" s="519"/>
    </row>
    <row r="23" spans="1:13" ht="29.4" customHeight="1">
      <c r="A23" s="526" t="s">
        <v>235</v>
      </c>
      <c r="B23" s="526"/>
      <c r="C23" s="526"/>
      <c r="D23" s="526"/>
      <c r="E23" s="526"/>
      <c r="F23" s="526"/>
      <c r="G23" s="526"/>
      <c r="H23" s="526"/>
      <c r="I23" s="526"/>
      <c r="J23" s="526"/>
      <c r="K23" s="526"/>
      <c r="L23" s="526"/>
      <c r="M23" s="526"/>
    </row>
    <row r="24" spans="1:13" ht="15" customHeight="1">
      <c r="A24" s="527" t="s">
        <v>122</v>
      </c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</row>
    <row r="25" spans="1:13" ht="15" customHeight="1">
      <c r="A25" s="527"/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</row>
    <row r="26" spans="1:13" ht="15" customHeight="1">
      <c r="A26" s="508"/>
      <c r="B26" s="508"/>
      <c r="C26" s="508"/>
      <c r="D26" s="508"/>
      <c r="E26" s="508"/>
      <c r="F26" s="508"/>
      <c r="G26" s="508"/>
      <c r="H26" s="508"/>
      <c r="I26" s="508"/>
      <c r="J26" s="508"/>
      <c r="K26" s="508"/>
      <c r="L26" s="508"/>
      <c r="M26" s="508"/>
    </row>
    <row r="27" spans="1:13" ht="15" customHeight="1">
      <c r="A27" s="508" t="s">
        <v>123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</row>
    <row r="28" spans="1:13" ht="15" customHeight="1">
      <c r="A28" s="509"/>
      <c r="B28" s="509"/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</row>
    <row r="29" spans="1:13" ht="15" customHeight="1" thickBot="1">
      <c r="A29" s="510"/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</row>
    <row r="30" spans="1:13" ht="15" customHeight="1" thickTop="1"/>
    <row r="31" spans="1:13" ht="15" customHeight="1"/>
  </sheetData>
  <sheetProtection algorithmName="SHA-512" hashValue="Dfrbhzccjp5j/LvOr/gJgFlWz7UWfNVhPGXEJK/Q/9f+x+c3vPtV/DtWiXSkHsJ78Y66z+hUSgp7dGn/8nby5g==" saltValue="0Hoh3MF/ro8NAekUCAo1hw==" spinCount="100000" sheet="1" objects="1" scenarios="1" selectLockedCells="1"/>
  <mergeCells count="11">
    <mergeCell ref="A7:M8"/>
    <mergeCell ref="A9:M11"/>
    <mergeCell ref="A13:M15"/>
    <mergeCell ref="A16:M18"/>
    <mergeCell ref="E19:F19"/>
    <mergeCell ref="A27:M29"/>
    <mergeCell ref="E20:E22"/>
    <mergeCell ref="A19:B22"/>
    <mergeCell ref="I19:M22"/>
    <mergeCell ref="A23:M23"/>
    <mergeCell ref="A24:M26"/>
  </mergeCells>
  <conditionalFormatting sqref="F20:F22">
    <cfRule type="cellIs" dxfId="1" priority="1" operator="equal">
      <formula>0</formula>
    </cfRule>
  </conditionalFormatting>
  <dataValidations count="2">
    <dataValidation type="list" allowBlank="1" showInputMessage="1" showErrorMessage="1" promptTitle="figuras individuais" prompt="utilizar este filtro somente para as figuras individuais, quando são relalizadas figuras diferentes pelos pares ou trios" sqref="F20:F22" xr:uid="{00000000-0002-0000-0100-000000000000}">
      <formula1>lista</formula1>
    </dataValidation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E20" xr:uid="{00000000-0002-0000-0100-000001000000}">
      <formula1>lista</formula1>
    </dataValidation>
  </dataValidations>
  <pageMargins left="0.7" right="0.7" top="0.75" bottom="0.75" header="0.3" footer="0.3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/>
  <dimension ref="A1:D153"/>
  <sheetViews>
    <sheetView showGridLines="0" topLeftCell="A127" zoomScale="70" zoomScaleNormal="70" workbookViewId="0">
      <selection activeCell="A66" sqref="A1:XFD1048576"/>
    </sheetView>
  </sheetViews>
  <sheetFormatPr defaultColWidth="32" defaultRowHeight="105" customHeight="1"/>
  <cols>
    <col min="1" max="1" width="29.90625" style="113" customWidth="1"/>
    <col min="2" max="3" width="32" style="91"/>
    <col min="4" max="4" width="32" style="93"/>
    <col min="5" max="16384" width="32" style="91"/>
  </cols>
  <sheetData>
    <row r="1" spans="1:4" ht="105" customHeight="1">
      <c r="C1" s="92">
        <v>0</v>
      </c>
      <c r="D1" s="93">
        <v>0</v>
      </c>
    </row>
    <row r="2" spans="1:4" ht="147" customHeight="1">
      <c r="A2" s="95" t="s">
        <v>19</v>
      </c>
      <c r="B2" s="95"/>
      <c r="C2" s="92">
        <v>1</v>
      </c>
      <c r="D2" s="93">
        <v>0.1</v>
      </c>
    </row>
    <row r="3" spans="1:4" ht="147" customHeight="1">
      <c r="C3" s="92">
        <v>2</v>
      </c>
      <c r="D3" s="93">
        <v>0.1</v>
      </c>
    </row>
    <row r="4" spans="1:4" ht="147" customHeight="1">
      <c r="C4" s="92">
        <v>3</v>
      </c>
      <c r="D4" s="93">
        <v>0.1</v>
      </c>
    </row>
    <row r="5" spans="1:4" ht="147" customHeight="1">
      <c r="A5" s="97" t="s">
        <v>20</v>
      </c>
      <c r="B5" s="96"/>
      <c r="C5" s="92">
        <v>4</v>
      </c>
      <c r="D5" s="93">
        <v>0.1</v>
      </c>
    </row>
    <row r="6" spans="1:4" ht="147" customHeight="1">
      <c r="A6" s="97" t="s">
        <v>21</v>
      </c>
      <c r="B6" s="97"/>
      <c r="C6" s="92">
        <v>5</v>
      </c>
      <c r="D6" s="93">
        <v>0.25</v>
      </c>
    </row>
    <row r="7" spans="1:4" ht="147" customHeight="1">
      <c r="A7" s="95" t="s">
        <v>22</v>
      </c>
      <c r="B7" s="95"/>
      <c r="C7" s="92">
        <v>6</v>
      </c>
      <c r="D7" s="93">
        <v>0.25</v>
      </c>
    </row>
    <row r="8" spans="1:4" ht="147" customHeight="1">
      <c r="A8" s="95"/>
      <c r="B8" s="94"/>
      <c r="C8" s="92">
        <v>7</v>
      </c>
      <c r="D8" s="93">
        <v>0.25</v>
      </c>
    </row>
    <row r="9" spans="1:4" ht="147" customHeight="1">
      <c r="A9" s="103" t="s">
        <v>20</v>
      </c>
      <c r="C9" s="92">
        <v>8</v>
      </c>
      <c r="D9" s="93">
        <v>0.25</v>
      </c>
    </row>
    <row r="10" spans="1:4" ht="147" customHeight="1">
      <c r="C10" s="92">
        <v>9</v>
      </c>
      <c r="D10" s="93">
        <v>0.5</v>
      </c>
    </row>
    <row r="11" spans="1:4" ht="147" customHeight="1">
      <c r="A11" s="100" t="s">
        <v>21</v>
      </c>
      <c r="B11" s="98"/>
      <c r="C11" s="92">
        <v>10</v>
      </c>
      <c r="D11" s="93">
        <v>0.5</v>
      </c>
    </row>
    <row r="12" spans="1:4" ht="147" customHeight="1">
      <c r="A12" s="114" t="s">
        <v>112</v>
      </c>
      <c r="B12" s="99"/>
      <c r="C12" s="92">
        <v>11</v>
      </c>
      <c r="D12" s="93">
        <v>0.5</v>
      </c>
    </row>
    <row r="13" spans="1:4" ht="147" customHeight="1">
      <c r="A13" s="100" t="s">
        <v>20</v>
      </c>
      <c r="B13" s="98"/>
      <c r="C13" s="92">
        <v>12</v>
      </c>
      <c r="D13" s="93">
        <v>0.5</v>
      </c>
    </row>
    <row r="14" spans="1:4" ht="147" customHeight="1">
      <c r="A14" s="100"/>
      <c r="B14" s="100"/>
      <c r="C14" s="92">
        <v>13</v>
      </c>
      <c r="D14" s="93">
        <v>0.75</v>
      </c>
    </row>
    <row r="15" spans="1:4" ht="147" customHeight="1">
      <c r="A15" s="115" t="s">
        <v>113</v>
      </c>
      <c r="B15" s="101"/>
      <c r="C15" s="92">
        <v>14</v>
      </c>
      <c r="D15" s="93">
        <v>0.75</v>
      </c>
    </row>
    <row r="16" spans="1:4" ht="147" customHeight="1">
      <c r="A16" s="115" t="s">
        <v>114</v>
      </c>
      <c r="B16" s="102"/>
      <c r="C16" s="92">
        <v>15</v>
      </c>
      <c r="D16" s="93">
        <v>0.75</v>
      </c>
    </row>
    <row r="17" spans="1:4" ht="147" customHeight="1">
      <c r="A17" s="100" t="s">
        <v>20</v>
      </c>
      <c r="B17" s="98"/>
      <c r="C17" s="92">
        <v>16</v>
      </c>
      <c r="D17" s="93">
        <v>0.75</v>
      </c>
    </row>
    <row r="18" spans="1:4" ht="147" customHeight="1">
      <c r="A18" s="100" t="s">
        <v>19</v>
      </c>
      <c r="B18" s="100"/>
      <c r="C18" s="92">
        <v>17</v>
      </c>
      <c r="D18" s="93">
        <v>1</v>
      </c>
    </row>
    <row r="19" spans="1:4" ht="147" customHeight="1">
      <c r="A19" s="95" t="s">
        <v>23</v>
      </c>
      <c r="B19" s="95"/>
      <c r="C19" s="92">
        <v>18</v>
      </c>
      <c r="D19" s="93">
        <v>1</v>
      </c>
    </row>
    <row r="20" spans="1:4" ht="147" customHeight="1">
      <c r="A20" s="103" t="s">
        <v>24</v>
      </c>
      <c r="B20" s="103"/>
      <c r="C20" s="92">
        <v>19</v>
      </c>
      <c r="D20" s="93">
        <v>1</v>
      </c>
    </row>
    <row r="21" spans="1:4" ht="147" customHeight="1">
      <c r="A21" s="95" t="s">
        <v>20</v>
      </c>
      <c r="B21" s="104"/>
      <c r="C21" s="92">
        <v>20</v>
      </c>
      <c r="D21" s="93">
        <v>1</v>
      </c>
    </row>
    <row r="22" spans="1:4" ht="147" customHeight="1">
      <c r="B22" s="105" t="s">
        <v>118</v>
      </c>
      <c r="C22" s="92">
        <v>21</v>
      </c>
      <c r="D22" s="93">
        <v>0.1</v>
      </c>
    </row>
    <row r="23" spans="1:4" ht="147" customHeight="1">
      <c r="B23" s="105" t="s">
        <v>118</v>
      </c>
      <c r="C23" s="92">
        <v>22</v>
      </c>
      <c r="D23" s="93">
        <v>0.1</v>
      </c>
    </row>
    <row r="24" spans="1:4" ht="147" customHeight="1">
      <c r="B24" s="105" t="s">
        <v>118</v>
      </c>
      <c r="C24" s="92">
        <v>23</v>
      </c>
      <c r="D24" s="93">
        <v>0.1</v>
      </c>
    </row>
    <row r="25" spans="1:4" ht="147" customHeight="1">
      <c r="A25" s="116" t="s">
        <v>18</v>
      </c>
      <c r="B25" s="105">
        <v>3</v>
      </c>
      <c r="C25" s="92">
        <v>24</v>
      </c>
      <c r="D25" s="93">
        <v>0.1</v>
      </c>
    </row>
    <row r="26" spans="1:4" ht="147" customHeight="1">
      <c r="B26" s="105">
        <v>3</v>
      </c>
      <c r="C26" s="92">
        <v>25</v>
      </c>
      <c r="D26" s="93">
        <v>0.1</v>
      </c>
    </row>
    <row r="27" spans="1:4" ht="147" customHeight="1">
      <c r="B27" s="105">
        <v>3</v>
      </c>
      <c r="C27" s="92">
        <v>26</v>
      </c>
      <c r="D27" s="93">
        <v>0.1</v>
      </c>
    </row>
    <row r="28" spans="1:4" ht="147" customHeight="1">
      <c r="B28" s="105">
        <v>3</v>
      </c>
      <c r="C28" s="92">
        <v>27</v>
      </c>
      <c r="D28" s="93">
        <v>0.1</v>
      </c>
    </row>
    <row r="29" spans="1:4" ht="147" customHeight="1">
      <c r="B29" s="105">
        <v>3</v>
      </c>
      <c r="C29" s="92">
        <v>28</v>
      </c>
      <c r="D29" s="93">
        <v>0.25</v>
      </c>
    </row>
    <row r="30" spans="1:4" ht="147" customHeight="1">
      <c r="B30" s="105">
        <v>3</v>
      </c>
      <c r="C30" s="92">
        <v>29</v>
      </c>
      <c r="D30" s="93">
        <v>0.25</v>
      </c>
    </row>
    <row r="31" spans="1:4" ht="147" customHeight="1">
      <c r="B31" s="105">
        <v>3</v>
      </c>
      <c r="C31" s="92">
        <v>30</v>
      </c>
      <c r="D31" s="93">
        <v>0.25</v>
      </c>
    </row>
    <row r="32" spans="1:4" ht="147" customHeight="1">
      <c r="B32" s="105">
        <v>3</v>
      </c>
      <c r="C32" s="92">
        <v>31</v>
      </c>
      <c r="D32" s="93">
        <v>0.25</v>
      </c>
    </row>
    <row r="33" spans="1:4" ht="147" customHeight="1">
      <c r="B33" s="105">
        <v>3</v>
      </c>
      <c r="C33" s="92">
        <v>32</v>
      </c>
      <c r="D33" s="93">
        <v>0.25</v>
      </c>
    </row>
    <row r="34" spans="1:4" ht="147" customHeight="1">
      <c r="B34" s="105">
        <v>3</v>
      </c>
      <c r="C34" s="92">
        <v>33</v>
      </c>
      <c r="D34" s="93">
        <v>0.25</v>
      </c>
    </row>
    <row r="35" spans="1:4" ht="147" customHeight="1">
      <c r="B35" s="105">
        <v>3</v>
      </c>
      <c r="C35" s="92">
        <v>34</v>
      </c>
      <c r="D35" s="93">
        <v>0.25</v>
      </c>
    </row>
    <row r="36" spans="1:4" ht="147" customHeight="1">
      <c r="B36" s="105">
        <v>3</v>
      </c>
      <c r="C36" s="92">
        <v>35</v>
      </c>
      <c r="D36" s="93">
        <v>0.5</v>
      </c>
    </row>
    <row r="37" spans="1:4" ht="147" customHeight="1">
      <c r="B37" s="105">
        <v>3</v>
      </c>
      <c r="C37" s="92">
        <v>36</v>
      </c>
      <c r="D37" s="93">
        <v>0.5</v>
      </c>
    </row>
    <row r="38" spans="1:4" ht="147" customHeight="1">
      <c r="B38" s="105">
        <v>3</v>
      </c>
      <c r="C38" s="92">
        <v>37</v>
      </c>
      <c r="D38" s="93">
        <v>0.5</v>
      </c>
    </row>
    <row r="39" spans="1:4" ht="147" customHeight="1">
      <c r="B39" s="105">
        <v>3</v>
      </c>
      <c r="C39" s="92">
        <v>38</v>
      </c>
      <c r="D39" s="93">
        <v>0.5</v>
      </c>
    </row>
    <row r="40" spans="1:4" ht="147" customHeight="1">
      <c r="B40" s="105">
        <v>3</v>
      </c>
      <c r="C40" s="92">
        <v>39</v>
      </c>
      <c r="D40" s="93">
        <v>0.5</v>
      </c>
    </row>
    <row r="41" spans="1:4" ht="147" customHeight="1">
      <c r="B41" s="105">
        <v>3</v>
      </c>
      <c r="C41" s="92">
        <v>40</v>
      </c>
      <c r="D41" s="93">
        <v>0.5</v>
      </c>
    </row>
    <row r="42" spans="1:4" ht="147" customHeight="1">
      <c r="B42" s="105">
        <v>3</v>
      </c>
      <c r="C42" s="92">
        <v>41</v>
      </c>
      <c r="D42" s="93">
        <v>0.5</v>
      </c>
    </row>
    <row r="43" spans="1:4" ht="147" customHeight="1">
      <c r="B43" s="105">
        <v>3</v>
      </c>
      <c r="C43" s="92">
        <v>42</v>
      </c>
      <c r="D43" s="93">
        <v>0.75</v>
      </c>
    </row>
    <row r="44" spans="1:4" ht="147" customHeight="1">
      <c r="B44" s="105">
        <v>3</v>
      </c>
      <c r="C44" s="92">
        <v>43</v>
      </c>
      <c r="D44" s="93">
        <v>0.75</v>
      </c>
    </row>
    <row r="45" spans="1:4" ht="147" customHeight="1">
      <c r="B45" s="105">
        <v>3</v>
      </c>
      <c r="C45" s="92">
        <v>44</v>
      </c>
      <c r="D45" s="93">
        <v>0.75</v>
      </c>
    </row>
    <row r="46" spans="1:4" ht="147" customHeight="1">
      <c r="B46" s="105">
        <v>3</v>
      </c>
      <c r="C46" s="92">
        <v>45</v>
      </c>
      <c r="D46" s="93">
        <v>0.75</v>
      </c>
    </row>
    <row r="47" spans="1:4" ht="147" customHeight="1">
      <c r="A47" s="100"/>
      <c r="B47" s="105">
        <v>3</v>
      </c>
      <c r="C47" s="92">
        <v>46</v>
      </c>
      <c r="D47" s="93">
        <v>0.75</v>
      </c>
    </row>
    <row r="48" spans="1:4" ht="147" customHeight="1">
      <c r="B48" s="105">
        <v>3</v>
      </c>
      <c r="C48" s="92">
        <v>47</v>
      </c>
      <c r="D48" s="93">
        <v>0.75</v>
      </c>
    </row>
    <row r="49" spans="2:4" ht="147" customHeight="1">
      <c r="B49" s="105">
        <v>3</v>
      </c>
      <c r="C49" s="92">
        <v>48</v>
      </c>
      <c r="D49" s="93">
        <v>0.75</v>
      </c>
    </row>
    <row r="50" spans="2:4" ht="147" customHeight="1">
      <c r="B50" s="105">
        <v>3</v>
      </c>
      <c r="C50" s="92">
        <v>49</v>
      </c>
      <c r="D50" s="93">
        <v>1</v>
      </c>
    </row>
    <row r="51" spans="2:4" ht="147" customHeight="1">
      <c r="B51" s="105">
        <v>3</v>
      </c>
      <c r="C51" s="92">
        <v>50</v>
      </c>
      <c r="D51" s="93">
        <v>1</v>
      </c>
    </row>
    <row r="52" spans="2:4" ht="147" customHeight="1">
      <c r="B52" s="105">
        <v>3</v>
      </c>
      <c r="C52" s="92">
        <v>51</v>
      </c>
      <c r="D52" s="93">
        <v>1</v>
      </c>
    </row>
    <row r="53" spans="2:4" ht="147" customHeight="1">
      <c r="B53" s="105">
        <v>3</v>
      </c>
      <c r="C53" s="92">
        <v>52</v>
      </c>
      <c r="D53" s="93">
        <v>1</v>
      </c>
    </row>
    <row r="54" spans="2:4" ht="147" customHeight="1">
      <c r="B54" s="105">
        <v>3</v>
      </c>
      <c r="C54" s="92">
        <v>53</v>
      </c>
      <c r="D54" s="93">
        <v>1</v>
      </c>
    </row>
    <row r="55" spans="2:4" ht="147" customHeight="1">
      <c r="B55" s="105">
        <v>3</v>
      </c>
      <c r="C55" s="92">
        <v>54</v>
      </c>
      <c r="D55" s="93">
        <v>1</v>
      </c>
    </row>
    <row r="56" spans="2:4" ht="147" customHeight="1">
      <c r="B56" s="105">
        <v>3</v>
      </c>
      <c r="C56" s="92">
        <v>55</v>
      </c>
      <c r="D56" s="93">
        <v>1</v>
      </c>
    </row>
    <row r="57" spans="2:4" ht="105" customHeight="1">
      <c r="B57" s="105">
        <v>2</v>
      </c>
      <c r="C57" s="92">
        <v>56</v>
      </c>
      <c r="D57" s="93">
        <v>0</v>
      </c>
    </row>
    <row r="58" spans="2:4" ht="105" customHeight="1">
      <c r="B58" s="105">
        <v>2</v>
      </c>
      <c r="C58" s="92">
        <v>57</v>
      </c>
      <c r="D58" s="93">
        <v>0</v>
      </c>
    </row>
    <row r="59" spans="2:4" ht="105" customHeight="1">
      <c r="B59" s="105">
        <v>2</v>
      </c>
      <c r="C59" s="92">
        <v>58</v>
      </c>
      <c r="D59" s="93">
        <v>0</v>
      </c>
    </row>
    <row r="60" spans="2:4" ht="105" customHeight="1">
      <c r="B60" s="105">
        <v>2</v>
      </c>
      <c r="C60" s="92">
        <v>59</v>
      </c>
      <c r="D60" s="93">
        <v>0</v>
      </c>
    </row>
    <row r="61" spans="2:4" ht="105" customHeight="1">
      <c r="B61" s="105">
        <v>2</v>
      </c>
      <c r="C61" s="92">
        <v>60</v>
      </c>
      <c r="D61" s="93">
        <v>0</v>
      </c>
    </row>
    <row r="62" spans="2:4" ht="105" customHeight="1">
      <c r="B62" s="105">
        <v>2</v>
      </c>
      <c r="C62" s="92">
        <v>61</v>
      </c>
      <c r="D62" s="93">
        <v>0</v>
      </c>
    </row>
    <row r="63" spans="2:4" ht="105" customHeight="1">
      <c r="B63" s="105"/>
      <c r="C63" s="92">
        <v>62</v>
      </c>
      <c r="D63" s="93">
        <v>0</v>
      </c>
    </row>
    <row r="64" spans="2:4" ht="105" customHeight="1">
      <c r="B64" s="105">
        <v>2</v>
      </c>
      <c r="C64" s="92">
        <v>63</v>
      </c>
      <c r="D64" s="93">
        <v>0</v>
      </c>
    </row>
    <row r="65" spans="2:4" ht="105" customHeight="1">
      <c r="B65" s="105">
        <v>2</v>
      </c>
      <c r="C65" s="92">
        <v>64</v>
      </c>
      <c r="D65" s="93">
        <v>0</v>
      </c>
    </row>
    <row r="66" spans="2:4" ht="105" customHeight="1">
      <c r="B66" s="105">
        <v>2</v>
      </c>
      <c r="C66" s="92">
        <v>65</v>
      </c>
      <c r="D66" s="93">
        <v>0</v>
      </c>
    </row>
    <row r="67" spans="2:4" ht="105" customHeight="1">
      <c r="B67" s="105">
        <v>2</v>
      </c>
      <c r="C67" s="92">
        <v>66</v>
      </c>
      <c r="D67" s="93">
        <v>0</v>
      </c>
    </row>
    <row r="68" spans="2:4" ht="105" customHeight="1">
      <c r="C68" s="92">
        <v>67</v>
      </c>
      <c r="D68" s="93">
        <v>0</v>
      </c>
    </row>
    <row r="69" spans="2:4" ht="105" customHeight="1">
      <c r="C69" s="92">
        <v>68</v>
      </c>
      <c r="D69" s="93">
        <v>0</v>
      </c>
    </row>
    <row r="70" spans="2:4" ht="105" customHeight="1">
      <c r="C70" s="92">
        <v>69</v>
      </c>
      <c r="D70" s="93">
        <v>0</v>
      </c>
    </row>
    <row r="71" spans="2:4" ht="105" customHeight="1">
      <c r="C71" s="92">
        <v>70</v>
      </c>
      <c r="D71" s="93">
        <v>0</v>
      </c>
    </row>
    <row r="72" spans="2:4" ht="105" customHeight="1">
      <c r="C72" s="92">
        <v>71</v>
      </c>
      <c r="D72" s="93">
        <v>0</v>
      </c>
    </row>
    <row r="73" spans="2:4" ht="105" customHeight="1">
      <c r="C73" s="92">
        <v>72</v>
      </c>
      <c r="D73" s="93">
        <v>0</v>
      </c>
    </row>
    <row r="74" spans="2:4" ht="105" customHeight="1">
      <c r="C74" s="92">
        <v>73</v>
      </c>
      <c r="D74" s="93">
        <v>0</v>
      </c>
    </row>
    <row r="75" spans="2:4" ht="105" customHeight="1">
      <c r="C75" s="92">
        <v>74</v>
      </c>
      <c r="D75" s="93">
        <v>0</v>
      </c>
    </row>
    <row r="76" spans="2:4" ht="105" customHeight="1">
      <c r="C76" s="92">
        <v>75</v>
      </c>
      <c r="D76" s="93">
        <v>0</v>
      </c>
    </row>
    <row r="77" spans="2:4" ht="105" customHeight="1">
      <c r="C77" s="92">
        <v>76</v>
      </c>
      <c r="D77" s="93">
        <v>0</v>
      </c>
    </row>
    <row r="78" spans="2:4" ht="105" customHeight="1">
      <c r="C78" s="92">
        <v>77</v>
      </c>
      <c r="D78" s="93">
        <v>0</v>
      </c>
    </row>
    <row r="79" spans="2:4" ht="105" customHeight="1">
      <c r="C79" s="92">
        <v>78</v>
      </c>
      <c r="D79" s="93">
        <v>0</v>
      </c>
    </row>
    <row r="80" spans="2:4" ht="105" customHeight="1">
      <c r="C80" s="92">
        <v>79</v>
      </c>
      <c r="D80" s="93">
        <v>0</v>
      </c>
    </row>
    <row r="81" spans="1:4" ht="105" customHeight="1">
      <c r="B81" s="105">
        <v>2</v>
      </c>
      <c r="C81" s="92">
        <v>80</v>
      </c>
      <c r="D81" s="93">
        <v>0</v>
      </c>
    </row>
    <row r="82" spans="1:4" ht="147" customHeight="1">
      <c r="B82" s="105"/>
      <c r="C82" s="92">
        <v>81</v>
      </c>
      <c r="D82" s="93">
        <v>0.1</v>
      </c>
    </row>
    <row r="83" spans="1:4" ht="147" customHeight="1">
      <c r="A83" s="106" t="s">
        <v>20</v>
      </c>
      <c r="B83" s="105"/>
      <c r="C83" s="92">
        <v>82</v>
      </c>
      <c r="D83" s="93">
        <v>0.1</v>
      </c>
    </row>
    <row r="84" spans="1:4" ht="147" customHeight="1">
      <c r="B84" s="105"/>
      <c r="C84" s="92">
        <v>83</v>
      </c>
      <c r="D84" s="93">
        <v>0.1</v>
      </c>
    </row>
    <row r="85" spans="1:4" ht="147" customHeight="1">
      <c r="A85" s="95" t="s">
        <v>21</v>
      </c>
      <c r="B85" s="105"/>
      <c r="C85" s="92">
        <v>84</v>
      </c>
      <c r="D85" s="93">
        <v>0.1</v>
      </c>
    </row>
    <row r="86" spans="1:4" ht="147" customHeight="1">
      <c r="A86" s="95" t="s">
        <v>21</v>
      </c>
      <c r="B86" s="105"/>
      <c r="C86" s="92">
        <v>85</v>
      </c>
      <c r="D86" s="93">
        <v>0.25</v>
      </c>
    </row>
    <row r="87" spans="1:4" ht="147" customHeight="1">
      <c r="A87" s="107"/>
      <c r="B87" s="105"/>
      <c r="C87" s="92">
        <v>86</v>
      </c>
      <c r="D87" s="93">
        <v>0.25</v>
      </c>
    </row>
    <row r="88" spans="1:4" ht="147" customHeight="1">
      <c r="A88" s="95" t="s">
        <v>20</v>
      </c>
      <c r="B88" s="105"/>
      <c r="C88" s="92">
        <v>87</v>
      </c>
      <c r="D88" s="93">
        <v>0.25</v>
      </c>
    </row>
    <row r="89" spans="1:4" ht="147" customHeight="1">
      <c r="A89" s="95" t="s">
        <v>20</v>
      </c>
      <c r="B89" s="105"/>
      <c r="C89" s="92">
        <v>88</v>
      </c>
      <c r="D89" s="93">
        <v>0.25</v>
      </c>
    </row>
    <row r="90" spans="1:4" ht="147" customHeight="1">
      <c r="A90" s="95" t="s">
        <v>19</v>
      </c>
      <c r="B90" s="105"/>
      <c r="C90" s="92">
        <v>89</v>
      </c>
      <c r="D90" s="93">
        <v>0.5</v>
      </c>
    </row>
    <row r="91" spans="1:4" ht="147" customHeight="1">
      <c r="A91" s="107" t="s">
        <v>20</v>
      </c>
      <c r="B91" s="105"/>
      <c r="C91" s="92">
        <v>90</v>
      </c>
      <c r="D91" s="93">
        <v>0.5</v>
      </c>
    </row>
    <row r="92" spans="1:4" ht="147" customHeight="1">
      <c r="A92" s="95" t="s">
        <v>21</v>
      </c>
      <c r="B92" s="105"/>
      <c r="C92" s="92">
        <v>91</v>
      </c>
      <c r="D92" s="93">
        <v>0.5</v>
      </c>
    </row>
    <row r="93" spans="1:4" ht="147" customHeight="1">
      <c r="A93" s="107" t="s">
        <v>115</v>
      </c>
      <c r="B93" s="105"/>
      <c r="C93" s="92">
        <v>92</v>
      </c>
      <c r="D93" s="93">
        <v>0.5</v>
      </c>
    </row>
    <row r="94" spans="1:4" ht="147" customHeight="1">
      <c r="A94" s="95" t="s">
        <v>19</v>
      </c>
      <c r="B94" s="105"/>
      <c r="C94" s="92">
        <v>93</v>
      </c>
      <c r="D94" s="93">
        <v>0.75</v>
      </c>
    </row>
    <row r="95" spans="1:4" ht="147" customHeight="1">
      <c r="A95" s="107" t="s">
        <v>26</v>
      </c>
      <c r="B95" s="105"/>
      <c r="C95" s="92">
        <v>94</v>
      </c>
      <c r="D95" s="93">
        <v>0.75</v>
      </c>
    </row>
    <row r="96" spans="1:4" ht="147" customHeight="1">
      <c r="A96" s="108" t="s">
        <v>116</v>
      </c>
      <c r="B96" s="105"/>
      <c r="C96" s="92">
        <v>95</v>
      </c>
      <c r="D96" s="93">
        <v>0.75</v>
      </c>
    </row>
    <row r="97" spans="1:4" ht="147" customHeight="1">
      <c r="A97" s="95" t="s">
        <v>27</v>
      </c>
      <c r="B97" s="105"/>
      <c r="C97" s="92">
        <v>96</v>
      </c>
      <c r="D97" s="93">
        <v>0.75</v>
      </c>
    </row>
    <row r="98" spans="1:4" ht="147" customHeight="1">
      <c r="A98" s="107" t="s">
        <v>234</v>
      </c>
      <c r="B98" s="105"/>
      <c r="C98" s="92">
        <v>97</v>
      </c>
      <c r="D98" s="93">
        <v>1</v>
      </c>
    </row>
    <row r="99" spans="1:4" ht="147" customHeight="1">
      <c r="A99" s="95" t="s">
        <v>23</v>
      </c>
      <c r="B99" s="105"/>
      <c r="C99" s="92">
        <v>98</v>
      </c>
      <c r="D99" s="93">
        <v>1</v>
      </c>
    </row>
    <row r="100" spans="1:4" ht="147" customHeight="1">
      <c r="A100" s="95" t="s">
        <v>28</v>
      </c>
      <c r="B100" s="105"/>
      <c r="C100" s="92">
        <v>99</v>
      </c>
      <c r="D100" s="93">
        <v>1</v>
      </c>
    </row>
    <row r="101" spans="1:4" ht="147" customHeight="1">
      <c r="A101" s="109" t="s">
        <v>117</v>
      </c>
      <c r="B101" s="105"/>
      <c r="C101" s="92">
        <v>100</v>
      </c>
      <c r="D101" s="93">
        <v>1</v>
      </c>
    </row>
    <row r="102" spans="1:4" ht="147" customHeight="1">
      <c r="A102" s="110" t="s">
        <v>25</v>
      </c>
      <c r="B102" s="105">
        <v>3</v>
      </c>
      <c r="C102" s="92">
        <v>101</v>
      </c>
      <c r="D102" s="93">
        <v>0.1</v>
      </c>
    </row>
    <row r="103" spans="1:4" ht="147" customHeight="1">
      <c r="B103" s="105">
        <v>3</v>
      </c>
      <c r="C103" s="92">
        <v>102</v>
      </c>
      <c r="D103" s="93">
        <v>0.1</v>
      </c>
    </row>
    <row r="104" spans="1:4" ht="147" customHeight="1">
      <c r="B104" s="105">
        <v>3</v>
      </c>
      <c r="C104" s="92">
        <v>103</v>
      </c>
      <c r="D104" s="93">
        <v>0.1</v>
      </c>
    </row>
    <row r="105" spans="1:4" ht="147" customHeight="1">
      <c r="B105" s="105">
        <v>3</v>
      </c>
      <c r="C105" s="92">
        <v>104</v>
      </c>
      <c r="D105" s="93">
        <v>0.1</v>
      </c>
    </row>
    <row r="106" spans="1:4" ht="147" customHeight="1">
      <c r="A106" s="111" t="s">
        <v>25</v>
      </c>
      <c r="B106" s="105">
        <v>3</v>
      </c>
      <c r="C106" s="92">
        <v>105</v>
      </c>
      <c r="D106" s="93">
        <v>0.1</v>
      </c>
    </row>
    <row r="107" spans="1:4" ht="147" customHeight="1">
      <c r="A107" s="192" t="s">
        <v>25</v>
      </c>
      <c r="B107" s="105">
        <v>3</v>
      </c>
      <c r="C107" s="92">
        <v>106</v>
      </c>
      <c r="D107" s="93">
        <v>0.1</v>
      </c>
    </row>
    <row r="108" spans="1:4" ht="147" customHeight="1">
      <c r="A108" s="111" t="s">
        <v>25</v>
      </c>
      <c r="B108" s="105">
        <v>3</v>
      </c>
      <c r="C108" s="92">
        <v>107</v>
      </c>
      <c r="D108" s="93">
        <v>0.1</v>
      </c>
    </row>
    <row r="109" spans="1:4" ht="147" customHeight="1">
      <c r="B109" s="105">
        <v>3</v>
      </c>
      <c r="C109" s="92">
        <v>108</v>
      </c>
      <c r="D109" s="93">
        <v>0.25</v>
      </c>
    </row>
    <row r="110" spans="1:4" ht="147" customHeight="1">
      <c r="B110" s="105">
        <v>3</v>
      </c>
      <c r="C110" s="92">
        <v>109</v>
      </c>
      <c r="D110" s="93">
        <v>0.25</v>
      </c>
    </row>
    <row r="111" spans="1:4" ht="147" customHeight="1">
      <c r="B111" s="105">
        <v>3</v>
      </c>
      <c r="C111" s="92">
        <v>110</v>
      </c>
      <c r="D111" s="93">
        <v>0.25</v>
      </c>
    </row>
    <row r="112" spans="1:4" ht="147" customHeight="1">
      <c r="B112" s="105">
        <v>3</v>
      </c>
      <c r="C112" s="92">
        <v>111</v>
      </c>
      <c r="D112" s="93">
        <v>0.25</v>
      </c>
    </row>
    <row r="113" spans="1:4" ht="147" customHeight="1">
      <c r="A113" s="193" t="s">
        <v>25</v>
      </c>
      <c r="B113" s="105">
        <v>3</v>
      </c>
      <c r="C113" s="92">
        <v>112</v>
      </c>
      <c r="D113" s="93">
        <v>0.25</v>
      </c>
    </row>
    <row r="114" spans="1:4" ht="147" customHeight="1">
      <c r="B114" s="105">
        <v>3</v>
      </c>
      <c r="C114" s="92">
        <v>113</v>
      </c>
      <c r="D114" s="93">
        <v>0.25</v>
      </c>
    </row>
    <row r="115" spans="1:4" ht="147" customHeight="1">
      <c r="B115" s="105">
        <v>3</v>
      </c>
      <c r="C115" s="92">
        <v>114</v>
      </c>
      <c r="D115" s="93">
        <v>0.25</v>
      </c>
    </row>
    <row r="116" spans="1:4" ht="147" customHeight="1">
      <c r="B116" s="105">
        <v>3</v>
      </c>
      <c r="C116" s="92">
        <v>115</v>
      </c>
      <c r="D116" s="93">
        <v>0.5</v>
      </c>
    </row>
    <row r="117" spans="1:4" ht="147" customHeight="1">
      <c r="B117" s="105">
        <v>3</v>
      </c>
      <c r="C117" s="92">
        <v>116</v>
      </c>
      <c r="D117" s="93">
        <v>0.5</v>
      </c>
    </row>
    <row r="118" spans="1:4" ht="147" customHeight="1">
      <c r="B118" s="105">
        <v>3</v>
      </c>
      <c r="C118" s="92">
        <v>117</v>
      </c>
      <c r="D118" s="93">
        <v>0.5</v>
      </c>
    </row>
    <row r="119" spans="1:4" ht="147" customHeight="1">
      <c r="B119" s="105">
        <v>3</v>
      </c>
      <c r="C119" s="92">
        <v>118</v>
      </c>
      <c r="D119" s="93">
        <v>0.5</v>
      </c>
    </row>
    <row r="120" spans="1:4" ht="147" customHeight="1">
      <c r="B120" s="105">
        <v>3</v>
      </c>
      <c r="C120" s="92">
        <v>119</v>
      </c>
      <c r="D120" s="93">
        <v>0.5</v>
      </c>
    </row>
    <row r="121" spans="1:4" ht="147" customHeight="1">
      <c r="A121" s="117" t="s">
        <v>25</v>
      </c>
      <c r="B121" s="105">
        <v>3</v>
      </c>
      <c r="C121" s="92">
        <v>120</v>
      </c>
      <c r="D121" s="93">
        <v>0.5</v>
      </c>
    </row>
    <row r="122" spans="1:4" ht="147" customHeight="1">
      <c r="B122" s="105">
        <v>3</v>
      </c>
      <c r="C122" s="92">
        <v>121</v>
      </c>
      <c r="D122" s="93">
        <v>0.5</v>
      </c>
    </row>
    <row r="123" spans="1:4" ht="147" customHeight="1">
      <c r="B123" s="105">
        <v>3</v>
      </c>
      <c r="C123" s="92">
        <v>122</v>
      </c>
      <c r="D123" s="93">
        <v>0.75</v>
      </c>
    </row>
    <row r="124" spans="1:4" ht="147" customHeight="1">
      <c r="B124" s="105">
        <v>3</v>
      </c>
      <c r="C124" s="92">
        <v>123</v>
      </c>
      <c r="D124" s="93">
        <v>0.75</v>
      </c>
    </row>
    <row r="125" spans="1:4" ht="147" customHeight="1">
      <c r="B125" s="105">
        <v>3</v>
      </c>
      <c r="C125" s="92">
        <v>124</v>
      </c>
      <c r="D125" s="93">
        <v>0.75</v>
      </c>
    </row>
    <row r="126" spans="1:4" ht="147" customHeight="1">
      <c r="B126" s="105">
        <v>3</v>
      </c>
      <c r="C126" s="92">
        <v>125</v>
      </c>
      <c r="D126" s="93">
        <v>0.75</v>
      </c>
    </row>
    <row r="127" spans="1:4" ht="147" customHeight="1">
      <c r="B127" s="105">
        <v>3</v>
      </c>
      <c r="C127" s="92">
        <v>126</v>
      </c>
      <c r="D127" s="93">
        <v>0.75</v>
      </c>
    </row>
    <row r="128" spans="1:4" ht="147" customHeight="1">
      <c r="B128" s="105">
        <v>3</v>
      </c>
      <c r="C128" s="92">
        <v>127</v>
      </c>
      <c r="D128" s="93">
        <v>0.75</v>
      </c>
    </row>
    <row r="129" spans="2:4" ht="147" customHeight="1">
      <c r="B129" s="105">
        <v>3</v>
      </c>
      <c r="C129" s="92">
        <v>128</v>
      </c>
      <c r="D129" s="93">
        <v>1</v>
      </c>
    </row>
    <row r="130" spans="2:4" ht="147" customHeight="1">
      <c r="B130" s="105">
        <v>3</v>
      </c>
      <c r="C130" s="92">
        <v>129</v>
      </c>
      <c r="D130" s="93">
        <v>1</v>
      </c>
    </row>
    <row r="131" spans="2:4" ht="147" customHeight="1">
      <c r="B131" s="105">
        <v>3</v>
      </c>
      <c r="C131" s="92">
        <v>130</v>
      </c>
      <c r="D131" s="93">
        <v>1</v>
      </c>
    </row>
    <row r="132" spans="2:4" ht="147" customHeight="1">
      <c r="B132" s="105">
        <v>3</v>
      </c>
      <c r="C132" s="92">
        <v>131</v>
      </c>
      <c r="D132" s="93">
        <v>1</v>
      </c>
    </row>
    <row r="133" spans="2:4" ht="147" customHeight="1">
      <c r="B133" s="105">
        <v>3</v>
      </c>
      <c r="C133" s="92">
        <v>132</v>
      </c>
      <c r="D133" s="93">
        <v>1</v>
      </c>
    </row>
    <row r="134" spans="2:4" ht="147" customHeight="1">
      <c r="B134" s="105">
        <v>3</v>
      </c>
      <c r="C134" s="92">
        <v>133</v>
      </c>
      <c r="D134" s="93">
        <v>1</v>
      </c>
    </row>
    <row r="135" spans="2:4" ht="105" customHeight="1">
      <c r="C135" s="92"/>
    </row>
    <row r="136" spans="2:4" ht="105" customHeight="1">
      <c r="C136" s="92"/>
    </row>
    <row r="137" spans="2:4" ht="105" customHeight="1">
      <c r="C137" s="92"/>
    </row>
    <row r="138" spans="2:4" ht="105" customHeight="1">
      <c r="C138" s="92"/>
    </row>
    <row r="139" spans="2:4" ht="105" customHeight="1">
      <c r="C139" s="92"/>
    </row>
    <row r="140" spans="2:4" ht="105" customHeight="1">
      <c r="C140" s="92"/>
    </row>
    <row r="141" spans="2:4" ht="105" customHeight="1">
      <c r="C141" s="92"/>
    </row>
    <row r="142" spans="2:4" ht="105" customHeight="1">
      <c r="C142" s="92"/>
    </row>
    <row r="143" spans="2:4" ht="105" customHeight="1">
      <c r="C143" s="92"/>
    </row>
    <row r="144" spans="2:4" ht="105" customHeight="1">
      <c r="C144" s="92"/>
    </row>
    <row r="145" spans="3:3" ht="105" customHeight="1">
      <c r="C145" s="92"/>
    </row>
    <row r="146" spans="3:3" ht="105" customHeight="1">
      <c r="C146" s="92"/>
    </row>
    <row r="147" spans="3:3" ht="105" customHeight="1">
      <c r="C147" s="92"/>
    </row>
    <row r="148" spans="3:3" ht="105" customHeight="1">
      <c r="C148" s="92"/>
    </row>
    <row r="149" spans="3:3" ht="105" customHeight="1">
      <c r="C149" s="92"/>
    </row>
    <row r="150" spans="3:3" ht="105" customHeight="1">
      <c r="C150" s="92"/>
    </row>
    <row r="151" spans="3:3" ht="105" customHeight="1">
      <c r="C151" s="92"/>
    </row>
    <row r="152" spans="3:3" ht="105" customHeight="1">
      <c r="C152" s="92"/>
    </row>
    <row r="153" spans="3:3" ht="105" customHeight="1">
      <c r="C153" s="92"/>
    </row>
  </sheetData>
  <sheetProtection algorithmName="SHA-512" hashValue="nyrAKwyickG/nPl6cC5uiGXAbK2wO84dJC2QHgRJ0Ofmq8To8nj0a1hiEZv8HibTH7GeoRQAEsNhsRT5T2OJWg==" saltValue="InN7LElU5KJl9cqllzIwyg==" spinCount="100000" sheet="1" objects="1" scenarios="1" select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7180" r:id="rId4">
          <objectPr defaultSize="0" autoPict="0" r:id="rId5">
            <anchor moveWithCells="1" sizeWithCells="1">
              <from>
                <xdr:col>0</xdr:col>
                <xdr:colOff>273050</xdr:colOff>
                <xdr:row>40</xdr:row>
                <xdr:rowOff>69850</xdr:rowOff>
              </from>
              <to>
                <xdr:col>0</xdr:col>
                <xdr:colOff>1701800</xdr:colOff>
                <xdr:row>40</xdr:row>
                <xdr:rowOff>1822450</xdr:rowOff>
              </to>
            </anchor>
          </objectPr>
        </oleObject>
      </mc:Choice>
      <mc:Fallback>
        <oleObject progId="CorelDraw.Graphic.16" shapeId="7180" r:id="rId4"/>
      </mc:Fallback>
    </mc:AlternateContent>
    <mc:AlternateContent xmlns:mc="http://schemas.openxmlformats.org/markup-compatibility/2006">
      <mc:Choice Requires="x14">
        <oleObject progId="CorelDraw.Graphic.16" shapeId="7181" r:id="rId6">
          <objectPr defaultSize="0" autoPict="0" r:id="rId7">
            <anchor moveWithCells="1" sizeWithCells="1">
              <from>
                <xdr:col>0</xdr:col>
                <xdr:colOff>63500</xdr:colOff>
                <xdr:row>46</xdr:row>
                <xdr:rowOff>114300</xdr:rowOff>
              </from>
              <to>
                <xdr:col>0</xdr:col>
                <xdr:colOff>1949450</xdr:colOff>
                <xdr:row>46</xdr:row>
                <xdr:rowOff>1663700</xdr:rowOff>
              </to>
            </anchor>
          </objectPr>
        </oleObject>
      </mc:Choice>
      <mc:Fallback>
        <oleObject progId="CorelDraw.Graphic.16" shapeId="7181" r:id="rId6"/>
      </mc:Fallback>
    </mc:AlternateContent>
    <mc:AlternateContent xmlns:mc="http://schemas.openxmlformats.org/markup-compatibility/2006">
      <mc:Choice Requires="x14">
        <oleObject progId="CorelDraw.Graphic.16" shapeId="7182" r:id="rId8">
          <objectPr defaultSize="0" autoPict="0" r:id="rId9">
            <anchor moveWithCells="1" sizeWithCells="1">
              <from>
                <xdr:col>0</xdr:col>
                <xdr:colOff>0</xdr:colOff>
                <xdr:row>79</xdr:row>
                <xdr:rowOff>260350</xdr:rowOff>
              </from>
              <to>
                <xdr:col>0</xdr:col>
                <xdr:colOff>844550</xdr:colOff>
                <xdr:row>79</xdr:row>
                <xdr:rowOff>1066800</xdr:rowOff>
              </to>
            </anchor>
          </objectPr>
        </oleObject>
      </mc:Choice>
      <mc:Fallback>
        <oleObject progId="CorelDraw.Graphic.16" shapeId="7182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F5:W67"/>
  <sheetViews>
    <sheetView showGridLines="0" topLeftCell="A4" workbookViewId="0">
      <selection activeCell="I8" sqref="I8"/>
    </sheetView>
  </sheetViews>
  <sheetFormatPr defaultRowHeight="14.5"/>
  <cols>
    <col min="6" max="17" width="12.08984375" style="90" customWidth="1"/>
    <col min="18" max="19" width="17.90625" style="90" customWidth="1"/>
    <col min="20" max="21" width="9.08984375" style="90" customWidth="1"/>
    <col min="23" max="23" width="5.54296875" customWidth="1"/>
  </cols>
  <sheetData>
    <row r="5" spans="6:23" ht="26">
      <c r="F5" s="90" t="s">
        <v>178</v>
      </c>
      <c r="G5" s="168" t="s">
        <v>182</v>
      </c>
    </row>
    <row r="6" spans="6:23" ht="26">
      <c r="F6" s="90" t="s">
        <v>179</v>
      </c>
      <c r="G6" s="168" t="s">
        <v>183</v>
      </c>
      <c r="I6" s="90" t="s">
        <v>184</v>
      </c>
    </row>
    <row r="7" spans="6:23" ht="26">
      <c r="F7" s="90" t="s">
        <v>180</v>
      </c>
      <c r="G7" s="168" t="s">
        <v>185</v>
      </c>
      <c r="I7" s="169">
        <f>'carta de competição nível 3'!C19+'carta de competição nível 3'!E19+'carta de competição nível 3'!G19+'carta de competição nível 3'!I19+'carta de competição nível 3'!L19+'carta de competição nível 3'!N19+'carta de competição nível 3'!N27+'carta de competição nível 3'!L27+'carta de competição nível 3'!I27+'carta de competição nível 3'!G27+'carta de competição nível 3'!E27+'carta de competição nível 3'!C27</f>
        <v>0</v>
      </c>
      <c r="O7" s="90" t="str">
        <f>IF(OR('carta de competição nível 3'!L13="par feminino",'carta de competição nível 3'!L13="par masculino",'carta de competição nível 3'!L13="par misto"),6,IF(OR('carta de competição nível 3'!L13="trio feminino",'carta de competição nível 3'!L13="trio masculino"),5,""))</f>
        <v/>
      </c>
      <c r="P7" s="90">
        <f>COUNTA('carta de competição nível 3'!E12:'carta de competição nível 3'!H14)</f>
        <v>0</v>
      </c>
      <c r="W7" s="535" t="str">
        <f>IF(AND(P7&gt;0,P8&lt;6),"Falta preencher","")</f>
        <v/>
      </c>
    </row>
    <row r="8" spans="6:23" ht="26">
      <c r="F8" s="90" t="s">
        <v>181</v>
      </c>
      <c r="G8" s="168" t="s">
        <v>186</v>
      </c>
      <c r="P8" s="90">
        <f>SUM(Q8:U8)</f>
        <v>0</v>
      </c>
      <c r="Q8" s="90">
        <f>COUNTA('carta de competição nível 3'!K10)</f>
        <v>0</v>
      </c>
      <c r="R8" s="90">
        <f>COUNTA('carta de competição nível 3'!K11)</f>
        <v>0</v>
      </c>
      <c r="S8" s="90">
        <f>COUNTA('carta de competição nível 3'!L13)</f>
        <v>0</v>
      </c>
      <c r="T8" s="90">
        <f>COUNTA('carta de competição nível 3'!K14)</f>
        <v>0</v>
      </c>
      <c r="U8" s="90">
        <f>COUNTA('carta de competição nível 3'!N11)</f>
        <v>0</v>
      </c>
      <c r="W8" s="535"/>
    </row>
    <row r="9" spans="6:23" ht="26">
      <c r="F9" s="90">
        <v>0</v>
      </c>
      <c r="G9" s="168" t="s">
        <v>187</v>
      </c>
      <c r="W9" s="535"/>
    </row>
    <row r="10" spans="6:23">
      <c r="F10" s="90">
        <v>0</v>
      </c>
      <c r="G10" s="90">
        <v>0</v>
      </c>
      <c r="W10" s="535"/>
    </row>
    <row r="11" spans="6:23">
      <c r="F11" s="90">
        <v>0</v>
      </c>
      <c r="G11" s="90">
        <v>0</v>
      </c>
      <c r="W11" s="535"/>
    </row>
    <row r="12" spans="6:23" ht="23.5">
      <c r="F12" s="170">
        <f>MAX(F15:G16)</f>
        <v>0</v>
      </c>
      <c r="H12" s="170">
        <f>MAX(H15:I16)</f>
        <v>0</v>
      </c>
      <c r="J12" s="170">
        <f>MAX(J15:K16)</f>
        <v>0</v>
      </c>
      <c r="L12" s="170">
        <f>MAX(L15:M16)</f>
        <v>0</v>
      </c>
      <c r="N12" s="170">
        <f>MAX(N15:O16)</f>
        <v>0</v>
      </c>
      <c r="P12" s="170">
        <f>MAX(P15:Q16)</f>
        <v>0</v>
      </c>
    </row>
    <row r="13" spans="6:23">
      <c r="F13" s="536" t="s">
        <v>188</v>
      </c>
      <c r="G13" s="536"/>
      <c r="H13" s="536" t="s">
        <v>189</v>
      </c>
      <c r="I13" s="536"/>
      <c r="J13" s="536" t="s">
        <v>190</v>
      </c>
      <c r="K13" s="536"/>
      <c r="L13" s="536" t="s">
        <v>191</v>
      </c>
      <c r="M13" s="536"/>
      <c r="N13" s="538" t="s">
        <v>192</v>
      </c>
      <c r="O13" s="539"/>
      <c r="P13" s="536" t="s">
        <v>193</v>
      </c>
      <c r="Q13" s="536"/>
      <c r="S13" s="171"/>
    </row>
    <row r="14" spans="6:23">
      <c r="F14" s="537"/>
      <c r="G14" s="537"/>
      <c r="H14" s="537"/>
      <c r="I14" s="537"/>
      <c r="J14" s="537"/>
      <c r="K14" s="537"/>
      <c r="L14" s="537"/>
      <c r="M14" s="537"/>
      <c r="N14" s="540"/>
      <c r="O14" s="541"/>
      <c r="P14" s="537"/>
      <c r="Q14" s="537"/>
      <c r="S14" s="171" t="s">
        <v>201</v>
      </c>
    </row>
    <row r="15" spans="6:23" ht="25">
      <c r="F15" s="172">
        <f>IFERROR(INDEX(Folha1!$B:$B,MATCH('carta de competição nível 3'!$B3,Folha1!$C:$C,0)),"")</f>
        <v>0</v>
      </c>
      <c r="G15" s="172">
        <f>IFERROR(INDEX(Folha1!$B:$B,MATCH('carta de competição nível 3'!$C4,Folha1!$C:$C,0)),"")</f>
        <v>0</v>
      </c>
      <c r="H15" s="172">
        <f>IFERROR(INDEX(Folha1!$B:$B,MATCH('carta de competição nível 3'!D3,Folha1!$C:$C,0)),"")</f>
        <v>0</v>
      </c>
      <c r="I15" s="172">
        <f>IFERROR(INDEX(Folha1!$B:$B,MATCH('carta de competição nível 3'!E4,Folha1!$C:$C,0)),"")</f>
        <v>0</v>
      </c>
      <c r="J15" s="172">
        <f>IFERROR(INDEX(Folha1!$B:$B,MATCH('carta de competição nível 3'!F3,Folha1!$C:$C,0)),"")</f>
        <v>0</v>
      </c>
      <c r="K15" s="172">
        <f>IFERROR(INDEX(Folha1!$B:$B,MATCH('carta de competição nível 3'!G4,Folha1!$C:$C,0)),"")</f>
        <v>0</v>
      </c>
      <c r="L15" s="172">
        <f>IFERROR(INDEX(Folha1!$B:$B,MATCH('carta de competição nível 3'!H3,Folha1!$C:$C,0)),"")</f>
        <v>0</v>
      </c>
      <c r="M15" s="172">
        <f>IFERROR(INDEX(Folha1!$B:$B,MATCH('carta de competição nível 3'!I4,Folha1!$C:$C,0)),"")</f>
        <v>0</v>
      </c>
      <c r="N15" s="172">
        <f>IFERROR(INDEX(Folha1!$B:$B,MATCH('carta de competição nível 3'!J3,Folha1!$C:$C,0)),"")</f>
        <v>0</v>
      </c>
      <c r="O15" s="172">
        <f>IFERROR(INDEX(Folha1!$B:$B,MATCH('carta de competição nível 3'!L4,Folha1!$C:$C,0)),"")</f>
        <v>0</v>
      </c>
      <c r="P15" s="172">
        <f>IFERROR(INDEX(Folha1!$B:$B,MATCH('carta de competição nível 3'!M3,Folha1!$C:$C,0)),"")</f>
        <v>0</v>
      </c>
      <c r="Q15" s="172">
        <f>IFERROR(INDEX(Folha1!$B:$B,MATCH('carta de competição nível 3'!N4,Folha1!$C:$C,0)),"")</f>
        <v>0</v>
      </c>
      <c r="R15" s="89"/>
      <c r="S15" s="171" t="s">
        <v>202</v>
      </c>
      <c r="T15" s="89"/>
      <c r="U15" s="89"/>
    </row>
    <row r="16" spans="6:23" ht="25">
      <c r="F16" s="172">
        <f>IFERROR(INDEX(Folha1!$B:$B,MATCH('carta de competição nível 3'!$C3,Folha1!$C:$C,0)),"")</f>
        <v>0</v>
      </c>
      <c r="G16" s="172">
        <f>IFERROR(INDEX(Folha1!$B:$B,MATCH('carta de competição nível 3'!$C5,Folha1!$C:$C,0)),"")</f>
        <v>0</v>
      </c>
      <c r="H16" s="172">
        <f>IFERROR(INDEX(Folha1!$B:$B,MATCH('carta de competição nível 3'!E3,Folha1!$C:$C,0)),"")</f>
        <v>0</v>
      </c>
      <c r="I16" s="172">
        <f>IFERROR(INDEX(Folha1!$B:$B,MATCH('carta de competição nível 3'!E5,Folha1!$C:$C,0)),"")</f>
        <v>0</v>
      </c>
      <c r="J16" s="172">
        <f>IFERROR(INDEX(Folha1!$B:$B,MATCH('carta de competição nível 3'!G3,Folha1!$C:$C,0)),"")</f>
        <v>0</v>
      </c>
      <c r="K16" s="172">
        <f>IFERROR(INDEX(Folha1!$B:$B,MATCH('carta de competição nível 3'!G5,Folha1!$C:$C,0)),"")</f>
        <v>0</v>
      </c>
      <c r="L16" s="172">
        <f>IFERROR(INDEX(Folha1!$B:$B,MATCH('carta de competição nível 3'!I3,Folha1!$C:$C,0)),"")</f>
        <v>0</v>
      </c>
      <c r="M16" s="172">
        <f>IFERROR(INDEX(Folha1!$B:$B,MATCH('carta de competição nível 3'!I5,Folha1!$C:$C,0)),"")</f>
        <v>0</v>
      </c>
      <c r="N16" s="172">
        <f>IFERROR(INDEX(Folha1!$B:$B,MATCH('carta de competição nível 3'!L3,Folha1!$C:$C,0)),"")</f>
        <v>0</v>
      </c>
      <c r="O16" s="172">
        <f>IFERROR(INDEX(Folha1!$B:$B,MATCH('carta de competição nível 3'!L5,Folha1!$C:$C,0)),"")</f>
        <v>0</v>
      </c>
      <c r="P16" s="172">
        <f>IFERROR(INDEX(Folha1!$B:$B,MATCH('carta de competição nível 3'!N3,Folha1!$C:$C,0)),"")</f>
        <v>0</v>
      </c>
      <c r="Q16" s="172">
        <f>IFERROR(INDEX(Folha1!$B:$B,MATCH('carta de competição nível 3'!N5,Folha1!$C:$C,0)),"")</f>
        <v>0</v>
      </c>
      <c r="R16" s="89"/>
      <c r="S16" s="171" t="s">
        <v>203</v>
      </c>
      <c r="T16" s="89"/>
      <c r="U16" s="89"/>
    </row>
    <row r="17" spans="6:21"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171" t="s">
        <v>204</v>
      </c>
      <c r="T17" s="89"/>
      <c r="U17" s="89"/>
    </row>
    <row r="18" spans="6:21">
      <c r="S18" s="171" t="s">
        <v>205</v>
      </c>
    </row>
    <row r="19" spans="6:21">
      <c r="S19" s="171" t="s">
        <v>206</v>
      </c>
    </row>
    <row r="20" spans="6:21" ht="23.5">
      <c r="F20" s="170">
        <f>MAX(F23:G24)</f>
        <v>0</v>
      </c>
      <c r="H20" s="170">
        <f>MAX(H23:I24)</f>
        <v>0</v>
      </c>
      <c r="J20" s="170">
        <f>MAX(J23:K24)</f>
        <v>0</v>
      </c>
      <c r="L20" s="170">
        <f>MAX(L23:M24)</f>
        <v>0</v>
      </c>
      <c r="N20" s="170">
        <f>MAX(N23:O24)</f>
        <v>0</v>
      </c>
      <c r="P20" s="170">
        <f>MAX(P23:Q24)</f>
        <v>0</v>
      </c>
      <c r="S20" s="171" t="s">
        <v>207</v>
      </c>
    </row>
    <row r="21" spans="6:21">
      <c r="F21" s="536" t="s">
        <v>194</v>
      </c>
      <c r="G21" s="536"/>
      <c r="H21" s="536" t="s">
        <v>195</v>
      </c>
      <c r="I21" s="536"/>
      <c r="J21" s="536" t="s">
        <v>196</v>
      </c>
      <c r="K21" s="536"/>
      <c r="L21" s="536" t="s">
        <v>197</v>
      </c>
      <c r="M21" s="536"/>
      <c r="N21" s="536" t="s">
        <v>198</v>
      </c>
      <c r="O21" s="536"/>
      <c r="P21" s="536" t="s">
        <v>199</v>
      </c>
      <c r="Q21" s="536"/>
      <c r="S21" s="171" t="s">
        <v>208</v>
      </c>
    </row>
    <row r="22" spans="6:21"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S22" s="171" t="s">
        <v>200</v>
      </c>
    </row>
    <row r="23" spans="6:21" ht="25">
      <c r="F23" s="172">
        <f>IFERROR(INDEX(Folha1!$B:$B,MATCH('carta de competição nível 3'!B7,Folha1!$C:$C,0)),"")</f>
        <v>0</v>
      </c>
      <c r="G23" s="172">
        <f>IFERROR(INDEX(Folha1!$B:$B,MATCH('carta de competição nível 3'!C8,Folha1!$C:$C,0)),"")</f>
        <v>0</v>
      </c>
      <c r="H23" s="172">
        <f>IFERROR(INDEX(Folha1!$B:$B,MATCH('carta de competição nível 3'!D7,Folha1!$C:$C,0)),"")</f>
        <v>0</v>
      </c>
      <c r="I23" s="172">
        <f>IFERROR(INDEX(Folha1!$B:$B,MATCH('carta de competição nível 3'!E8,Folha1!$C:$C,0)),"")</f>
        <v>0</v>
      </c>
      <c r="J23" s="172">
        <f>IFERROR(INDEX(Folha1!$B:$B,MATCH('carta de competição nível 3'!F7,Folha1!$C:$C,0)),"")</f>
        <v>0</v>
      </c>
      <c r="K23" s="172">
        <f>IFERROR(INDEX(Folha1!$B:$B,MATCH('carta de competição nível 3'!G8,Folha1!$C:$C,0)),"")</f>
        <v>0</v>
      </c>
      <c r="L23" s="172">
        <f>IFERROR(INDEX(Folha1!$B:$B,MATCH('carta de competição nível 3'!H7,Folha1!$C:$C,0)),"")</f>
        <v>0</v>
      </c>
      <c r="M23" s="172">
        <f>IFERROR(INDEX(Folha1!$B:$B,MATCH('carta de competição nível 3'!I8,Folha1!$C:$C,0)),"")</f>
        <v>0</v>
      </c>
      <c r="N23" s="172">
        <f>IFERROR(INDEX(Folha1!$B:$B,MATCH('carta de competição nível 3'!J7,Folha1!$C:$C,0)),"")</f>
        <v>0</v>
      </c>
      <c r="O23" s="172">
        <f>IFERROR(INDEX(Folha1!$B:$B,MATCH('carta de competição nível 3'!L8,Folha1!$C:$C,0)),"")</f>
        <v>0</v>
      </c>
      <c r="P23" s="172">
        <f>IFERROR(INDEX(Folha1!$B:$B,MATCH('carta de competição nível 3'!M7,Folha1!$C:$C,0)),"")</f>
        <v>0</v>
      </c>
      <c r="Q23" s="172">
        <f>IFERROR(INDEX(Folha1!$B:$B,MATCH('carta de competição nível 3'!N8,Folha1!$C:$C,0)),"")</f>
        <v>0</v>
      </c>
      <c r="S23" s="171" t="s">
        <v>209</v>
      </c>
    </row>
    <row r="24" spans="6:21" ht="25">
      <c r="F24" s="172">
        <f>IFERROR(INDEX(Folha1!$B:$B,MATCH('carta de competição nível 3'!C7,Folha1!$C:$C,0)),"")</f>
        <v>0</v>
      </c>
      <c r="G24" s="172">
        <f>IFERROR(INDEX(Folha1!$B:$B,MATCH('carta de competição nível 3'!C9,Folha1!$C:$C,0)),"")</f>
        <v>0</v>
      </c>
      <c r="H24" s="172">
        <f>IFERROR(INDEX(Folha1!$B:$B,MATCH('carta de competição nível 3'!E7,Folha1!$C:$C,0)),"")</f>
        <v>0</v>
      </c>
      <c r="I24" s="172">
        <f>IFERROR(INDEX(Folha1!$B:$B,MATCH('carta de competição nível 3'!E9,Folha1!$C:$C,0)),"")</f>
        <v>0</v>
      </c>
      <c r="J24" s="172">
        <f>IFERROR(INDEX(Folha1!$B:$B,MATCH('carta de competição nível 3'!G7,Folha1!$C:$C,0)),"")</f>
        <v>0</v>
      </c>
      <c r="K24" s="172">
        <f>IFERROR(INDEX(Folha1!$B:$B,MATCH('carta de competição nível 3'!G9,Folha1!$C:$C,0)),"")</f>
        <v>0</v>
      </c>
      <c r="L24" s="172">
        <f>IFERROR(INDEX(Folha1!$B:$B,MATCH('carta de competição nível 3'!I7,Folha1!$C:$C,0)),"")</f>
        <v>0</v>
      </c>
      <c r="M24" s="172">
        <f>IFERROR(INDEX(Folha1!$B:$B,MATCH('carta de competição nível 3'!I9,Folha1!$C:$C,0)),"")</f>
        <v>0</v>
      </c>
      <c r="N24" s="172">
        <f>IFERROR(INDEX(Folha1!$B:$B,MATCH('carta de competição nível 3'!L7,Folha1!$C:$C,0)),"")</f>
        <v>0</v>
      </c>
      <c r="O24" s="172">
        <f>IFERROR(INDEX(Folha1!$B:$B,MATCH('carta de competição nível 3'!L9,Folha1!$C:$C,0)),"")</f>
        <v>0</v>
      </c>
      <c r="P24" s="172">
        <f>IFERROR(INDEX(Folha1!$B:$B,MATCH('carta de competição nível 3'!N7,Folha1!$C:$C,0)),"")</f>
        <v>0</v>
      </c>
      <c r="Q24" s="172">
        <f>IFERROR(INDEX(Folha1!$B:$B,MATCH('carta de competição nível 3'!N9,Folha1!$C:$C,0)),"")</f>
        <v>0</v>
      </c>
      <c r="S24" s="171" t="s">
        <v>210</v>
      </c>
    </row>
    <row r="25" spans="6:21">
      <c r="S25" s="171" t="s">
        <v>211</v>
      </c>
    </row>
    <row r="26" spans="6:21">
      <c r="S26" s="171" t="s">
        <v>212</v>
      </c>
    </row>
    <row r="27" spans="6:21" ht="32.5">
      <c r="F27" s="173"/>
      <c r="G27" s="173"/>
      <c r="H27" s="173"/>
      <c r="I27" s="173"/>
      <c r="J27" s="173"/>
      <c r="K27" s="173"/>
      <c r="L27" s="173"/>
      <c r="S27" s="171" t="s">
        <v>213</v>
      </c>
    </row>
    <row r="28" spans="6:21" ht="32.5">
      <c r="F28" s="173"/>
      <c r="G28" s="173"/>
      <c r="H28" s="173"/>
      <c r="I28" s="173"/>
      <c r="J28" s="173"/>
      <c r="K28" s="173"/>
      <c r="L28" s="173"/>
      <c r="S28" s="171">
        <v>0</v>
      </c>
    </row>
    <row r="29" spans="6:21" ht="30">
      <c r="F29" s="174"/>
      <c r="G29" s="174"/>
      <c r="H29" s="174"/>
      <c r="I29" s="174"/>
      <c r="J29" s="175"/>
      <c r="K29" s="533"/>
      <c r="L29" s="533"/>
      <c r="S29" s="171">
        <v>0</v>
      </c>
    </row>
    <row r="30" spans="6:21">
      <c r="F30" s="534"/>
      <c r="G30" s="534"/>
      <c r="H30" s="534"/>
      <c r="I30" s="534"/>
      <c r="J30" s="534"/>
      <c r="K30" s="534"/>
      <c r="L30" s="534"/>
      <c r="S30" s="171">
        <v>0</v>
      </c>
    </row>
    <row r="31" spans="6:21">
      <c r="F31" s="534"/>
      <c r="G31" s="534"/>
      <c r="H31" s="534"/>
      <c r="I31" s="534"/>
      <c r="J31" s="534"/>
      <c r="K31" s="534"/>
      <c r="L31" s="534"/>
      <c r="S31" s="171">
        <v>0</v>
      </c>
    </row>
    <row r="32" spans="6:21">
      <c r="F32" s="5"/>
      <c r="G32" s="5"/>
      <c r="H32" s="5"/>
      <c r="I32" s="5"/>
      <c r="J32" s="5"/>
      <c r="K32" s="5"/>
      <c r="L32" s="5"/>
      <c r="S32" s="171">
        <v>0</v>
      </c>
    </row>
    <row r="33" spans="6:21">
      <c r="S33" s="171">
        <v>0</v>
      </c>
    </row>
    <row r="34" spans="6:21">
      <c r="S34" s="171">
        <v>0</v>
      </c>
    </row>
    <row r="35" spans="6:21">
      <c r="S35" s="171">
        <v>0</v>
      </c>
    </row>
    <row r="36" spans="6:21">
      <c r="S36" s="171">
        <v>0</v>
      </c>
    </row>
    <row r="37" spans="6:21">
      <c r="S37" s="171">
        <v>0</v>
      </c>
    </row>
    <row r="38" spans="6:21">
      <c r="S38" s="171"/>
    </row>
    <row r="39" spans="6:21">
      <c r="S39" s="171"/>
    </row>
    <row r="40" spans="6:21"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</row>
    <row r="41" spans="6:21"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</row>
    <row r="42" spans="6:21"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</row>
    <row r="43" spans="6:21"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</row>
    <row r="44" spans="6:21"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</row>
    <row r="45" spans="6:21"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2"/>
      <c r="T45" s="52"/>
      <c r="U45" s="52"/>
    </row>
    <row r="46" spans="6:21" ht="45.5">
      <c r="F46" s="53"/>
      <c r="G46" s="53"/>
      <c r="H46" s="53"/>
      <c r="I46" s="176"/>
      <c r="J46" s="176"/>
      <c r="K46" s="176"/>
      <c r="L46" s="53"/>
      <c r="M46" s="53"/>
      <c r="N46" s="53"/>
      <c r="O46" s="53"/>
      <c r="P46" s="53"/>
      <c r="Q46" s="53"/>
      <c r="R46" s="53"/>
      <c r="S46" s="52"/>
      <c r="T46" s="52"/>
      <c r="U46" s="52"/>
    </row>
    <row r="47" spans="6:21" ht="45.5">
      <c r="F47" s="176"/>
      <c r="G47" s="176"/>
      <c r="H47" s="176"/>
      <c r="I47" s="176"/>
      <c r="J47" s="176"/>
      <c r="K47" s="176"/>
      <c r="L47" s="53"/>
      <c r="M47" s="53"/>
      <c r="N47" s="53"/>
      <c r="O47" s="53"/>
      <c r="P47" s="53"/>
      <c r="Q47" s="53"/>
      <c r="R47" s="53"/>
      <c r="S47" s="52"/>
      <c r="T47" s="52"/>
      <c r="U47" s="52"/>
    </row>
    <row r="48" spans="6:21"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2"/>
      <c r="T48" s="52"/>
      <c r="U48" s="52"/>
    </row>
    <row r="49" spans="6:21"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2"/>
      <c r="T49" s="52"/>
      <c r="U49" s="52"/>
    </row>
    <row r="50" spans="6:21"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2"/>
      <c r="T50" s="52"/>
      <c r="U50" s="52"/>
    </row>
    <row r="51" spans="6:21"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2"/>
      <c r="T51" s="52"/>
      <c r="U51" s="52"/>
    </row>
    <row r="52" spans="6:21">
      <c r="F52" s="52"/>
      <c r="G52" s="52"/>
      <c r="H52" s="52"/>
      <c r="I52" s="52"/>
      <c r="J52" s="52"/>
      <c r="K52" s="53"/>
      <c r="L52" s="53"/>
      <c r="M52" s="53"/>
      <c r="N52" s="53"/>
      <c r="O52" s="53"/>
      <c r="P52" s="53"/>
      <c r="Q52" s="53"/>
      <c r="R52" s="53"/>
      <c r="S52" s="52"/>
      <c r="T52" s="52"/>
      <c r="U52" s="52"/>
    </row>
    <row r="53" spans="6:21">
      <c r="F53" s="52"/>
      <c r="G53" s="52"/>
      <c r="H53" s="52"/>
      <c r="I53" s="52"/>
      <c r="J53" s="52"/>
      <c r="K53" s="53"/>
      <c r="L53" s="53"/>
      <c r="M53" s="53"/>
      <c r="N53" s="177"/>
      <c r="O53" s="177"/>
      <c r="P53" s="53"/>
      <c r="Q53" s="53"/>
      <c r="R53" s="53"/>
      <c r="S53" s="52"/>
      <c r="T53" s="52"/>
      <c r="U53" s="52"/>
    </row>
    <row r="54" spans="6:21">
      <c r="F54" s="52"/>
      <c r="G54" s="52"/>
      <c r="H54" s="52"/>
      <c r="I54" s="52"/>
      <c r="J54" s="52"/>
      <c r="K54" s="53"/>
      <c r="L54" s="53"/>
      <c r="M54" s="53"/>
      <c r="N54" s="177"/>
      <c r="O54" s="177"/>
      <c r="P54" s="53"/>
      <c r="Q54" s="53"/>
      <c r="R54" s="53"/>
      <c r="S54" s="52"/>
      <c r="T54" s="52"/>
      <c r="U54" s="52"/>
    </row>
    <row r="55" spans="6:21">
      <c r="F55" s="52"/>
      <c r="G55" s="52"/>
      <c r="H55" s="52"/>
      <c r="I55" s="52"/>
      <c r="J55" s="52"/>
      <c r="K55" s="53"/>
      <c r="L55" s="53"/>
      <c r="M55" s="53"/>
      <c r="N55" s="53"/>
      <c r="O55" s="53"/>
      <c r="P55" s="53"/>
      <c r="Q55" s="53"/>
      <c r="R55" s="53"/>
      <c r="S55" s="52"/>
      <c r="T55" s="52"/>
      <c r="U55" s="52"/>
    </row>
    <row r="56" spans="6:21">
      <c r="F56" s="52"/>
      <c r="G56" s="52"/>
      <c r="H56" s="52"/>
      <c r="I56" s="52"/>
      <c r="J56" s="52"/>
      <c r="K56" s="53"/>
      <c r="L56" s="53"/>
      <c r="M56" s="53"/>
      <c r="N56" s="53"/>
      <c r="O56" s="53"/>
      <c r="P56" s="53"/>
      <c r="Q56" s="53"/>
      <c r="R56" s="53"/>
      <c r="S56" s="52"/>
      <c r="T56" s="52"/>
      <c r="U56" s="52"/>
    </row>
    <row r="57" spans="6:21">
      <c r="F57" s="52"/>
      <c r="G57" s="52"/>
      <c r="H57" s="52"/>
      <c r="I57" s="52"/>
      <c r="J57" s="52"/>
      <c r="K57" s="53"/>
      <c r="L57" s="53"/>
      <c r="M57" s="53"/>
      <c r="N57" s="53"/>
      <c r="O57" s="53"/>
      <c r="P57" s="53"/>
      <c r="Q57" s="53"/>
      <c r="R57" s="53"/>
      <c r="S57" s="52"/>
      <c r="T57" s="52"/>
      <c r="U57" s="52"/>
    </row>
    <row r="58" spans="6:21">
      <c r="F58" s="52"/>
      <c r="G58" s="52"/>
      <c r="H58" s="52"/>
      <c r="I58" s="52"/>
      <c r="J58" s="52"/>
      <c r="K58" s="53"/>
      <c r="L58" s="53"/>
      <c r="M58" s="53"/>
      <c r="N58" s="53"/>
      <c r="O58" s="53"/>
      <c r="P58" s="53"/>
      <c r="Q58" s="53"/>
      <c r="R58" s="53"/>
      <c r="S58" s="52"/>
      <c r="T58" s="52"/>
      <c r="U58" s="52"/>
    </row>
    <row r="59" spans="6:21">
      <c r="F59" s="52"/>
      <c r="G59" s="52"/>
      <c r="H59" s="52"/>
      <c r="I59" s="52"/>
      <c r="J59" s="52"/>
      <c r="K59" s="53"/>
      <c r="L59" s="53"/>
      <c r="M59" s="53"/>
      <c r="N59" s="53"/>
      <c r="O59" s="53"/>
      <c r="P59" s="53"/>
      <c r="Q59" s="53"/>
      <c r="R59" s="53"/>
      <c r="S59" s="52"/>
      <c r="T59" s="52"/>
      <c r="U59" s="52"/>
    </row>
    <row r="60" spans="6:21">
      <c r="F60" s="52"/>
      <c r="G60" s="52"/>
      <c r="H60" s="52"/>
      <c r="I60" s="52"/>
      <c r="J60" s="52"/>
      <c r="K60" s="53"/>
      <c r="L60" s="53"/>
      <c r="M60" s="53"/>
      <c r="N60" s="178"/>
      <c r="O60" s="178"/>
      <c r="P60" s="53"/>
      <c r="Q60" s="53"/>
      <c r="R60" s="53"/>
      <c r="S60" s="52"/>
      <c r="T60" s="52"/>
      <c r="U60" s="52"/>
    </row>
    <row r="61" spans="6:21">
      <c r="F61" s="52"/>
      <c r="G61" s="52"/>
      <c r="H61" s="52"/>
      <c r="I61" s="52"/>
      <c r="J61" s="52"/>
      <c r="K61" s="53"/>
      <c r="L61" s="53"/>
      <c r="M61" s="53"/>
      <c r="N61" s="53"/>
      <c r="O61" s="53"/>
      <c r="P61" s="53"/>
      <c r="Q61" s="53"/>
      <c r="R61" s="53"/>
      <c r="S61" s="52"/>
      <c r="T61" s="52"/>
      <c r="U61" s="52"/>
    </row>
    <row r="62" spans="6:21">
      <c r="F62" s="52"/>
      <c r="G62" s="52"/>
      <c r="H62" s="52"/>
      <c r="I62" s="52"/>
      <c r="J62" s="52"/>
      <c r="K62" s="53"/>
      <c r="L62" s="53"/>
      <c r="M62" s="53"/>
      <c r="N62" s="53"/>
      <c r="O62" s="53"/>
      <c r="P62" s="53"/>
      <c r="Q62" s="53"/>
      <c r="R62" s="53"/>
      <c r="S62" s="52"/>
      <c r="T62" s="52"/>
      <c r="U62" s="52"/>
    </row>
    <row r="63" spans="6:21">
      <c r="F63" s="52"/>
      <c r="G63" s="52"/>
      <c r="H63" s="52"/>
      <c r="I63" s="52"/>
      <c r="J63" s="52"/>
      <c r="K63" s="53"/>
      <c r="L63" s="53"/>
      <c r="M63" s="53"/>
      <c r="N63" s="53"/>
      <c r="O63" s="53"/>
      <c r="P63" s="53"/>
      <c r="Q63" s="53"/>
      <c r="R63" s="53"/>
      <c r="S63" s="52"/>
      <c r="T63" s="52"/>
      <c r="U63" s="52"/>
    </row>
    <row r="64" spans="6:21">
      <c r="F64" s="52"/>
      <c r="G64" s="52"/>
      <c r="H64" s="52"/>
      <c r="I64" s="52"/>
      <c r="J64" s="52"/>
      <c r="K64" s="53"/>
      <c r="L64" s="53"/>
      <c r="M64" s="53"/>
      <c r="N64" s="53"/>
      <c r="O64" s="53"/>
      <c r="P64" s="53"/>
      <c r="Q64" s="53"/>
      <c r="R64" s="53"/>
      <c r="S64" s="52"/>
      <c r="T64" s="52"/>
      <c r="U64" s="52"/>
    </row>
    <row r="65" spans="6:21">
      <c r="F65" s="52"/>
      <c r="G65" s="52"/>
      <c r="H65" s="52"/>
      <c r="I65" s="52"/>
      <c r="J65" s="52"/>
      <c r="K65" s="53"/>
      <c r="L65" s="53"/>
      <c r="M65" s="53"/>
      <c r="N65" s="53"/>
      <c r="O65" s="53"/>
      <c r="P65" s="53"/>
      <c r="Q65" s="53"/>
      <c r="R65" s="53"/>
      <c r="S65" s="52"/>
      <c r="T65" s="52"/>
      <c r="U65" s="52"/>
    </row>
    <row r="66" spans="6:21">
      <c r="F66" s="52"/>
      <c r="G66" s="52"/>
      <c r="H66" s="52"/>
      <c r="I66" s="52"/>
      <c r="J66" s="52"/>
      <c r="K66" s="53"/>
      <c r="L66" s="53"/>
      <c r="M66" s="53"/>
      <c r="N66" s="53"/>
      <c r="O66" s="53"/>
      <c r="P66" s="53"/>
      <c r="Q66" s="53"/>
      <c r="R66" s="53"/>
      <c r="S66" s="52"/>
      <c r="T66" s="52"/>
      <c r="U66" s="52"/>
    </row>
    <row r="67" spans="6:21">
      <c r="F67" s="52"/>
      <c r="G67" s="52"/>
      <c r="H67" s="52"/>
      <c r="I67" s="52"/>
      <c r="J67" s="52"/>
      <c r="K67" s="53"/>
      <c r="L67" s="53"/>
      <c r="M67" s="53"/>
      <c r="N67" s="53"/>
      <c r="O67" s="53"/>
      <c r="P67" s="53"/>
      <c r="Q67" s="53"/>
      <c r="R67" s="53"/>
      <c r="S67" s="52"/>
      <c r="T67" s="52"/>
      <c r="U67" s="52"/>
    </row>
  </sheetData>
  <sheetProtection algorithmName="SHA-512" hashValue="KcWoRaPcpOquWSGnKlb4JoirJxyWG5Yyd3A1wiSGsa1RgRrJC5mtP0h20wNDKsVzXtNlAsEMUIMmApWchuwNEg==" saltValue="DEp0dyu011onhq41qo5SdA==" spinCount="100000" sheet="1" objects="1" scenarios="1" selectLockedCells="1"/>
  <mergeCells count="20">
    <mergeCell ref="W7:W11"/>
    <mergeCell ref="P21:Q22"/>
    <mergeCell ref="F13:G14"/>
    <mergeCell ref="H13:I14"/>
    <mergeCell ref="J13:K14"/>
    <mergeCell ref="L13:M14"/>
    <mergeCell ref="N13:O14"/>
    <mergeCell ref="P13:Q14"/>
    <mergeCell ref="F21:G22"/>
    <mergeCell ref="H21:I22"/>
    <mergeCell ref="J21:K22"/>
    <mergeCell ref="L21:M22"/>
    <mergeCell ref="N21:O22"/>
    <mergeCell ref="K29:L29"/>
    <mergeCell ref="F30:F31"/>
    <mergeCell ref="G30:G31"/>
    <mergeCell ref="H30:H31"/>
    <mergeCell ref="I30:I31"/>
    <mergeCell ref="J30:J31"/>
    <mergeCell ref="K30:L31"/>
  </mergeCells>
  <conditionalFormatting sqref="W7:W11">
    <cfRule type="expression" dxfId="0" priority="1">
      <formula>AND(P7&gt;0,P8&lt;6)</formula>
    </cfRule>
  </conditionalFormatting>
  <dataValidations count="1">
    <dataValidation allowBlank="1" showInputMessage="1" showErrorMessage="1" promptTitle="figuras individuais" prompt="utilizar este filtro somente para as figuras individuais, quando são relalizadas figuras diferentes pelos pares ou trios" sqref="L8:N9 L65544:N65545 L131080:N131081 L196616:N196617 L262152:N262153 L327688:N327689 L393224:N393225 L458760:N458761 L524296:N524297 L589832:N589833 L655368:N655369 L720904:N720905 L786440:N786441 L851976:N851977 L917512:N917513 L983048:N983049 U5:U7 U65541:U65543 U131077:U131079 U196613:U196615 U262149:U262151 U327685:U327687 U393221:U393223 U458757:U458759 U524293:U524295 U589829:U589831 U655365:U655367 U720901:U720903 U786437:U786439 U851973:U851975 U917509:U917511 U983045:U983047 S983045:T983045 Q65544:Q65545 Q131080:Q131081 Q196616:Q196617 Q262152:Q262153 Q327688:Q327689 Q393224:Q393225 Q458760:Q458761 Q524296:Q524297 Q589832:Q589833 Q655368:Q655369 Q720904:Q720905 Q786440:Q786441 Q851976:Q851977 Q917512:Q917513 Q983048:Q983049 O65545:P65545 O131081:P131081 O196617:P196617 O262153:P262153 O327689:P327689 O393225:P393225 O458761:P458761 O524297:P524297 O589833:P589833 O655369:P655369 O720905:P720905 O786441:P786441 O851977:P851977 O917513:P917513 O983049:P983049 R65545:U65545 R131081:U131081 R196617:U196617 R262153:U262153 R327689:U327689 R393225:U393225 R458761:U458761 R524297:U524297 R589833:U589833 R655369:U655369 R720905:U720905 R786441:U786441 R851977:U851977 R917513:U917513 R983049:U983049 L5:Q5 L65541:Q65541 L131077:Q131077 L196613:Q196613 L262149:Q262149 L327685:Q327685 L393221:Q393221 L458757:Q458757 L524293:Q524293 L589829:Q589829 L655365:Q655365 L720901:Q720901 L786437:Q786437 L851973:Q851973 L917509:Q917509 L983045:Q983045 S5:T5 S65541:T65541 S131077:T131077 S196613:T196613 S262149:T262149 S327685:T327685 S393221:T393221 S458757:T458757 S524293:T524293 S589829:T589829 S655365:T655365 S720901:T720901 S786437:T786437 S851973:T851973 S917509:T917509 O9:U9" xr:uid="{00000000-0002-0000-0300-000000000000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6</vt:i4>
      </vt:variant>
    </vt:vector>
  </HeadingPairs>
  <TitlesOfParts>
    <vt:vector size="10" baseType="lpstr">
      <vt:lpstr>carta de competição nível 3</vt:lpstr>
      <vt:lpstr>instruções</vt:lpstr>
      <vt:lpstr>Folha1</vt:lpstr>
      <vt:lpstr>Folha2</vt:lpstr>
      <vt:lpstr>'carta de competição nível 3'!Área_de_Impressão</vt:lpstr>
      <vt:lpstr>instruções!Área_de_Impressão</vt:lpstr>
      <vt:lpstr>encontros</vt:lpstr>
      <vt:lpstr>escolas</vt:lpstr>
      <vt:lpstr>especialidades</vt:lpstr>
      <vt:lpstr>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2018-01-04T09:07:52Z</cp:lastPrinted>
  <dcterms:created xsi:type="dcterms:W3CDTF">2012-01-15T11:35:42Z</dcterms:created>
  <dcterms:modified xsi:type="dcterms:W3CDTF">2019-01-17T07:48:14Z</dcterms:modified>
</cp:coreProperties>
</file>