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codeName="EsteLivro" defaultThemeVersion="124226"/>
  <mc:AlternateContent xmlns:mc="http://schemas.openxmlformats.org/markup-compatibility/2006">
    <mc:Choice Requires="x15">
      <x15ac:absPath xmlns:x15ac="http://schemas.microsoft.com/office/spreadsheetml/2010/11/ac" url="https://raemineduc-my.sharepoint.com/personal/emanuel_rocha_dgeste_mec_pt1/Documents/2 - CNDG 2019-2020/programas de pontuação nacional/"/>
    </mc:Choice>
  </mc:AlternateContent>
  <xr:revisionPtr revIDLastSave="0" documentId="8_{FDA7CC52-D485-4CE2-9F86-818244A856C5}" xr6:coauthVersionLast="45" xr6:coauthVersionMax="45" xr10:uidLastSave="{00000000-0000-0000-0000-000000000000}"/>
  <bookViews>
    <workbookView xWindow="-108" yWindow="-108" windowWidth="23256" windowHeight="13176" tabRatio="519" xr2:uid="{00000000-000D-0000-FFFF-FFFF00000000}"/>
  </bookViews>
  <sheets>
    <sheet name="menú" sheetId="69" r:id="rId1"/>
    <sheet name="fotos" sheetId="74" r:id="rId2"/>
    <sheet name="quadro" sheetId="72" r:id="rId3"/>
    <sheet name="ocupação praticável " sheetId="75" r:id="rId4"/>
    <sheet name="Registo de notas" sheetId="76" r:id="rId5"/>
    <sheet name="ordenação" sheetId="70" r:id="rId6"/>
    <sheet name="ordem de passagem" sheetId="52" r:id="rId7"/>
    <sheet name="Instruções" sheetId="71" r:id="rId8"/>
    <sheet name="Classificação Final" sheetId="55" r:id="rId9"/>
    <sheet name="Classificação geral" sheetId="54" state="hidden" r:id="rId10"/>
    <sheet name="deduções" sheetId="77" state="hidden" r:id="rId11"/>
    <sheet name="ajuizamento" sheetId="53" r:id="rId12"/>
    <sheet name="INSCRIÇÃO" sheetId="51" state="hidden" r:id="rId13"/>
  </sheets>
  <externalReferences>
    <externalReference r:id="rId14"/>
  </externalReferences>
  <definedNames>
    <definedName name="_xlnm._FilterDatabase" localSheetId="9" hidden="1">'Classificação geral'!$D$7:$AM$103</definedName>
    <definedName name="_xlnm._FilterDatabase" localSheetId="12" hidden="1">INSCRIÇÃO!$A$8:$CK$104</definedName>
    <definedName name="_xlnm._FilterDatabase" localSheetId="5" hidden="1">ordenação!$B$10:$H$10</definedName>
    <definedName name="_xlnm.Print_Area" localSheetId="11">ajuizamento!$A$2:$BF$118</definedName>
    <definedName name="_xlnm.Print_Area" localSheetId="8">'Classificação Final'!$A$2:$CQ$46</definedName>
    <definedName name="_xlnm.Print_Area" localSheetId="7">Instruções!$A$2:$U$101</definedName>
    <definedName name="_xlnm.Print_Area" localSheetId="0">menú!$A$1:$M$21</definedName>
    <definedName name="_xlnm.Print_Area" localSheetId="3">'ocupação praticável '!$A$2:$AB$17</definedName>
    <definedName name="_xlnm.Print_Area" localSheetId="6">'ordem de passagem'!$A$2:$H$111</definedName>
    <definedName name="_xlnm.Print_Area" localSheetId="5">ordenação!$A$2:$I$105</definedName>
    <definedName name="_xlnm.Print_Area" localSheetId="4">'Registo de notas'!$B$2:$EM$47</definedName>
    <definedName name="fotografia">INDEX(fotos!$A:$A,MATCH(quadro!$B$2,fotos!$A:$A,0))</definedName>
    <definedName name="grupo" localSheetId="12">INSCRIÇÃO!$P$7:$P$9</definedName>
    <definedName name="grupos">'ordem de passagem'!$N$11:$N$12</definedName>
    <definedName name="nível" localSheetId="2">'[1]Ficha de inscrição - acrobática'!$K$14:$K$18</definedName>
    <definedName name="nível">'ordem de passagem'!$O$11</definedName>
    <definedName name="sexo" localSheetId="12">INSCRIÇÃO!$Q$7:$Q$8</definedName>
    <definedName name="sexo">'ordem de passagem'!$M$11:$M$13</definedName>
    <definedName name="_xlnm.Print_Titles" localSheetId="8">'Classificação Final'!$70:$74</definedName>
    <definedName name="_xlnm.Print_Titles" localSheetId="3">'ocupação praticável '!$7:$7</definedName>
    <definedName name="_xlnm.Print_Titles" localSheetId="4">'Registo de notas'!$5:$9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5" i="53" l="1"/>
  <c r="R16" i="53" l="1"/>
  <c r="R17" i="53"/>
  <c r="P17" i="53"/>
  <c r="M17" i="53"/>
  <c r="K17" i="53"/>
  <c r="P16" i="53"/>
  <c r="M16" i="53"/>
  <c r="K16" i="53"/>
  <c r="R15" i="53"/>
  <c r="P15" i="53"/>
  <c r="M15" i="53"/>
  <c r="AA7" i="53" l="1"/>
  <c r="A1" i="72" l="1"/>
  <c r="B1" i="72"/>
  <c r="F5" i="74" l="1"/>
  <c r="F6" i="74"/>
  <c r="F7" i="74"/>
  <c r="F8" i="74"/>
  <c r="F9" i="74"/>
  <c r="F10" i="74"/>
  <c r="F11" i="74"/>
  <c r="F12" i="74"/>
  <c r="F13" i="74"/>
  <c r="F14" i="74"/>
  <c r="F15" i="74"/>
  <c r="F16" i="74"/>
  <c r="F17" i="74"/>
  <c r="F18" i="74"/>
  <c r="F19" i="74"/>
  <c r="F20" i="74"/>
  <c r="F21" i="74"/>
  <c r="F22" i="74"/>
  <c r="F23" i="74"/>
  <c r="F24" i="74"/>
  <c r="F25" i="74"/>
  <c r="F26" i="74"/>
  <c r="F27" i="74"/>
  <c r="F28" i="74"/>
  <c r="F29" i="74"/>
  <c r="F30" i="74"/>
  <c r="F31" i="74"/>
  <c r="F32" i="74"/>
  <c r="F33" i="74"/>
  <c r="F34" i="74"/>
  <c r="F35" i="74"/>
  <c r="F36" i="74"/>
  <c r="F37" i="74"/>
  <c r="F38" i="74"/>
  <c r="F39" i="74"/>
  <c r="F40" i="74"/>
  <c r="F41" i="74"/>
  <c r="F42" i="74"/>
  <c r="F43" i="74"/>
  <c r="F44" i="74"/>
  <c r="F45" i="74"/>
  <c r="F46" i="74"/>
  <c r="F47" i="74"/>
  <c r="F48" i="74"/>
  <c r="F49" i="74"/>
  <c r="F50" i="74"/>
  <c r="F51" i="74"/>
  <c r="F52" i="74"/>
  <c r="F53" i="74"/>
  <c r="F54" i="74"/>
  <c r="F55" i="74"/>
  <c r="F56" i="74"/>
  <c r="F57" i="74"/>
  <c r="F58" i="74"/>
  <c r="F59" i="74"/>
  <c r="F60" i="74"/>
  <c r="F61" i="74"/>
  <c r="F62" i="74"/>
  <c r="F63" i="74"/>
  <c r="F64" i="74"/>
  <c r="F65" i="74"/>
  <c r="F66" i="74"/>
  <c r="F67" i="74"/>
  <c r="F68" i="74"/>
  <c r="F69" i="74"/>
  <c r="F70" i="74"/>
  <c r="F71" i="74"/>
  <c r="F72" i="74"/>
  <c r="F73" i="74"/>
  <c r="F74" i="74"/>
  <c r="F75" i="74"/>
  <c r="F76" i="74"/>
  <c r="F77" i="74"/>
  <c r="F78" i="74"/>
  <c r="F79" i="74"/>
  <c r="F80" i="74"/>
  <c r="F81" i="74"/>
  <c r="F82" i="74"/>
  <c r="F83" i="74"/>
  <c r="F84" i="74"/>
  <c r="F85" i="74"/>
  <c r="F86" i="74"/>
  <c r="F87" i="74"/>
  <c r="F88" i="74"/>
  <c r="F89" i="74"/>
  <c r="F90" i="74"/>
  <c r="F91" i="74"/>
  <c r="F92" i="74"/>
  <c r="F93" i="74"/>
  <c r="F94" i="74"/>
  <c r="F95" i="74"/>
  <c r="F96" i="74"/>
  <c r="F97" i="74"/>
  <c r="F98" i="74"/>
  <c r="F100" i="74"/>
  <c r="F101" i="74"/>
  <c r="F102" i="74"/>
  <c r="F103" i="74"/>
  <c r="F104" i="74"/>
  <c r="F105" i="74"/>
  <c r="F106" i="74"/>
  <c r="F107" i="74"/>
  <c r="F108" i="74"/>
  <c r="F109" i="74"/>
  <c r="F110" i="74"/>
  <c r="F111" i="74"/>
  <c r="F112" i="74"/>
  <c r="F113" i="74"/>
  <c r="F114" i="74"/>
  <c r="F115" i="74"/>
  <c r="F116" i="74"/>
  <c r="F117" i="74"/>
  <c r="F118" i="74"/>
  <c r="F119" i="74"/>
  <c r="F120" i="74"/>
  <c r="F121" i="74"/>
  <c r="F122" i="74"/>
  <c r="F123" i="74"/>
  <c r="F124" i="74"/>
  <c r="F125" i="74"/>
  <c r="F126" i="74"/>
  <c r="F127" i="74"/>
  <c r="BE16" i="53" l="1"/>
  <c r="BF16" i="53"/>
  <c r="BE17" i="53"/>
  <c r="BF17" i="53"/>
  <c r="BE18" i="53"/>
  <c r="BF18" i="53"/>
  <c r="BE19" i="53"/>
  <c r="BF19" i="53"/>
  <c r="BE20" i="53"/>
  <c r="BF20" i="53"/>
  <c r="BE21" i="53"/>
  <c r="BF21" i="53"/>
  <c r="BE22" i="53"/>
  <c r="BF22" i="53"/>
  <c r="BE23" i="53"/>
  <c r="BF23" i="53"/>
  <c r="BE24" i="53"/>
  <c r="BF24" i="53"/>
  <c r="BE25" i="53"/>
  <c r="BF25" i="53"/>
  <c r="BE26" i="53"/>
  <c r="BF26" i="53"/>
  <c r="BE27" i="53"/>
  <c r="BF27" i="53"/>
  <c r="BE28" i="53"/>
  <c r="BF28" i="53"/>
  <c r="BE29" i="53"/>
  <c r="BF29" i="53"/>
  <c r="BE30" i="53"/>
  <c r="BF30" i="53"/>
  <c r="BE31" i="53"/>
  <c r="BF31" i="53"/>
  <c r="BE32" i="53"/>
  <c r="BF32" i="53"/>
  <c r="BE33" i="53"/>
  <c r="BF33" i="53"/>
  <c r="BE34" i="53"/>
  <c r="BF34" i="53"/>
  <c r="BE35" i="53"/>
  <c r="BF35" i="53"/>
  <c r="BE36" i="53"/>
  <c r="BF36" i="53"/>
  <c r="BE37" i="53"/>
  <c r="BF37" i="53"/>
  <c r="BE38" i="53"/>
  <c r="BF38" i="53"/>
  <c r="BE39" i="53"/>
  <c r="BF39" i="53"/>
  <c r="BE40" i="53"/>
  <c r="BF40" i="53"/>
  <c r="BE41" i="53"/>
  <c r="BF41" i="53"/>
  <c r="BE42" i="53"/>
  <c r="BF42" i="53"/>
  <c r="BE43" i="53"/>
  <c r="BF43" i="53"/>
  <c r="BE44" i="53"/>
  <c r="BF44" i="53"/>
  <c r="BE45" i="53"/>
  <c r="BF45" i="53"/>
  <c r="BE46" i="53"/>
  <c r="BF46" i="53"/>
  <c r="BE47" i="53"/>
  <c r="BF47" i="53"/>
  <c r="BE48" i="53"/>
  <c r="BF48" i="53"/>
  <c r="BE49" i="53"/>
  <c r="BF49" i="53"/>
  <c r="BE50" i="53"/>
  <c r="BF50" i="53"/>
  <c r="BE51" i="53"/>
  <c r="BF51" i="53"/>
  <c r="BE52" i="53"/>
  <c r="BF52" i="53"/>
  <c r="BE53" i="53"/>
  <c r="BF53" i="53"/>
  <c r="BE54" i="53"/>
  <c r="BF54" i="53"/>
  <c r="BE55" i="53"/>
  <c r="BF55" i="53"/>
  <c r="BE56" i="53"/>
  <c r="BF56" i="53"/>
  <c r="BE57" i="53"/>
  <c r="BF57" i="53"/>
  <c r="BE58" i="53"/>
  <c r="BF58" i="53"/>
  <c r="BE59" i="53"/>
  <c r="BF59" i="53"/>
  <c r="BE60" i="53"/>
  <c r="BF60" i="53"/>
  <c r="BE61" i="53"/>
  <c r="BF61" i="53"/>
  <c r="BE62" i="53"/>
  <c r="BF62" i="53"/>
  <c r="BE63" i="53"/>
  <c r="BF63" i="53"/>
  <c r="BE64" i="53"/>
  <c r="BF64" i="53"/>
  <c r="BE65" i="53"/>
  <c r="BF65" i="53"/>
  <c r="BE66" i="53"/>
  <c r="BF66" i="53"/>
  <c r="BE67" i="53"/>
  <c r="BF67" i="53"/>
  <c r="BE68" i="53"/>
  <c r="BF68" i="53"/>
  <c r="BE69" i="53"/>
  <c r="BF69" i="53"/>
  <c r="BE70" i="53"/>
  <c r="BF70" i="53"/>
  <c r="BE71" i="53"/>
  <c r="BF71" i="53"/>
  <c r="BE72" i="53"/>
  <c r="BF72" i="53"/>
  <c r="BE73" i="53"/>
  <c r="BF73" i="53"/>
  <c r="BE74" i="53"/>
  <c r="BF74" i="53"/>
  <c r="BE75" i="53"/>
  <c r="BF75" i="53"/>
  <c r="BE76" i="53"/>
  <c r="BF76" i="53"/>
  <c r="BE77" i="53"/>
  <c r="BF77" i="53"/>
  <c r="BE78" i="53"/>
  <c r="BF78" i="53"/>
  <c r="BE79" i="53"/>
  <c r="BF79" i="53"/>
  <c r="BE80" i="53"/>
  <c r="BF80" i="53"/>
  <c r="BE81" i="53"/>
  <c r="BF81" i="53"/>
  <c r="BE82" i="53"/>
  <c r="BF82" i="53"/>
  <c r="BE83" i="53"/>
  <c r="BF83" i="53"/>
  <c r="BE84" i="53"/>
  <c r="BF84" i="53"/>
  <c r="BE85" i="53"/>
  <c r="BF85" i="53"/>
  <c r="BE86" i="53"/>
  <c r="BF86" i="53"/>
  <c r="BE87" i="53"/>
  <c r="BF87" i="53"/>
  <c r="BE88" i="53"/>
  <c r="BF88" i="53"/>
  <c r="BE89" i="53"/>
  <c r="BF89" i="53"/>
  <c r="BE90" i="53"/>
  <c r="BF90" i="53"/>
  <c r="BE91" i="53"/>
  <c r="BF91" i="53"/>
  <c r="BE92" i="53"/>
  <c r="BF92" i="53"/>
  <c r="BE93" i="53"/>
  <c r="BF93" i="53"/>
  <c r="BE94" i="53"/>
  <c r="BF94" i="53"/>
  <c r="BE95" i="53"/>
  <c r="BF95" i="53"/>
  <c r="BE96" i="53"/>
  <c r="BF96" i="53"/>
  <c r="BE97" i="53"/>
  <c r="BF97" i="53"/>
  <c r="BE98" i="53"/>
  <c r="BF98" i="53"/>
  <c r="BE99" i="53"/>
  <c r="BF99" i="53"/>
  <c r="BE100" i="53"/>
  <c r="BF100" i="53"/>
  <c r="BE101" i="53"/>
  <c r="BF101" i="53"/>
  <c r="BE102" i="53"/>
  <c r="BF102" i="53"/>
  <c r="BE103" i="53"/>
  <c r="BF103" i="53"/>
  <c r="BE104" i="53"/>
  <c r="BF104" i="53"/>
  <c r="BE105" i="53"/>
  <c r="BF105" i="53"/>
  <c r="BE106" i="53"/>
  <c r="BF106" i="53"/>
  <c r="BE107" i="53"/>
  <c r="BF107" i="53"/>
  <c r="BE108" i="53"/>
  <c r="BF108" i="53"/>
  <c r="BE109" i="53"/>
  <c r="BF109" i="53"/>
  <c r="BE110" i="53"/>
  <c r="BF110" i="53"/>
  <c r="BF15" i="53"/>
  <c r="BE15" i="53"/>
  <c r="BC15" i="53"/>
  <c r="AP1" i="54"/>
  <c r="BO1" i="54" s="1"/>
  <c r="AQ1" i="54"/>
  <c r="BP1" i="54" s="1"/>
  <c r="AR1" i="54"/>
  <c r="BQ1" i="54" s="1"/>
  <c r="AS1" i="54"/>
  <c r="BR1" i="54" s="1"/>
  <c r="AT1" i="54"/>
  <c r="BS1" i="54" s="1"/>
  <c r="AU1" i="54"/>
  <c r="BT1" i="54" s="1"/>
  <c r="AV1" i="54"/>
  <c r="BU1" i="54" s="1"/>
  <c r="AW1" i="54"/>
  <c r="BV1" i="54" s="1"/>
  <c r="AX1" i="54"/>
  <c r="BW1" i="54" s="1"/>
  <c r="AY1" i="54"/>
  <c r="BX1" i="54" s="1"/>
  <c r="AZ1" i="54"/>
  <c r="BY1" i="54" s="1"/>
  <c r="BA1" i="54"/>
  <c r="BZ1" i="54" s="1"/>
  <c r="BB1" i="54"/>
  <c r="CA1" i="54" s="1"/>
  <c r="BC1" i="54"/>
  <c r="CB1" i="54" s="1"/>
  <c r="BD1" i="54"/>
  <c r="CC1" i="54" s="1"/>
  <c r="BE1" i="54"/>
  <c r="CD1" i="54" s="1"/>
  <c r="BF1" i="54"/>
  <c r="CE1" i="54" s="1"/>
  <c r="BG1" i="54"/>
  <c r="CF1" i="54" s="1"/>
  <c r="BH1" i="54"/>
  <c r="CG1" i="54" s="1"/>
  <c r="BI1" i="54"/>
  <c r="CH1" i="54" s="1"/>
  <c r="BJ1" i="54"/>
  <c r="CI1" i="54" s="1"/>
  <c r="BK1" i="54"/>
  <c r="CJ1" i="54" s="1"/>
  <c r="AO1" i="54"/>
  <c r="BN1" i="54" s="1"/>
  <c r="CM1" i="54" s="1"/>
  <c r="AA17" i="75" l="1"/>
  <c r="Y17" i="75"/>
  <c r="W17" i="75"/>
  <c r="U17" i="75"/>
  <c r="S17" i="75"/>
  <c r="Q17" i="75"/>
  <c r="O17" i="75"/>
  <c r="AA16" i="75"/>
  <c r="Y16" i="75"/>
  <c r="W16" i="75"/>
  <c r="U16" i="75"/>
  <c r="S16" i="75"/>
  <c r="Q16" i="75"/>
  <c r="O16" i="75"/>
  <c r="AA15" i="75"/>
  <c r="Y15" i="75"/>
  <c r="W15" i="75"/>
  <c r="U15" i="75"/>
  <c r="S15" i="75"/>
  <c r="Q15" i="75"/>
  <c r="O15" i="75"/>
  <c r="AA14" i="75"/>
  <c r="Y14" i="75"/>
  <c r="W14" i="75"/>
  <c r="U14" i="75"/>
  <c r="S14" i="75"/>
  <c r="Q14" i="75"/>
  <c r="O14" i="75"/>
  <c r="AA13" i="75"/>
  <c r="Y13" i="75"/>
  <c r="W13" i="75"/>
  <c r="U13" i="75"/>
  <c r="S13" i="75"/>
  <c r="Q13" i="75"/>
  <c r="O13" i="75"/>
  <c r="AA12" i="75"/>
  <c r="Y12" i="75"/>
  <c r="W12" i="75"/>
  <c r="U12" i="75"/>
  <c r="S12" i="75"/>
  <c r="Q12" i="75"/>
  <c r="O12" i="75"/>
  <c r="AA11" i="75"/>
  <c r="Y11" i="75"/>
  <c r="W11" i="75"/>
  <c r="U11" i="75"/>
  <c r="S11" i="75"/>
  <c r="Q11" i="75"/>
  <c r="O11" i="75"/>
  <c r="AA10" i="75"/>
  <c r="Y10" i="75"/>
  <c r="W10" i="75"/>
  <c r="U10" i="75"/>
  <c r="S10" i="75"/>
  <c r="Q10" i="75"/>
  <c r="O10" i="75"/>
  <c r="AA9" i="75"/>
  <c r="Y9" i="75"/>
  <c r="W9" i="75"/>
  <c r="U9" i="75"/>
  <c r="S9" i="75"/>
  <c r="Q9" i="75"/>
  <c r="O9" i="75"/>
  <c r="AA8" i="75"/>
  <c r="Y8" i="75"/>
  <c r="W8" i="75"/>
  <c r="U8" i="75"/>
  <c r="S8" i="75"/>
  <c r="Q8" i="75"/>
  <c r="O8" i="75"/>
  <c r="M17" i="75"/>
  <c r="M16" i="75"/>
  <c r="M15" i="75"/>
  <c r="M14" i="75"/>
  <c r="M13" i="75"/>
  <c r="M12" i="75"/>
  <c r="M11" i="75"/>
  <c r="M10" i="75"/>
  <c r="M9" i="75"/>
  <c r="M8" i="75"/>
  <c r="K17" i="75"/>
  <c r="K16" i="75"/>
  <c r="K15" i="75"/>
  <c r="K14" i="75"/>
  <c r="K13" i="75"/>
  <c r="K12" i="75"/>
  <c r="K11" i="75"/>
  <c r="K10" i="75"/>
  <c r="K9" i="75"/>
  <c r="K8" i="75"/>
  <c r="I17" i="75"/>
  <c r="I16" i="75"/>
  <c r="I15" i="75"/>
  <c r="I14" i="75"/>
  <c r="I13" i="75"/>
  <c r="I12" i="75"/>
  <c r="I11" i="75"/>
  <c r="I10" i="75"/>
  <c r="I9" i="75"/>
  <c r="I8" i="75"/>
  <c r="G17" i="75"/>
  <c r="G16" i="75"/>
  <c r="G15" i="75"/>
  <c r="G14" i="75"/>
  <c r="G13" i="75"/>
  <c r="G12" i="75"/>
  <c r="G11" i="75"/>
  <c r="G10" i="75"/>
  <c r="G9" i="75"/>
  <c r="G8" i="75"/>
  <c r="E17" i="75"/>
  <c r="E16" i="75"/>
  <c r="E15" i="75"/>
  <c r="E14" i="75"/>
  <c r="E13" i="75"/>
  <c r="E12" i="75"/>
  <c r="E11" i="75"/>
  <c r="E10" i="75"/>
  <c r="E9" i="75"/>
  <c r="E8" i="75"/>
  <c r="C17" i="75"/>
  <c r="C16" i="75"/>
  <c r="C15" i="75"/>
  <c r="C14" i="75"/>
  <c r="C13" i="75"/>
  <c r="C12" i="75"/>
  <c r="C11" i="75"/>
  <c r="C10" i="75"/>
  <c r="C9" i="75"/>
  <c r="C8" i="75"/>
  <c r="A17" i="75"/>
  <c r="A16" i="75"/>
  <c r="A15" i="75"/>
  <c r="A14" i="75"/>
  <c r="A13" i="75"/>
  <c r="A12" i="75"/>
  <c r="A11" i="75"/>
  <c r="A10" i="75"/>
  <c r="A9" i="75"/>
  <c r="A8" i="75"/>
  <c r="Y3" i="75"/>
  <c r="Q3" i="75"/>
  <c r="O3" i="75"/>
  <c r="K3" i="75"/>
  <c r="C3" i="75"/>
  <c r="A3" i="75"/>
  <c r="BP3" i="76"/>
  <c r="BT3" i="76"/>
  <c r="CQ3" i="76"/>
  <c r="BJ3" i="76"/>
  <c r="AM3" i="76"/>
  <c r="AI3" i="76"/>
  <c r="B3" i="76"/>
  <c r="AC3" i="76"/>
  <c r="F3" i="76"/>
  <c r="B12" i="76"/>
  <c r="AI12" i="76" s="1"/>
  <c r="C12" i="76"/>
  <c r="BQ12" i="76" s="1"/>
  <c r="D12" i="76"/>
  <c r="BR12" i="76" s="1"/>
  <c r="E12" i="76"/>
  <c r="BS12" i="76" s="1"/>
  <c r="B13" i="76"/>
  <c r="AI13" i="76" s="1"/>
  <c r="C13" i="76"/>
  <c r="D13" i="76"/>
  <c r="BR13" i="76" s="1"/>
  <c r="E13" i="76"/>
  <c r="BS13" i="76" s="1"/>
  <c r="B14" i="76"/>
  <c r="AI14" i="76" s="1"/>
  <c r="C14" i="76"/>
  <c r="D14" i="76"/>
  <c r="BR14" i="76" s="1"/>
  <c r="E14" i="76"/>
  <c r="B15" i="76"/>
  <c r="AI15" i="76" s="1"/>
  <c r="C15" i="76"/>
  <c r="D15" i="76"/>
  <c r="E15" i="76"/>
  <c r="DE15" i="76" s="1"/>
  <c r="B16" i="76"/>
  <c r="DB16" i="76" s="1"/>
  <c r="C16" i="76"/>
  <c r="D16" i="76"/>
  <c r="BR16" i="76" s="1"/>
  <c r="E16" i="76"/>
  <c r="B17" i="76"/>
  <c r="DB17" i="76" s="1"/>
  <c r="C17" i="76"/>
  <c r="D17" i="76"/>
  <c r="AK17" i="76" s="1"/>
  <c r="E17" i="76"/>
  <c r="AL17" i="76" s="1"/>
  <c r="B18" i="76"/>
  <c r="AI18" i="76" s="1"/>
  <c r="C18" i="76"/>
  <c r="D18" i="76"/>
  <c r="AK18" i="76" s="1"/>
  <c r="E18" i="76"/>
  <c r="B19" i="76"/>
  <c r="DB19" i="76" s="1"/>
  <c r="C19" i="76"/>
  <c r="D19" i="76"/>
  <c r="DD19" i="76" s="1"/>
  <c r="E19" i="76"/>
  <c r="DE19" i="76" s="1"/>
  <c r="B20" i="76"/>
  <c r="AI20" i="76" s="1"/>
  <c r="C20" i="76"/>
  <c r="D20" i="76"/>
  <c r="BR20" i="76" s="1"/>
  <c r="E20" i="76"/>
  <c r="B21" i="76"/>
  <c r="AI21" i="76" s="1"/>
  <c r="C21" i="76"/>
  <c r="D21" i="76"/>
  <c r="BR21" i="76" s="1"/>
  <c r="E21" i="76"/>
  <c r="BS21" i="76" s="1"/>
  <c r="B22" i="76"/>
  <c r="AI22" i="76" s="1"/>
  <c r="C22" i="76"/>
  <c r="D22" i="76"/>
  <c r="AK22" i="76" s="1"/>
  <c r="E22" i="76"/>
  <c r="B23" i="76"/>
  <c r="AI23" i="76" s="1"/>
  <c r="C23" i="76"/>
  <c r="D23" i="76"/>
  <c r="E23" i="76"/>
  <c r="DE23" i="76" s="1"/>
  <c r="B24" i="76"/>
  <c r="BP24" i="76" s="1"/>
  <c r="C24" i="76"/>
  <c r="D24" i="76"/>
  <c r="DD24" i="76" s="1"/>
  <c r="E24" i="76"/>
  <c r="B25" i="76"/>
  <c r="AI25" i="76" s="1"/>
  <c r="C25" i="76"/>
  <c r="D25" i="76"/>
  <c r="AK25" i="76" s="1"/>
  <c r="E25" i="76"/>
  <c r="BS25" i="76" s="1"/>
  <c r="B26" i="76"/>
  <c r="DB26" i="76" s="1"/>
  <c r="C26" i="76"/>
  <c r="D26" i="76"/>
  <c r="AK26" i="76" s="1"/>
  <c r="E26" i="76"/>
  <c r="B27" i="76"/>
  <c r="DB27" i="76" s="1"/>
  <c r="C27" i="76"/>
  <c r="D27" i="76"/>
  <c r="E27" i="76"/>
  <c r="DE27" i="76" s="1"/>
  <c r="B28" i="76"/>
  <c r="AI28" i="76" s="1"/>
  <c r="C28" i="76"/>
  <c r="D28" i="76"/>
  <c r="BR28" i="76" s="1"/>
  <c r="E28" i="76"/>
  <c r="B29" i="76"/>
  <c r="DB29" i="76" s="1"/>
  <c r="C29" i="76"/>
  <c r="D29" i="76"/>
  <c r="E29" i="76"/>
  <c r="BS29" i="76" s="1"/>
  <c r="B30" i="76"/>
  <c r="BP30" i="76" s="1"/>
  <c r="C30" i="76"/>
  <c r="D30" i="76"/>
  <c r="BR30" i="76" s="1"/>
  <c r="E30" i="76"/>
  <c r="B31" i="76"/>
  <c r="BP31" i="76" s="1"/>
  <c r="C31" i="76"/>
  <c r="D31" i="76"/>
  <c r="AK31" i="76" s="1"/>
  <c r="E31" i="76"/>
  <c r="DE31" i="76" s="1"/>
  <c r="B32" i="76"/>
  <c r="DB32" i="76" s="1"/>
  <c r="C32" i="76"/>
  <c r="D32" i="76"/>
  <c r="AK32" i="76" s="1"/>
  <c r="BR32" i="76" s="1"/>
  <c r="E32" i="76"/>
  <c r="B33" i="76"/>
  <c r="AI33" i="76" s="1"/>
  <c r="BP33" i="76" s="1"/>
  <c r="C33" i="76"/>
  <c r="D33" i="76"/>
  <c r="AK33" i="76" s="1"/>
  <c r="BR33" i="76" s="1"/>
  <c r="E33" i="76"/>
  <c r="DE33" i="76" s="1"/>
  <c r="B34" i="76"/>
  <c r="C34" i="76"/>
  <c r="D34" i="76"/>
  <c r="AK34" i="76" s="1"/>
  <c r="BR34" i="76" s="1"/>
  <c r="E34" i="76"/>
  <c r="B35" i="76"/>
  <c r="DB35" i="76" s="1"/>
  <c r="C35" i="76"/>
  <c r="D35" i="76"/>
  <c r="AK35" i="76" s="1"/>
  <c r="BR35" i="76" s="1"/>
  <c r="E35" i="76"/>
  <c r="DE35" i="76" s="1"/>
  <c r="B36" i="76"/>
  <c r="AI36" i="76" s="1"/>
  <c r="BP36" i="76" s="1"/>
  <c r="C36" i="76"/>
  <c r="D36" i="76"/>
  <c r="AK36" i="76" s="1"/>
  <c r="BR36" i="76" s="1"/>
  <c r="E36" i="76"/>
  <c r="B37" i="76"/>
  <c r="DB37" i="76" s="1"/>
  <c r="C37" i="76"/>
  <c r="DC37" i="76" s="1"/>
  <c r="D37" i="76"/>
  <c r="E37" i="76"/>
  <c r="AL37" i="76" s="1"/>
  <c r="BS37" i="76" s="1"/>
  <c r="B38" i="76"/>
  <c r="DB38" i="76" s="1"/>
  <c r="C38" i="76"/>
  <c r="D38" i="76"/>
  <c r="DD38" i="76" s="1"/>
  <c r="E38" i="76"/>
  <c r="B39" i="76"/>
  <c r="AI39" i="76" s="1"/>
  <c r="BP39" i="76" s="1"/>
  <c r="C39" i="76"/>
  <c r="AJ39" i="76" s="1"/>
  <c r="BQ39" i="76" s="1"/>
  <c r="D39" i="76"/>
  <c r="DD39" i="76" s="1"/>
  <c r="E39" i="76"/>
  <c r="B40" i="76"/>
  <c r="DB40" i="76" s="1"/>
  <c r="C40" i="76"/>
  <c r="D40" i="76"/>
  <c r="DD40" i="76" s="1"/>
  <c r="E40" i="76"/>
  <c r="B41" i="76"/>
  <c r="DB41" i="76" s="1"/>
  <c r="C41" i="76"/>
  <c r="AJ41" i="76" s="1"/>
  <c r="BQ41" i="76" s="1"/>
  <c r="D41" i="76"/>
  <c r="DD41" i="76" s="1"/>
  <c r="E41" i="76"/>
  <c r="B42" i="76"/>
  <c r="AI42" i="76" s="1"/>
  <c r="BP42" i="76" s="1"/>
  <c r="C42" i="76"/>
  <c r="D42" i="76"/>
  <c r="DD42" i="76" s="1"/>
  <c r="E42" i="76"/>
  <c r="DE42" i="76" s="1"/>
  <c r="B43" i="76"/>
  <c r="C43" i="76"/>
  <c r="D43" i="76"/>
  <c r="AK43" i="76" s="1"/>
  <c r="BR43" i="76" s="1"/>
  <c r="E43" i="76"/>
  <c r="AL43" i="76" s="1"/>
  <c r="BS43" i="76" s="1"/>
  <c r="B44" i="76"/>
  <c r="C44" i="76"/>
  <c r="D44" i="76"/>
  <c r="AK44" i="76" s="1"/>
  <c r="BR44" i="76" s="1"/>
  <c r="E44" i="76"/>
  <c r="DE44" i="76" s="1"/>
  <c r="B45" i="76"/>
  <c r="C45" i="76"/>
  <c r="D45" i="76"/>
  <c r="E45" i="76"/>
  <c r="B46" i="76"/>
  <c r="C46" i="76"/>
  <c r="D46" i="76"/>
  <c r="E46" i="76"/>
  <c r="B47" i="76"/>
  <c r="C47" i="76"/>
  <c r="D47" i="76"/>
  <c r="E47" i="76"/>
  <c r="B48" i="76"/>
  <c r="C48" i="76"/>
  <c r="D48" i="76"/>
  <c r="E48" i="76"/>
  <c r="B49" i="76"/>
  <c r="C49" i="76"/>
  <c r="D49" i="76"/>
  <c r="E49" i="76"/>
  <c r="B50" i="76"/>
  <c r="C50" i="76"/>
  <c r="D50" i="76"/>
  <c r="E50" i="76"/>
  <c r="B51" i="76"/>
  <c r="C51" i="76"/>
  <c r="D51" i="76"/>
  <c r="E51" i="76"/>
  <c r="B52" i="76"/>
  <c r="C52" i="76"/>
  <c r="D52" i="76"/>
  <c r="E52" i="76"/>
  <c r="B53" i="76"/>
  <c r="C53" i="76"/>
  <c r="D53" i="76"/>
  <c r="E53" i="76"/>
  <c r="B54" i="76"/>
  <c r="C54" i="76"/>
  <c r="D54" i="76"/>
  <c r="E54" i="76"/>
  <c r="B55" i="76"/>
  <c r="C55" i="76"/>
  <c r="D55" i="76"/>
  <c r="E55" i="76"/>
  <c r="B56" i="76"/>
  <c r="C56" i="76"/>
  <c r="D56" i="76"/>
  <c r="E56" i="76"/>
  <c r="B57" i="76"/>
  <c r="C57" i="76"/>
  <c r="D57" i="76"/>
  <c r="E57" i="76"/>
  <c r="B58" i="76"/>
  <c r="C58" i="76"/>
  <c r="D58" i="76"/>
  <c r="E58" i="76"/>
  <c r="B59" i="76"/>
  <c r="C59" i="76"/>
  <c r="D59" i="76"/>
  <c r="E59" i="76"/>
  <c r="B60" i="76"/>
  <c r="C60" i="76"/>
  <c r="D60" i="76"/>
  <c r="E60" i="76"/>
  <c r="B61" i="76"/>
  <c r="C61" i="76"/>
  <c r="D61" i="76"/>
  <c r="E61" i="76"/>
  <c r="B62" i="76"/>
  <c r="C62" i="76"/>
  <c r="D62" i="76"/>
  <c r="E62" i="76"/>
  <c r="B63" i="76"/>
  <c r="C63" i="76"/>
  <c r="D63" i="76"/>
  <c r="E63" i="76"/>
  <c r="B64" i="76"/>
  <c r="C64" i="76"/>
  <c r="D64" i="76"/>
  <c r="E64" i="76"/>
  <c r="B65" i="76"/>
  <c r="C65" i="76"/>
  <c r="D65" i="76"/>
  <c r="E65" i="76"/>
  <c r="B66" i="76"/>
  <c r="C66" i="76"/>
  <c r="D66" i="76"/>
  <c r="E66" i="76"/>
  <c r="B67" i="76"/>
  <c r="C67" i="76"/>
  <c r="D67" i="76"/>
  <c r="E67" i="76"/>
  <c r="B68" i="76"/>
  <c r="C68" i="76"/>
  <c r="D68" i="76"/>
  <c r="E68" i="76"/>
  <c r="B69" i="76"/>
  <c r="C69" i="76"/>
  <c r="D69" i="76"/>
  <c r="E69" i="76"/>
  <c r="B70" i="76"/>
  <c r="C70" i="76"/>
  <c r="D70" i="76"/>
  <c r="E70" i="76"/>
  <c r="B71" i="76"/>
  <c r="C71" i="76"/>
  <c r="DC71" i="76" s="1"/>
  <c r="D71" i="76"/>
  <c r="E71" i="76"/>
  <c r="B72" i="76"/>
  <c r="C72" i="76"/>
  <c r="D72" i="76"/>
  <c r="E72" i="76"/>
  <c r="B73" i="76"/>
  <c r="C73" i="76"/>
  <c r="AJ73" i="76" s="1"/>
  <c r="BQ73" i="76" s="1"/>
  <c r="D73" i="76"/>
  <c r="E73" i="76"/>
  <c r="B74" i="76"/>
  <c r="C74" i="76"/>
  <c r="D74" i="76"/>
  <c r="E74" i="76"/>
  <c r="B75" i="76"/>
  <c r="C75" i="76"/>
  <c r="D75" i="76"/>
  <c r="E75" i="76"/>
  <c r="B76" i="76"/>
  <c r="C76" i="76"/>
  <c r="D76" i="76"/>
  <c r="E76" i="76"/>
  <c r="B77" i="76"/>
  <c r="C77" i="76"/>
  <c r="AJ77" i="76" s="1"/>
  <c r="BQ77" i="76" s="1"/>
  <c r="D77" i="76"/>
  <c r="E77" i="76"/>
  <c r="B78" i="76"/>
  <c r="C78" i="76"/>
  <c r="D78" i="76"/>
  <c r="E78" i="76"/>
  <c r="B79" i="76"/>
  <c r="C79" i="76"/>
  <c r="DC79" i="76" s="1"/>
  <c r="D79" i="76"/>
  <c r="E79" i="76"/>
  <c r="B80" i="76"/>
  <c r="C80" i="76"/>
  <c r="D80" i="76"/>
  <c r="E80" i="76"/>
  <c r="B81" i="76"/>
  <c r="C81" i="76"/>
  <c r="DC81" i="76" s="1"/>
  <c r="D81" i="76"/>
  <c r="E81" i="76"/>
  <c r="B82" i="76"/>
  <c r="C82" i="76"/>
  <c r="D82" i="76"/>
  <c r="E82" i="76"/>
  <c r="B83" i="76"/>
  <c r="C83" i="76"/>
  <c r="DC83" i="76" s="1"/>
  <c r="D83" i="76"/>
  <c r="E83" i="76"/>
  <c r="B84" i="76"/>
  <c r="DB84" i="76" s="1"/>
  <c r="C84" i="76"/>
  <c r="D84" i="76"/>
  <c r="E84" i="76"/>
  <c r="B11" i="76"/>
  <c r="AI11" i="76" s="1"/>
  <c r="C11" i="76"/>
  <c r="AJ11" i="76" s="1"/>
  <c r="D11" i="76"/>
  <c r="AK11" i="76" s="1"/>
  <c r="E11" i="76"/>
  <c r="BS11" i="76" s="1"/>
  <c r="E10" i="76"/>
  <c r="AL10" i="76" s="1"/>
  <c r="D10" i="76"/>
  <c r="DD10" i="76" s="1"/>
  <c r="C10" i="76"/>
  <c r="DC10" i="76" s="1"/>
  <c r="B10" i="76"/>
  <c r="DB10" i="76" s="1"/>
  <c r="DE85" i="76"/>
  <c r="DD85" i="76"/>
  <c r="DC85" i="76"/>
  <c r="DB85" i="76"/>
  <c r="BR85" i="76"/>
  <c r="BQ85" i="76"/>
  <c r="BP85" i="76"/>
  <c r="AL85" i="76"/>
  <c r="BS85" i="76" s="1"/>
  <c r="AK85" i="76"/>
  <c r="AJ85" i="76"/>
  <c r="AI85" i="76"/>
  <c r="DC84" i="76"/>
  <c r="AJ84" i="76"/>
  <c r="BQ84" i="76" s="1"/>
  <c r="DE84" i="76"/>
  <c r="DD84" i="76"/>
  <c r="AJ82" i="76"/>
  <c r="BQ82" i="76" s="1"/>
  <c r="AJ81" i="76"/>
  <c r="BQ81" i="76" s="1"/>
  <c r="AJ80" i="76"/>
  <c r="BQ80" i="76" s="1"/>
  <c r="AJ78" i="76"/>
  <c r="BQ78" i="76" s="1"/>
  <c r="AJ76" i="76"/>
  <c r="BQ76" i="76" s="1"/>
  <c r="DC75" i="76"/>
  <c r="AJ74" i="76"/>
  <c r="BQ74" i="76" s="1"/>
  <c r="AJ72" i="76"/>
  <c r="BQ72" i="76" s="1"/>
  <c r="AJ70" i="76"/>
  <c r="BQ70" i="76" s="1"/>
  <c r="AJ69" i="76"/>
  <c r="BQ69" i="76" s="1"/>
  <c r="DC69" i="76"/>
  <c r="AJ68" i="76"/>
  <c r="BQ68" i="76" s="1"/>
  <c r="DC68" i="76"/>
  <c r="DC67" i="76"/>
  <c r="AJ66" i="76"/>
  <c r="BQ66" i="76" s="1"/>
  <c r="AJ65" i="76"/>
  <c r="BQ65" i="76" s="1"/>
  <c r="DC65" i="76"/>
  <c r="AJ64" i="76"/>
  <c r="BQ64" i="76" s="1"/>
  <c r="DC64" i="76"/>
  <c r="DC63" i="76"/>
  <c r="AJ62" i="76"/>
  <c r="BQ62" i="76" s="1"/>
  <c r="AJ61" i="76"/>
  <c r="BQ61" i="76" s="1"/>
  <c r="DC61" i="76"/>
  <c r="AJ60" i="76"/>
  <c r="BQ60" i="76" s="1"/>
  <c r="DC59" i="76"/>
  <c r="AJ58" i="76"/>
  <c r="BQ58" i="76" s="1"/>
  <c r="AJ57" i="76"/>
  <c r="BQ57" i="76" s="1"/>
  <c r="DC57" i="76"/>
  <c r="AJ56" i="76"/>
  <c r="BQ56" i="76" s="1"/>
  <c r="DC55" i="76"/>
  <c r="AJ54" i="76"/>
  <c r="BQ54" i="76" s="1"/>
  <c r="DC54" i="76"/>
  <c r="AJ53" i="76"/>
  <c r="BQ53" i="76" s="1"/>
  <c r="DC53" i="76"/>
  <c r="AJ52" i="76"/>
  <c r="BQ52" i="76" s="1"/>
  <c r="AJ51" i="76"/>
  <c r="BQ51" i="76" s="1"/>
  <c r="DC51" i="76"/>
  <c r="AJ50" i="76"/>
  <c r="BQ50" i="76" s="1"/>
  <c r="DC49" i="76"/>
  <c r="AJ49" i="76"/>
  <c r="BQ49" i="76" s="1"/>
  <c r="DC48" i="76"/>
  <c r="AJ48" i="76"/>
  <c r="BQ48" i="76" s="1"/>
  <c r="AJ47" i="76"/>
  <c r="BQ47" i="76" s="1"/>
  <c r="DC47" i="76"/>
  <c r="DC46" i="76"/>
  <c r="AJ45" i="76"/>
  <c r="BQ45" i="76" s="1"/>
  <c r="DC45" i="76"/>
  <c r="DD44" i="76"/>
  <c r="AL44" i="76"/>
  <c r="BS44" i="76" s="1"/>
  <c r="DC44" i="76"/>
  <c r="DC43" i="76"/>
  <c r="AJ43" i="76"/>
  <c r="BQ43" i="76" s="1"/>
  <c r="DC42" i="76"/>
  <c r="AK42" i="76"/>
  <c r="BR42" i="76" s="1"/>
  <c r="AJ42" i="76"/>
  <c r="BQ42" i="76" s="1"/>
  <c r="DC41" i="76"/>
  <c r="AJ40" i="76"/>
  <c r="BQ40" i="76" s="1"/>
  <c r="DC39" i="76"/>
  <c r="DC38" i="76"/>
  <c r="AJ38" i="76"/>
  <c r="BQ38" i="76" s="1"/>
  <c r="AI38" i="76"/>
  <c r="BP38" i="76" s="1"/>
  <c r="DE38" i="76"/>
  <c r="AK37" i="76"/>
  <c r="BR37" i="76" s="1"/>
  <c r="AJ37" i="76"/>
  <c r="BQ37" i="76" s="1"/>
  <c r="DB36" i="76"/>
  <c r="AL36" i="76"/>
  <c r="BS36" i="76" s="1"/>
  <c r="AJ36" i="76"/>
  <c r="BQ36" i="76" s="1"/>
  <c r="AL35" i="76"/>
  <c r="BS35" i="76" s="1"/>
  <c r="AJ35" i="76"/>
  <c r="BQ35" i="76" s="1"/>
  <c r="DB34" i="76"/>
  <c r="AL34" i="76"/>
  <c r="BS34" i="76" s="1"/>
  <c r="AI34" i="76"/>
  <c r="BP34" i="76" s="1"/>
  <c r="DE34" i="76"/>
  <c r="AJ34" i="76"/>
  <c r="BQ34" i="76" s="1"/>
  <c r="AL33" i="76"/>
  <c r="BS33" i="76" s="1"/>
  <c r="AJ33" i="76"/>
  <c r="BQ33" i="76" s="1"/>
  <c r="DC33" i="76"/>
  <c r="DE32" i="76"/>
  <c r="AL32" i="76"/>
  <c r="BS32" i="76" s="1"/>
  <c r="AJ32" i="76"/>
  <c r="BQ32" i="76" s="1"/>
  <c r="DC32" i="76"/>
  <c r="DD31" i="76"/>
  <c r="DC31" i="76"/>
  <c r="BQ31" i="76"/>
  <c r="AJ31" i="76"/>
  <c r="BR31" i="76"/>
  <c r="DC30" i="76"/>
  <c r="AJ30" i="76"/>
  <c r="AI30" i="76"/>
  <c r="BS30" i="76"/>
  <c r="BQ30" i="76"/>
  <c r="DC29" i="76"/>
  <c r="BR29" i="76"/>
  <c r="BQ29" i="76"/>
  <c r="BS28" i="76"/>
  <c r="AL28" i="76"/>
  <c r="BQ28" i="76"/>
  <c r="BP28" i="76"/>
  <c r="BR27" i="76"/>
  <c r="BQ27" i="76"/>
  <c r="AK27" i="76"/>
  <c r="AJ27" i="76"/>
  <c r="BQ26" i="76"/>
  <c r="AL26" i="76"/>
  <c r="AI26" i="76"/>
  <c r="DE26" i="76"/>
  <c r="AJ26" i="76"/>
  <c r="DC25" i="76"/>
  <c r="BQ25" i="76"/>
  <c r="AJ25" i="76"/>
  <c r="DD25" i="76"/>
  <c r="DE24" i="76"/>
  <c r="AL24" i="76"/>
  <c r="AJ24" i="76"/>
  <c r="AI24" i="76"/>
  <c r="BS24" i="76"/>
  <c r="DC24" i="76"/>
  <c r="DD23" i="76"/>
  <c r="DC23" i="76"/>
  <c r="BS23" i="76"/>
  <c r="BQ23" i="76"/>
  <c r="AJ23" i="76"/>
  <c r="BR23" i="76"/>
  <c r="DD22" i="76"/>
  <c r="DC22" i="76"/>
  <c r="DB22" i="76"/>
  <c r="BS22" i="76"/>
  <c r="BQ22" i="76"/>
  <c r="BP22" i="76"/>
  <c r="DC21" i="76"/>
  <c r="BQ21" i="76"/>
  <c r="AJ21" i="76"/>
  <c r="DB20" i="76"/>
  <c r="BS20" i="76"/>
  <c r="AL20" i="76"/>
  <c r="DE20" i="76"/>
  <c r="BQ20" i="76"/>
  <c r="BP20" i="76"/>
  <c r="BR19" i="76"/>
  <c r="BQ19" i="76"/>
  <c r="AK19" i="76"/>
  <c r="DC19" i="76"/>
  <c r="BQ18" i="76"/>
  <c r="AL18" i="76"/>
  <c r="AJ18" i="76"/>
  <c r="DE18" i="76"/>
  <c r="DC18" i="76"/>
  <c r="DE17" i="76"/>
  <c r="DC17" i="76"/>
  <c r="BQ17" i="76"/>
  <c r="AJ17" i="76"/>
  <c r="DD17" i="76"/>
  <c r="DE16" i="76"/>
  <c r="AJ16" i="76"/>
  <c r="BS16" i="76"/>
  <c r="DC16" i="76"/>
  <c r="BP16" i="76"/>
  <c r="DC15" i="76"/>
  <c r="BS15" i="76"/>
  <c r="BQ15" i="76"/>
  <c r="AJ15" i="76"/>
  <c r="BR15" i="76"/>
  <c r="DD14" i="76"/>
  <c r="DC14" i="76"/>
  <c r="DB14" i="76"/>
  <c r="BS14" i="76"/>
  <c r="BQ14" i="76"/>
  <c r="BQ13" i="76"/>
  <c r="AJ13" i="76"/>
  <c r="AL11" i="76"/>
  <c r="BP12" i="76" l="1"/>
  <c r="DB12" i="76"/>
  <c r="BP10" i="76"/>
  <c r="AI10" i="76"/>
  <c r="DD11" i="76"/>
  <c r="BR11" i="76"/>
  <c r="DE12" i="76"/>
  <c r="AL12" i="76"/>
  <c r="DE11" i="76"/>
  <c r="BQ11" i="76"/>
  <c r="AI16" i="76"/>
  <c r="DB18" i="76"/>
  <c r="BP26" i="76"/>
  <c r="DB28" i="76"/>
  <c r="DB42" i="76"/>
  <c r="BP14" i="76"/>
  <c r="BP18" i="76"/>
  <c r="DB30" i="76"/>
  <c r="AI32" i="76"/>
  <c r="BP32" i="76" s="1"/>
  <c r="DB24" i="76"/>
  <c r="AI40" i="76"/>
  <c r="BP40" i="76" s="1"/>
  <c r="BR24" i="76"/>
  <c r="AL42" i="76"/>
  <c r="BS42" i="76" s="1"/>
  <c r="AK12" i="76"/>
  <c r="AK38" i="76"/>
  <c r="BR38" i="76" s="1"/>
  <c r="DD20" i="76"/>
  <c r="DD34" i="76"/>
  <c r="AK14" i="76"/>
  <c r="BR26" i="76"/>
  <c r="DD32" i="76"/>
  <c r="AK24" i="76"/>
  <c r="AK16" i="76"/>
  <c r="AK41" i="76"/>
  <c r="BR41" i="76" s="1"/>
  <c r="AK39" i="76"/>
  <c r="BR39" i="76" s="1"/>
  <c r="AI31" i="76"/>
  <c r="DB25" i="76"/>
  <c r="BP29" i="76"/>
  <c r="AI17" i="76"/>
  <c r="DB15" i="76"/>
  <c r="DB39" i="76"/>
  <c r="DD16" i="76"/>
  <c r="BR18" i="76"/>
  <c r="BR22" i="76"/>
  <c r="DD18" i="76"/>
  <c r="AK28" i="76"/>
  <c r="DD26" i="76"/>
  <c r="AK40" i="76"/>
  <c r="BR40" i="76" s="1"/>
  <c r="DD30" i="76"/>
  <c r="DC77" i="76"/>
  <c r="AI35" i="76"/>
  <c r="BP35" i="76" s="1"/>
  <c r="BP11" i="76"/>
  <c r="DB13" i="76"/>
  <c r="DB11" i="76"/>
  <c r="BP21" i="76"/>
  <c r="BP25" i="76"/>
  <c r="AI29" i="76"/>
  <c r="DB31" i="76"/>
  <c r="AI37" i="76"/>
  <c r="BP37" i="76" s="1"/>
  <c r="DC73" i="76"/>
  <c r="DB23" i="76"/>
  <c r="AI27" i="76"/>
  <c r="BP13" i="76"/>
  <c r="AI19" i="76"/>
  <c r="DB21" i="76"/>
  <c r="AI41" i="76"/>
  <c r="BP41" i="76" s="1"/>
  <c r="BP15" i="76"/>
  <c r="BP23" i="76"/>
  <c r="DE25" i="76"/>
  <c r="AL29" i="76"/>
  <c r="BS31" i="76"/>
  <c r="DB33" i="76"/>
  <c r="AL13" i="76"/>
  <c r="AL15" i="76"/>
  <c r="BP19" i="76"/>
  <c r="BS19" i="76"/>
  <c r="AL23" i="76"/>
  <c r="BS27" i="76"/>
  <c r="DD33" i="76"/>
  <c r="AL19" i="76"/>
  <c r="AL27" i="76"/>
  <c r="DE21" i="76"/>
  <c r="BS17" i="76"/>
  <c r="AL25" i="76"/>
  <c r="BP27" i="76"/>
  <c r="BP17" i="76"/>
  <c r="DE10" i="76"/>
  <c r="AK10" i="76"/>
  <c r="BR10" i="76"/>
  <c r="AJ10" i="76"/>
  <c r="BQ10" i="76"/>
  <c r="DD45" i="76"/>
  <c r="AK45" i="76"/>
  <c r="BR45" i="76" s="1"/>
  <c r="DE45" i="76"/>
  <c r="AL45" i="76"/>
  <c r="BS45" i="76" s="1"/>
  <c r="DB50" i="76"/>
  <c r="AI50" i="76"/>
  <c r="BP50" i="76" s="1"/>
  <c r="AL16" i="76"/>
  <c r="AK23" i="76"/>
  <c r="DE43" i="76"/>
  <c r="DC50" i="76"/>
  <c r="DC52" i="76"/>
  <c r="DD15" i="76"/>
  <c r="DD43" i="76"/>
  <c r="DB48" i="76"/>
  <c r="AI48" i="76"/>
  <c r="BP48" i="76" s="1"/>
  <c r="DB49" i="76"/>
  <c r="AI49" i="76"/>
  <c r="BP49" i="76" s="1"/>
  <c r="DC13" i="76"/>
  <c r="AJ14" i="76"/>
  <c r="AK15" i="76"/>
  <c r="AJ22" i="76"/>
  <c r="BS10" i="76"/>
  <c r="DC12" i="76"/>
  <c r="DD13" i="76"/>
  <c r="DE14" i="76"/>
  <c r="BQ16" i="76"/>
  <c r="BR17" i="76"/>
  <c r="BS18" i="76"/>
  <c r="DC20" i="76"/>
  <c r="DD21" i="76"/>
  <c r="DE22" i="76"/>
  <c r="BQ24" i="76"/>
  <c r="BR25" i="76"/>
  <c r="BS26" i="76"/>
  <c r="DC28" i="76"/>
  <c r="AJ29" i="76"/>
  <c r="DD29" i="76"/>
  <c r="AK30" i="76"/>
  <c r="DE30" i="76"/>
  <c r="AL31" i="76"/>
  <c r="DC36" i="76"/>
  <c r="DD37" i="76"/>
  <c r="DE40" i="76"/>
  <c r="AL40" i="76"/>
  <c r="BS40" i="76" s="1"/>
  <c r="DC40" i="76"/>
  <c r="DB44" i="76"/>
  <c r="AI44" i="76"/>
  <c r="BP44" i="76" s="1"/>
  <c r="AJ46" i="76"/>
  <c r="BQ46" i="76" s="1"/>
  <c r="DD47" i="76"/>
  <c r="AK47" i="76"/>
  <c r="BR47" i="76" s="1"/>
  <c r="DD48" i="76"/>
  <c r="AK48" i="76"/>
  <c r="BR48" i="76" s="1"/>
  <c r="DD49" i="76"/>
  <c r="AK49" i="76"/>
  <c r="BR49" i="76" s="1"/>
  <c r="DB52" i="76"/>
  <c r="AI52" i="76"/>
  <c r="BP52" i="76" s="1"/>
  <c r="DE47" i="76"/>
  <c r="AL47" i="76"/>
  <c r="BS47" i="76" s="1"/>
  <c r="DE41" i="76"/>
  <c r="AL41" i="76"/>
  <c r="BS41" i="76" s="1"/>
  <c r="DC11" i="76"/>
  <c r="AJ12" i="76"/>
  <c r="DD12" i="76"/>
  <c r="AK13" i="76"/>
  <c r="DE13" i="76"/>
  <c r="AL14" i="76"/>
  <c r="AJ20" i="76"/>
  <c r="DC27" i="76"/>
  <c r="AJ28" i="76"/>
  <c r="DD28" i="76"/>
  <c r="AK29" i="76"/>
  <c r="DE29" i="76"/>
  <c r="AL30" i="76"/>
  <c r="DC35" i="76"/>
  <c r="DD36" i="76"/>
  <c r="DE37" i="76"/>
  <c r="AL38" i="76"/>
  <c r="BS38" i="76" s="1"/>
  <c r="DE48" i="76"/>
  <c r="AL48" i="76"/>
  <c r="BS48" i="76" s="1"/>
  <c r="DE49" i="76"/>
  <c r="AL49" i="76"/>
  <c r="BS49" i="76" s="1"/>
  <c r="AJ19" i="76"/>
  <c r="AK20" i="76"/>
  <c r="AL21" i="76"/>
  <c r="DC26" i="76"/>
  <c r="DD27" i="76"/>
  <c r="DE28" i="76"/>
  <c r="DC34" i="76"/>
  <c r="DD35" i="76"/>
  <c r="DE36" i="76"/>
  <c r="DD51" i="76"/>
  <c r="AK51" i="76"/>
  <c r="BR51" i="76" s="1"/>
  <c r="DE39" i="76"/>
  <c r="AL39" i="76"/>
  <c r="BS39" i="76" s="1"/>
  <c r="DB45" i="76"/>
  <c r="AI45" i="76"/>
  <c r="BP45" i="76" s="1"/>
  <c r="DE51" i="76"/>
  <c r="AL51" i="76"/>
  <c r="BS51" i="76" s="1"/>
  <c r="DE53" i="76"/>
  <c r="AL53" i="76"/>
  <c r="BS53" i="76" s="1"/>
  <c r="AK21" i="76"/>
  <c r="AL22" i="76"/>
  <c r="AJ44" i="76"/>
  <c r="BQ44" i="76" s="1"/>
  <c r="DB46" i="76"/>
  <c r="AI46" i="76"/>
  <c r="BP46" i="76" s="1"/>
  <c r="DE55" i="76"/>
  <c r="AL55" i="76"/>
  <c r="BS55" i="76" s="1"/>
  <c r="DC56" i="76"/>
  <c r="DE59" i="76"/>
  <c r="AL59" i="76"/>
  <c r="BS59" i="76" s="1"/>
  <c r="DC60" i="76"/>
  <c r="DE63" i="76"/>
  <c r="AL63" i="76"/>
  <c r="BS63" i="76" s="1"/>
  <c r="DE67" i="76"/>
  <c r="AL67" i="76"/>
  <c r="BS67" i="76" s="1"/>
  <c r="DE71" i="76"/>
  <c r="AL71" i="76"/>
  <c r="BS71" i="76" s="1"/>
  <c r="DC72" i="76"/>
  <c r="DE75" i="76"/>
  <c r="AL75" i="76"/>
  <c r="BS75" i="76" s="1"/>
  <c r="DC76" i="76"/>
  <c r="DE79" i="76"/>
  <c r="AL79" i="76"/>
  <c r="BS79" i="76" s="1"/>
  <c r="DC80" i="76"/>
  <c r="DE83" i="76"/>
  <c r="AL83" i="76"/>
  <c r="BS83" i="76" s="1"/>
  <c r="DD52" i="76"/>
  <c r="AK52" i="76"/>
  <c r="BR52" i="76" s="1"/>
  <c r="DB53" i="76"/>
  <c r="AI53" i="76"/>
  <c r="BP53" i="76" s="1"/>
  <c r="AJ55" i="76"/>
  <c r="BQ55" i="76" s="1"/>
  <c r="DD56" i="76"/>
  <c r="AK56" i="76"/>
  <c r="BR56" i="76" s="1"/>
  <c r="DB57" i="76"/>
  <c r="AI57" i="76"/>
  <c r="BP57" i="76" s="1"/>
  <c r="AJ59" i="76"/>
  <c r="BQ59" i="76" s="1"/>
  <c r="DD60" i="76"/>
  <c r="AK60" i="76"/>
  <c r="BR60" i="76" s="1"/>
  <c r="DB61" i="76"/>
  <c r="AI61" i="76"/>
  <c r="BP61" i="76" s="1"/>
  <c r="AJ63" i="76"/>
  <c r="BQ63" i="76" s="1"/>
  <c r="DD64" i="76"/>
  <c r="AK64" i="76"/>
  <c r="BR64" i="76" s="1"/>
  <c r="DB65" i="76"/>
  <c r="AI65" i="76"/>
  <c r="BP65" i="76" s="1"/>
  <c r="AJ67" i="76"/>
  <c r="BQ67" i="76" s="1"/>
  <c r="DD68" i="76"/>
  <c r="AK68" i="76"/>
  <c r="BR68" i="76" s="1"/>
  <c r="DB69" i="76"/>
  <c r="AI69" i="76"/>
  <c r="BP69" i="76" s="1"/>
  <c r="AJ71" i="76"/>
  <c r="BQ71" i="76" s="1"/>
  <c r="DD72" i="76"/>
  <c r="AK72" i="76"/>
  <c r="BR72" i="76" s="1"/>
  <c r="DB73" i="76"/>
  <c r="AI73" i="76"/>
  <c r="BP73" i="76" s="1"/>
  <c r="AJ75" i="76"/>
  <c r="BQ75" i="76" s="1"/>
  <c r="DD76" i="76"/>
  <c r="AK76" i="76"/>
  <c r="BR76" i="76" s="1"/>
  <c r="DB77" i="76"/>
  <c r="AI77" i="76"/>
  <c r="BP77" i="76" s="1"/>
  <c r="AJ79" i="76"/>
  <c r="BQ79" i="76" s="1"/>
  <c r="DD80" i="76"/>
  <c r="AK80" i="76"/>
  <c r="BR80" i="76" s="1"/>
  <c r="DB81" i="76"/>
  <c r="AI81" i="76"/>
  <c r="BP81" i="76" s="1"/>
  <c r="AJ83" i="76"/>
  <c r="BQ83" i="76" s="1"/>
  <c r="DE52" i="76"/>
  <c r="AL52" i="76"/>
  <c r="BS52" i="76" s="1"/>
  <c r="DE56" i="76"/>
  <c r="AL56" i="76"/>
  <c r="BS56" i="76" s="1"/>
  <c r="DE60" i="76"/>
  <c r="AL60" i="76"/>
  <c r="BS60" i="76" s="1"/>
  <c r="DE64" i="76"/>
  <c r="AL64" i="76"/>
  <c r="BS64" i="76" s="1"/>
  <c r="DE68" i="76"/>
  <c r="AL68" i="76"/>
  <c r="BS68" i="76" s="1"/>
  <c r="DE72" i="76"/>
  <c r="AL72" i="76"/>
  <c r="BS72" i="76" s="1"/>
  <c r="DE76" i="76"/>
  <c r="AL76" i="76"/>
  <c r="BS76" i="76" s="1"/>
  <c r="DE80" i="76"/>
  <c r="AL80" i="76"/>
  <c r="BS80" i="76" s="1"/>
  <c r="DD53" i="76"/>
  <c r="AK53" i="76"/>
  <c r="BR53" i="76" s="1"/>
  <c r="DB54" i="76"/>
  <c r="AI54" i="76"/>
  <c r="BP54" i="76" s="1"/>
  <c r="DD57" i="76"/>
  <c r="AK57" i="76"/>
  <c r="BR57" i="76" s="1"/>
  <c r="DB58" i="76"/>
  <c r="AI58" i="76"/>
  <c r="BP58" i="76" s="1"/>
  <c r="DD61" i="76"/>
  <c r="AK61" i="76"/>
  <c r="BR61" i="76" s="1"/>
  <c r="DB62" i="76"/>
  <c r="AI62" i="76"/>
  <c r="BP62" i="76" s="1"/>
  <c r="DD65" i="76"/>
  <c r="AK65" i="76"/>
  <c r="BR65" i="76" s="1"/>
  <c r="DB66" i="76"/>
  <c r="AI66" i="76"/>
  <c r="BP66" i="76" s="1"/>
  <c r="DD69" i="76"/>
  <c r="AK69" i="76"/>
  <c r="BR69" i="76" s="1"/>
  <c r="DB70" i="76"/>
  <c r="AI70" i="76"/>
  <c r="BP70" i="76" s="1"/>
  <c r="DD73" i="76"/>
  <c r="AK73" i="76"/>
  <c r="BR73" i="76" s="1"/>
  <c r="DB74" i="76"/>
  <c r="AI74" i="76"/>
  <c r="BP74" i="76" s="1"/>
  <c r="DD77" i="76"/>
  <c r="AK77" i="76"/>
  <c r="BR77" i="76" s="1"/>
  <c r="DB78" i="76"/>
  <c r="AI78" i="76"/>
  <c r="BP78" i="76" s="1"/>
  <c r="DD81" i="76"/>
  <c r="AK81" i="76"/>
  <c r="BR81" i="76" s="1"/>
  <c r="DB82" i="76"/>
  <c r="AI82" i="76"/>
  <c r="BP82" i="76" s="1"/>
  <c r="DE57" i="76"/>
  <c r="AL57" i="76"/>
  <c r="BS57" i="76" s="1"/>
  <c r="DC58" i="76"/>
  <c r="DE61" i="76"/>
  <c r="AL61" i="76"/>
  <c r="BS61" i="76" s="1"/>
  <c r="DC62" i="76"/>
  <c r="DE65" i="76"/>
  <c r="AL65" i="76"/>
  <c r="BS65" i="76" s="1"/>
  <c r="DC66" i="76"/>
  <c r="DE69" i="76"/>
  <c r="AL69" i="76"/>
  <c r="BS69" i="76" s="1"/>
  <c r="DC70" i="76"/>
  <c r="DE73" i="76"/>
  <c r="AL73" i="76"/>
  <c r="BS73" i="76" s="1"/>
  <c r="DC74" i="76"/>
  <c r="DE77" i="76"/>
  <c r="AL77" i="76"/>
  <c r="BS77" i="76" s="1"/>
  <c r="DC78" i="76"/>
  <c r="DE81" i="76"/>
  <c r="AL81" i="76"/>
  <c r="BS81" i="76" s="1"/>
  <c r="DC82" i="76"/>
  <c r="DB55" i="76"/>
  <c r="AI55" i="76"/>
  <c r="BP55" i="76" s="1"/>
  <c r="DD58" i="76"/>
  <c r="AK58" i="76"/>
  <c r="BR58" i="76" s="1"/>
  <c r="DB59" i="76"/>
  <c r="AI59" i="76"/>
  <c r="BP59" i="76" s="1"/>
  <c r="DD62" i="76"/>
  <c r="AK62" i="76"/>
  <c r="BR62" i="76" s="1"/>
  <c r="DB63" i="76"/>
  <c r="AI63" i="76"/>
  <c r="BP63" i="76" s="1"/>
  <c r="DD66" i="76"/>
  <c r="AK66" i="76"/>
  <c r="BR66" i="76" s="1"/>
  <c r="DB67" i="76"/>
  <c r="AI67" i="76"/>
  <c r="BP67" i="76" s="1"/>
  <c r="DD70" i="76"/>
  <c r="AK70" i="76"/>
  <c r="BR70" i="76" s="1"/>
  <c r="DB71" i="76"/>
  <c r="AI71" i="76"/>
  <c r="BP71" i="76" s="1"/>
  <c r="DD74" i="76"/>
  <c r="AK74" i="76"/>
  <c r="BR74" i="76" s="1"/>
  <c r="DB75" i="76"/>
  <c r="AI75" i="76"/>
  <c r="BP75" i="76" s="1"/>
  <c r="DD78" i="76"/>
  <c r="AK78" i="76"/>
  <c r="BR78" i="76" s="1"/>
  <c r="DB79" i="76"/>
  <c r="AI79" i="76"/>
  <c r="BP79" i="76" s="1"/>
  <c r="DD82" i="76"/>
  <c r="AK82" i="76"/>
  <c r="BR82" i="76" s="1"/>
  <c r="DB83" i="76"/>
  <c r="AI83" i="76"/>
  <c r="BP83" i="76" s="1"/>
  <c r="DB43" i="76"/>
  <c r="AI43" i="76"/>
  <c r="BP43" i="76" s="1"/>
  <c r="DD46" i="76"/>
  <c r="AK46" i="76"/>
  <c r="BR46" i="76" s="1"/>
  <c r="DB47" i="76"/>
  <c r="AI47" i="76"/>
  <c r="BP47" i="76" s="1"/>
  <c r="DD50" i="76"/>
  <c r="AK50" i="76"/>
  <c r="BR50" i="76" s="1"/>
  <c r="DB51" i="76"/>
  <c r="AI51" i="76"/>
  <c r="BP51" i="76" s="1"/>
  <c r="DD54" i="76"/>
  <c r="AK54" i="76"/>
  <c r="BR54" i="76" s="1"/>
  <c r="DE46" i="76"/>
  <c r="AL46" i="76"/>
  <c r="BS46" i="76" s="1"/>
  <c r="DE50" i="76"/>
  <c r="AL50" i="76"/>
  <c r="BS50" i="76" s="1"/>
  <c r="DE54" i="76"/>
  <c r="AL54" i="76"/>
  <c r="BS54" i="76" s="1"/>
  <c r="DE58" i="76"/>
  <c r="AL58" i="76"/>
  <c r="BS58" i="76" s="1"/>
  <c r="DE62" i="76"/>
  <c r="AL62" i="76"/>
  <c r="BS62" i="76" s="1"/>
  <c r="DE66" i="76"/>
  <c r="AL66" i="76"/>
  <c r="BS66" i="76" s="1"/>
  <c r="DE70" i="76"/>
  <c r="AL70" i="76"/>
  <c r="BS70" i="76" s="1"/>
  <c r="DE74" i="76"/>
  <c r="AL74" i="76"/>
  <c r="BS74" i="76" s="1"/>
  <c r="DE78" i="76"/>
  <c r="AL78" i="76"/>
  <c r="BS78" i="76" s="1"/>
  <c r="DE82" i="76"/>
  <c r="AL82" i="76"/>
  <c r="BS82" i="76" s="1"/>
  <c r="DD55" i="76"/>
  <c r="AK55" i="76"/>
  <c r="BR55" i="76" s="1"/>
  <c r="DB56" i="76"/>
  <c r="AI56" i="76"/>
  <c r="BP56" i="76" s="1"/>
  <c r="DD59" i="76"/>
  <c r="AK59" i="76"/>
  <c r="BR59" i="76" s="1"/>
  <c r="DB60" i="76"/>
  <c r="AI60" i="76"/>
  <c r="BP60" i="76" s="1"/>
  <c r="DD63" i="76"/>
  <c r="AK63" i="76"/>
  <c r="BR63" i="76" s="1"/>
  <c r="DB64" i="76"/>
  <c r="AI64" i="76"/>
  <c r="BP64" i="76" s="1"/>
  <c r="DD67" i="76"/>
  <c r="AK67" i="76"/>
  <c r="BR67" i="76" s="1"/>
  <c r="DB68" i="76"/>
  <c r="AI68" i="76"/>
  <c r="BP68" i="76" s="1"/>
  <c r="DD71" i="76"/>
  <c r="AK71" i="76"/>
  <c r="BR71" i="76" s="1"/>
  <c r="DB72" i="76"/>
  <c r="AI72" i="76"/>
  <c r="BP72" i="76" s="1"/>
  <c r="DD75" i="76"/>
  <c r="AK75" i="76"/>
  <c r="BR75" i="76" s="1"/>
  <c r="DB76" i="76"/>
  <c r="AI76" i="76"/>
  <c r="BP76" i="76" s="1"/>
  <c r="DD79" i="76"/>
  <c r="AK79" i="76"/>
  <c r="BR79" i="76" s="1"/>
  <c r="DB80" i="76"/>
  <c r="AI80" i="76"/>
  <c r="BP80" i="76" s="1"/>
  <c r="DD83" i="76"/>
  <c r="AK83" i="76"/>
  <c r="BR83" i="76" s="1"/>
  <c r="AI84" i="76"/>
  <c r="BP84" i="76" s="1"/>
  <c r="AK84" i="76"/>
  <c r="BR84" i="76" s="1"/>
  <c r="AL84" i="76"/>
  <c r="BS84" i="76" s="1"/>
  <c r="A5" i="74" l="1"/>
  <c r="B5" i="74"/>
  <c r="C5" i="74"/>
  <c r="D5" i="74"/>
  <c r="A6" i="74"/>
  <c r="B6" i="74"/>
  <c r="C6" i="74"/>
  <c r="D6" i="74"/>
  <c r="A7" i="74"/>
  <c r="B7" i="74"/>
  <c r="C7" i="74"/>
  <c r="D7" i="74"/>
  <c r="A8" i="74"/>
  <c r="B8" i="74"/>
  <c r="C8" i="74"/>
  <c r="D8" i="74"/>
  <c r="A9" i="74"/>
  <c r="B9" i="74"/>
  <c r="C9" i="74"/>
  <c r="D9" i="74"/>
  <c r="A10" i="74"/>
  <c r="B10" i="74"/>
  <c r="C10" i="74"/>
  <c r="D10" i="74"/>
  <c r="A11" i="74"/>
  <c r="B11" i="74"/>
  <c r="C11" i="74"/>
  <c r="D11" i="74"/>
  <c r="A12" i="74"/>
  <c r="B12" i="74"/>
  <c r="C12" i="74"/>
  <c r="D12" i="74"/>
  <c r="A13" i="74"/>
  <c r="B13" i="74"/>
  <c r="C13" i="74"/>
  <c r="D13" i="74"/>
  <c r="A14" i="74"/>
  <c r="B14" i="74"/>
  <c r="C14" i="74"/>
  <c r="D14" i="74"/>
  <c r="A15" i="74"/>
  <c r="B15" i="74"/>
  <c r="C15" i="74"/>
  <c r="D15" i="74"/>
  <c r="A16" i="74"/>
  <c r="B16" i="74"/>
  <c r="C16" i="74"/>
  <c r="D16" i="74"/>
  <c r="A17" i="74"/>
  <c r="B17" i="74"/>
  <c r="C17" i="74"/>
  <c r="D17" i="74"/>
  <c r="A18" i="74"/>
  <c r="B18" i="74"/>
  <c r="C18" i="74"/>
  <c r="D18" i="74"/>
  <c r="A19" i="74"/>
  <c r="B19" i="74"/>
  <c r="C19" i="74"/>
  <c r="D19" i="74"/>
  <c r="A20" i="74"/>
  <c r="B20" i="74"/>
  <c r="C20" i="74"/>
  <c r="D20" i="74"/>
  <c r="A21" i="74"/>
  <c r="B21" i="74"/>
  <c r="C21" i="74"/>
  <c r="D21" i="74"/>
  <c r="A22" i="74"/>
  <c r="B22" i="74"/>
  <c r="C22" i="74"/>
  <c r="D22" i="74"/>
  <c r="A23" i="74"/>
  <c r="B23" i="74"/>
  <c r="C23" i="74"/>
  <c r="D23" i="74"/>
  <c r="A24" i="74"/>
  <c r="B24" i="74"/>
  <c r="C24" i="74"/>
  <c r="D24" i="74"/>
  <c r="A25" i="74"/>
  <c r="B25" i="74"/>
  <c r="C25" i="74"/>
  <c r="D25" i="74"/>
  <c r="A26" i="74"/>
  <c r="B26" i="74"/>
  <c r="C26" i="74"/>
  <c r="D26" i="74"/>
  <c r="A27" i="74"/>
  <c r="B27" i="74"/>
  <c r="C27" i="74"/>
  <c r="D27" i="74"/>
  <c r="A28" i="74"/>
  <c r="B28" i="74"/>
  <c r="C28" i="74"/>
  <c r="D28" i="74"/>
  <c r="A29" i="74"/>
  <c r="B29" i="74"/>
  <c r="C29" i="74"/>
  <c r="D29" i="74"/>
  <c r="A30" i="74"/>
  <c r="B30" i="74"/>
  <c r="C30" i="74"/>
  <c r="D30" i="74"/>
  <c r="A31" i="74"/>
  <c r="B31" i="74"/>
  <c r="C31" i="74"/>
  <c r="D31" i="74"/>
  <c r="A32" i="74"/>
  <c r="B32" i="74"/>
  <c r="C32" i="74"/>
  <c r="D32" i="74"/>
  <c r="A33" i="74"/>
  <c r="B33" i="74"/>
  <c r="C33" i="74"/>
  <c r="D33" i="74"/>
  <c r="A34" i="74"/>
  <c r="B34" i="74"/>
  <c r="C34" i="74"/>
  <c r="D34" i="74"/>
  <c r="A35" i="74"/>
  <c r="B35" i="74"/>
  <c r="C35" i="74"/>
  <c r="D35" i="74"/>
  <c r="A36" i="74"/>
  <c r="B36" i="74"/>
  <c r="C36" i="74"/>
  <c r="D36" i="74"/>
  <c r="A37" i="74"/>
  <c r="B37" i="74"/>
  <c r="C37" i="74"/>
  <c r="D37" i="74"/>
  <c r="A38" i="74"/>
  <c r="B38" i="74"/>
  <c r="C38" i="74"/>
  <c r="D38" i="74"/>
  <c r="A39" i="74"/>
  <c r="B39" i="74"/>
  <c r="C39" i="74"/>
  <c r="D39" i="74"/>
  <c r="A40" i="74"/>
  <c r="B40" i="74"/>
  <c r="C40" i="74"/>
  <c r="D40" i="74"/>
  <c r="A41" i="74"/>
  <c r="B41" i="74"/>
  <c r="C41" i="74"/>
  <c r="D41" i="74"/>
  <c r="A42" i="74"/>
  <c r="B42" i="74"/>
  <c r="C42" i="74"/>
  <c r="D42" i="74"/>
  <c r="A43" i="74"/>
  <c r="B43" i="74"/>
  <c r="C43" i="74"/>
  <c r="D43" i="74"/>
  <c r="A44" i="74"/>
  <c r="B44" i="74"/>
  <c r="C44" i="74"/>
  <c r="D44" i="74"/>
  <c r="A45" i="74"/>
  <c r="B45" i="74"/>
  <c r="C45" i="74"/>
  <c r="D45" i="74"/>
  <c r="A46" i="74"/>
  <c r="B46" i="74"/>
  <c r="C46" i="74"/>
  <c r="D46" i="74"/>
  <c r="A47" i="74"/>
  <c r="B47" i="74"/>
  <c r="C47" i="74"/>
  <c r="D47" i="74"/>
  <c r="A48" i="74"/>
  <c r="B48" i="74"/>
  <c r="C48" i="74"/>
  <c r="D48" i="74"/>
  <c r="A49" i="74"/>
  <c r="B49" i="74"/>
  <c r="C49" i="74"/>
  <c r="D49" i="74"/>
  <c r="A50" i="74"/>
  <c r="B50" i="74"/>
  <c r="C50" i="74"/>
  <c r="D50" i="74"/>
  <c r="A51" i="74"/>
  <c r="B51" i="74"/>
  <c r="C51" i="74"/>
  <c r="D51" i="74"/>
  <c r="A52" i="74"/>
  <c r="B52" i="74"/>
  <c r="C52" i="74"/>
  <c r="D52" i="74"/>
  <c r="A53" i="74"/>
  <c r="B53" i="74"/>
  <c r="C53" i="74"/>
  <c r="D53" i="74"/>
  <c r="A54" i="74"/>
  <c r="B54" i="74"/>
  <c r="C54" i="74"/>
  <c r="D54" i="74"/>
  <c r="A55" i="74"/>
  <c r="B55" i="74"/>
  <c r="C55" i="74"/>
  <c r="D55" i="74"/>
  <c r="A56" i="74"/>
  <c r="B56" i="74"/>
  <c r="C56" i="74"/>
  <c r="D56" i="74"/>
  <c r="A57" i="74"/>
  <c r="B57" i="74"/>
  <c r="C57" i="74"/>
  <c r="D57" i="74"/>
  <c r="A58" i="74"/>
  <c r="B58" i="74"/>
  <c r="C58" i="74"/>
  <c r="D58" i="74"/>
  <c r="A59" i="74"/>
  <c r="B59" i="74"/>
  <c r="C59" i="74"/>
  <c r="D59" i="74"/>
  <c r="A60" i="74"/>
  <c r="B60" i="74"/>
  <c r="C60" i="74"/>
  <c r="D60" i="74"/>
  <c r="A61" i="74"/>
  <c r="B61" i="74"/>
  <c r="C61" i="74"/>
  <c r="D61" i="74"/>
  <c r="A62" i="74"/>
  <c r="B62" i="74"/>
  <c r="C62" i="74"/>
  <c r="D62" i="74"/>
  <c r="A63" i="74"/>
  <c r="B63" i="74"/>
  <c r="C63" i="74"/>
  <c r="D63" i="74"/>
  <c r="A64" i="74"/>
  <c r="B64" i="74"/>
  <c r="C64" i="74"/>
  <c r="D64" i="74"/>
  <c r="A65" i="74"/>
  <c r="B65" i="74"/>
  <c r="C65" i="74"/>
  <c r="D65" i="74"/>
  <c r="A66" i="74"/>
  <c r="B66" i="74"/>
  <c r="C66" i="74"/>
  <c r="D66" i="74"/>
  <c r="A67" i="74"/>
  <c r="B67" i="74"/>
  <c r="C67" i="74"/>
  <c r="D67" i="74"/>
  <c r="A68" i="74"/>
  <c r="B68" i="74"/>
  <c r="C68" i="74"/>
  <c r="D68" i="74"/>
  <c r="A69" i="74"/>
  <c r="B69" i="74"/>
  <c r="C69" i="74"/>
  <c r="D69" i="74"/>
  <c r="A70" i="74"/>
  <c r="B70" i="74"/>
  <c r="C70" i="74"/>
  <c r="D70" i="74"/>
  <c r="A71" i="74"/>
  <c r="B71" i="74"/>
  <c r="C71" i="74"/>
  <c r="D71" i="74"/>
  <c r="A72" i="74"/>
  <c r="B72" i="74"/>
  <c r="C72" i="74"/>
  <c r="D72" i="74"/>
  <c r="A73" i="74"/>
  <c r="B73" i="74"/>
  <c r="C73" i="74"/>
  <c r="D73" i="74"/>
  <c r="A74" i="74"/>
  <c r="B74" i="74"/>
  <c r="C74" i="74"/>
  <c r="D74" i="74"/>
  <c r="A75" i="74"/>
  <c r="B75" i="74"/>
  <c r="C75" i="74"/>
  <c r="D75" i="74"/>
  <c r="A76" i="74"/>
  <c r="B76" i="74"/>
  <c r="C76" i="74"/>
  <c r="D76" i="74"/>
  <c r="A77" i="74"/>
  <c r="B77" i="74"/>
  <c r="C77" i="74"/>
  <c r="D77" i="74"/>
  <c r="A78" i="74"/>
  <c r="B78" i="74"/>
  <c r="C78" i="74"/>
  <c r="D78" i="74"/>
  <c r="A79" i="74"/>
  <c r="B79" i="74"/>
  <c r="C79" i="74"/>
  <c r="D79" i="74"/>
  <c r="A80" i="74"/>
  <c r="B80" i="74"/>
  <c r="C80" i="74"/>
  <c r="D80" i="74"/>
  <c r="A81" i="74"/>
  <c r="B81" i="74"/>
  <c r="C81" i="74"/>
  <c r="D81" i="74"/>
  <c r="A82" i="74"/>
  <c r="B82" i="74"/>
  <c r="C82" i="74"/>
  <c r="D82" i="74"/>
  <c r="A83" i="74"/>
  <c r="B83" i="74"/>
  <c r="C83" i="74"/>
  <c r="D83" i="74"/>
  <c r="A84" i="74"/>
  <c r="B84" i="74"/>
  <c r="C84" i="74"/>
  <c r="D84" i="74"/>
  <c r="A85" i="74"/>
  <c r="B85" i="74"/>
  <c r="C85" i="74"/>
  <c r="D85" i="74"/>
  <c r="A86" i="74"/>
  <c r="B86" i="74"/>
  <c r="C86" i="74"/>
  <c r="D86" i="74"/>
  <c r="A87" i="74"/>
  <c r="B87" i="74"/>
  <c r="C87" i="74"/>
  <c r="D87" i="74"/>
  <c r="A88" i="74"/>
  <c r="B88" i="74"/>
  <c r="C88" i="74"/>
  <c r="D88" i="74"/>
  <c r="A89" i="74"/>
  <c r="B89" i="74"/>
  <c r="C89" i="74"/>
  <c r="D89" i="74"/>
  <c r="A90" i="74"/>
  <c r="B90" i="74"/>
  <c r="C90" i="74"/>
  <c r="D90" i="74"/>
  <c r="A91" i="74"/>
  <c r="B91" i="74"/>
  <c r="C91" i="74"/>
  <c r="D91" i="74"/>
  <c r="A92" i="74"/>
  <c r="B92" i="74"/>
  <c r="C92" i="74"/>
  <c r="D92" i="74"/>
  <c r="A93" i="74"/>
  <c r="B93" i="74"/>
  <c r="C93" i="74"/>
  <c r="D93" i="74"/>
  <c r="A94" i="74"/>
  <c r="B94" i="74"/>
  <c r="C94" i="74"/>
  <c r="D94" i="74"/>
  <c r="A95" i="74"/>
  <c r="B95" i="74"/>
  <c r="C95" i="74"/>
  <c r="D95" i="74"/>
  <c r="A96" i="74"/>
  <c r="B96" i="74"/>
  <c r="C96" i="74"/>
  <c r="D96" i="74"/>
  <c r="A97" i="74"/>
  <c r="B97" i="74"/>
  <c r="C97" i="74"/>
  <c r="D97" i="74"/>
  <c r="A98" i="74"/>
  <c r="B98" i="74"/>
  <c r="C98" i="74"/>
  <c r="D98" i="74"/>
  <c r="A99" i="74"/>
  <c r="F99" i="74" s="1"/>
  <c r="B99" i="74"/>
  <c r="C99" i="74"/>
  <c r="D99" i="74"/>
  <c r="A100" i="74"/>
  <c r="B100" i="74"/>
  <c r="C100" i="74"/>
  <c r="D100" i="74"/>
  <c r="A101" i="74"/>
  <c r="B101" i="74"/>
  <c r="C101" i="74"/>
  <c r="D101" i="74"/>
  <c r="A102" i="74"/>
  <c r="B102" i="74"/>
  <c r="C102" i="74"/>
  <c r="D102" i="74"/>
  <c r="A103" i="74"/>
  <c r="B103" i="74"/>
  <c r="C103" i="74"/>
  <c r="D103" i="74"/>
  <c r="A104" i="74"/>
  <c r="B104" i="74"/>
  <c r="C104" i="74"/>
  <c r="D104" i="74"/>
  <c r="A105" i="74"/>
  <c r="B105" i="74"/>
  <c r="C105" i="74"/>
  <c r="D105" i="74"/>
  <c r="A106" i="74"/>
  <c r="B106" i="74"/>
  <c r="C106" i="74"/>
  <c r="D106" i="74"/>
  <c r="A107" i="74"/>
  <c r="B107" i="74"/>
  <c r="C107" i="74"/>
  <c r="D107" i="74"/>
  <c r="A108" i="74"/>
  <c r="B108" i="74"/>
  <c r="C108" i="74"/>
  <c r="D108" i="74"/>
  <c r="A109" i="74"/>
  <c r="B109" i="74"/>
  <c r="C109" i="74"/>
  <c r="D109" i="74"/>
  <c r="A110" i="74"/>
  <c r="B110" i="74"/>
  <c r="C110" i="74"/>
  <c r="D110" i="74"/>
  <c r="A111" i="74"/>
  <c r="B111" i="74"/>
  <c r="C111" i="74"/>
  <c r="D111" i="74"/>
  <c r="A112" i="74"/>
  <c r="B112" i="74"/>
  <c r="C112" i="74"/>
  <c r="D112" i="74"/>
  <c r="A113" i="74"/>
  <c r="B113" i="74"/>
  <c r="C113" i="74"/>
  <c r="D113" i="74"/>
  <c r="A114" i="74"/>
  <c r="B114" i="74"/>
  <c r="C114" i="74"/>
  <c r="D114" i="74"/>
  <c r="A115" i="74"/>
  <c r="B115" i="74"/>
  <c r="C115" i="74"/>
  <c r="D115" i="74"/>
  <c r="A116" i="74"/>
  <c r="B116" i="74"/>
  <c r="C116" i="74"/>
  <c r="D116" i="74"/>
  <c r="A117" i="74"/>
  <c r="B117" i="74"/>
  <c r="C117" i="74"/>
  <c r="D117" i="74"/>
  <c r="A118" i="74"/>
  <c r="B118" i="74"/>
  <c r="C118" i="74"/>
  <c r="D118" i="74"/>
  <c r="A119" i="74"/>
  <c r="B119" i="74"/>
  <c r="C119" i="74"/>
  <c r="D119" i="74"/>
  <c r="A120" i="74"/>
  <c r="B120" i="74"/>
  <c r="C120" i="74"/>
  <c r="D120" i="74"/>
  <c r="A121" i="74"/>
  <c r="B121" i="74"/>
  <c r="C121" i="74"/>
  <c r="D121" i="74"/>
  <c r="A122" i="74"/>
  <c r="B122" i="74"/>
  <c r="C122" i="74"/>
  <c r="D122" i="74"/>
  <c r="A123" i="74"/>
  <c r="B123" i="74"/>
  <c r="C123" i="74"/>
  <c r="D123" i="74"/>
  <c r="A124" i="74"/>
  <c r="B124" i="74"/>
  <c r="C124" i="74"/>
  <c r="D124" i="74"/>
  <c r="A125" i="74"/>
  <c r="B125" i="74"/>
  <c r="C125" i="74"/>
  <c r="D125" i="74"/>
  <c r="A126" i="74"/>
  <c r="B126" i="74"/>
  <c r="C126" i="74"/>
  <c r="D126" i="74"/>
  <c r="A127" i="74"/>
  <c r="B127" i="74"/>
  <c r="C127" i="74"/>
  <c r="D127" i="74"/>
  <c r="A2" i="74"/>
  <c r="F2" i="74" s="1"/>
  <c r="B2" i="74"/>
  <c r="C2" i="74"/>
  <c r="D2" i="74"/>
  <c r="A3" i="74"/>
  <c r="F3" i="74" s="1"/>
  <c r="B3" i="74"/>
  <c r="C3" i="74"/>
  <c r="D3" i="74"/>
  <c r="A4" i="74"/>
  <c r="F4" i="74" s="1"/>
  <c r="B4" i="74"/>
  <c r="C4" i="74"/>
  <c r="D4" i="74"/>
  <c r="D1" i="74"/>
  <c r="B1" i="74"/>
  <c r="C1" i="74"/>
  <c r="A1" i="74"/>
  <c r="F1" i="74" s="1"/>
  <c r="BD15" i="53" l="1"/>
  <c r="BC16" i="53"/>
  <c r="BD16" i="53"/>
  <c r="BC17" i="53"/>
  <c r="BD17" i="53"/>
  <c r="BC18" i="53"/>
  <c r="BD18" i="53"/>
  <c r="BC19" i="53"/>
  <c r="BD19" i="53"/>
  <c r="BC20" i="53"/>
  <c r="BD20" i="53"/>
  <c r="BC21" i="53"/>
  <c r="BD21" i="53"/>
  <c r="BC22" i="53"/>
  <c r="BD22" i="53"/>
  <c r="BC23" i="53"/>
  <c r="BD23" i="53"/>
  <c r="BC24" i="53"/>
  <c r="BD24" i="53"/>
  <c r="BC25" i="53"/>
  <c r="BD25" i="53"/>
  <c r="BC26" i="53"/>
  <c r="BD26" i="53"/>
  <c r="BC27" i="53"/>
  <c r="BD27" i="53"/>
  <c r="BC28" i="53"/>
  <c r="BD28" i="53"/>
  <c r="BC29" i="53"/>
  <c r="BD29" i="53"/>
  <c r="BC30" i="53"/>
  <c r="BD30" i="53"/>
  <c r="BC31" i="53"/>
  <c r="BD31" i="53"/>
  <c r="BC32" i="53"/>
  <c r="BD32" i="53"/>
  <c r="BC33" i="53"/>
  <c r="BD33" i="53"/>
  <c r="BC34" i="53"/>
  <c r="BD34" i="53"/>
  <c r="BC35" i="53"/>
  <c r="BD35" i="53"/>
  <c r="BC36" i="53"/>
  <c r="BD36" i="53"/>
  <c r="BC37" i="53"/>
  <c r="BD37" i="53"/>
  <c r="BC38" i="53"/>
  <c r="BD38" i="53"/>
  <c r="BC39" i="53"/>
  <c r="BD39" i="53"/>
  <c r="BC40" i="53"/>
  <c r="BD40" i="53"/>
  <c r="BC41" i="53"/>
  <c r="BD41" i="53"/>
  <c r="BC42" i="53"/>
  <c r="BD42" i="53"/>
  <c r="BC43" i="53"/>
  <c r="BD43" i="53"/>
  <c r="BC44" i="53"/>
  <c r="BD44" i="53"/>
  <c r="BC45" i="53"/>
  <c r="BD45" i="53"/>
  <c r="BC46" i="53"/>
  <c r="BD46" i="53"/>
  <c r="BC47" i="53"/>
  <c r="BD47" i="53"/>
  <c r="BC48" i="53"/>
  <c r="BD48" i="53"/>
  <c r="BC49" i="53"/>
  <c r="BD49" i="53"/>
  <c r="BC50" i="53"/>
  <c r="BD50" i="53"/>
  <c r="BC51" i="53"/>
  <c r="BD51" i="53"/>
  <c r="BC52" i="53"/>
  <c r="BD52" i="53"/>
  <c r="BC53" i="53"/>
  <c r="BD53" i="53"/>
  <c r="BC54" i="53"/>
  <c r="BD54" i="53"/>
  <c r="BC55" i="53"/>
  <c r="BD55" i="53"/>
  <c r="BC56" i="53"/>
  <c r="BD56" i="53"/>
  <c r="BC57" i="53"/>
  <c r="BD57" i="53"/>
  <c r="BC58" i="53"/>
  <c r="BD58" i="53"/>
  <c r="BC59" i="53"/>
  <c r="BD59" i="53"/>
  <c r="BC60" i="53"/>
  <c r="BD60" i="53"/>
  <c r="BC61" i="53"/>
  <c r="BD61" i="53"/>
  <c r="BC62" i="53"/>
  <c r="BD62" i="53"/>
  <c r="BC63" i="53"/>
  <c r="BD63" i="53"/>
  <c r="BC64" i="53"/>
  <c r="BD64" i="53"/>
  <c r="BC65" i="53"/>
  <c r="BD65" i="53"/>
  <c r="BC66" i="53"/>
  <c r="BD66" i="53"/>
  <c r="BC67" i="53"/>
  <c r="BD67" i="53"/>
  <c r="BC68" i="53"/>
  <c r="BD68" i="53"/>
  <c r="BC69" i="53"/>
  <c r="BD69" i="53"/>
  <c r="BC70" i="53"/>
  <c r="BD70" i="53"/>
  <c r="BC71" i="53"/>
  <c r="BD71" i="53"/>
  <c r="BC72" i="53"/>
  <c r="BD72" i="53"/>
  <c r="BC73" i="53"/>
  <c r="BD73" i="53"/>
  <c r="BC74" i="53"/>
  <c r="BD74" i="53"/>
  <c r="BC75" i="53"/>
  <c r="BD75" i="53"/>
  <c r="BC76" i="53"/>
  <c r="BD76" i="53"/>
  <c r="BC77" i="53"/>
  <c r="BD77" i="53"/>
  <c r="BC78" i="53"/>
  <c r="BD78" i="53"/>
  <c r="BC79" i="53"/>
  <c r="BD79" i="53"/>
  <c r="BC80" i="53"/>
  <c r="BD80" i="53"/>
  <c r="BC81" i="53"/>
  <c r="BD81" i="53"/>
  <c r="BC82" i="53"/>
  <c r="BD82" i="53"/>
  <c r="BC83" i="53"/>
  <c r="BD83" i="53"/>
  <c r="BC84" i="53"/>
  <c r="BD84" i="53"/>
  <c r="BC85" i="53"/>
  <c r="BD85" i="53"/>
  <c r="BC86" i="53"/>
  <c r="BD86" i="53"/>
  <c r="BC87" i="53"/>
  <c r="BD87" i="53"/>
  <c r="BC88" i="53"/>
  <c r="BD88" i="53"/>
  <c r="BC89" i="53"/>
  <c r="BD89" i="53"/>
  <c r="BC90" i="53"/>
  <c r="BD90" i="53"/>
  <c r="BC91" i="53"/>
  <c r="BD91" i="53"/>
  <c r="BC92" i="53"/>
  <c r="BD92" i="53"/>
  <c r="BC93" i="53"/>
  <c r="BD93" i="53"/>
  <c r="BC94" i="53"/>
  <c r="BD94" i="53"/>
  <c r="BC95" i="53"/>
  <c r="BD95" i="53"/>
  <c r="BC96" i="53"/>
  <c r="BD96" i="53"/>
  <c r="BC97" i="53"/>
  <c r="BD97" i="53"/>
  <c r="BC98" i="53"/>
  <c r="BD98" i="53"/>
  <c r="BC99" i="53"/>
  <c r="BD99" i="53"/>
  <c r="BC100" i="53"/>
  <c r="BD100" i="53"/>
  <c r="BC101" i="53"/>
  <c r="BD101" i="53"/>
  <c r="BC102" i="53"/>
  <c r="BD102" i="53"/>
  <c r="BC103" i="53"/>
  <c r="BD103" i="53"/>
  <c r="BC104" i="53"/>
  <c r="BD104" i="53"/>
  <c r="BC105" i="53"/>
  <c r="BD105" i="53"/>
  <c r="BC106" i="53"/>
  <c r="BD106" i="53"/>
  <c r="BC107" i="53"/>
  <c r="BD107" i="53"/>
  <c r="BC108" i="53"/>
  <c r="BD108" i="53"/>
  <c r="BC109" i="53"/>
  <c r="BD109" i="53"/>
  <c r="BC110" i="53"/>
  <c r="BD110" i="53"/>
  <c r="DJ1" i="54"/>
  <c r="DI1" i="54"/>
  <c r="DH1" i="54"/>
  <c r="DG1" i="54"/>
  <c r="DF1" i="54"/>
  <c r="DE1" i="54"/>
  <c r="DD1" i="54"/>
  <c r="DC1" i="54"/>
  <c r="DB1" i="54"/>
  <c r="DA1" i="54"/>
  <c r="CZ1" i="54"/>
  <c r="CY1" i="54"/>
  <c r="CX1" i="54"/>
  <c r="CW1" i="54"/>
  <c r="CV1" i="54"/>
  <c r="CU1" i="54"/>
  <c r="CT1" i="54"/>
  <c r="CS1" i="54"/>
  <c r="CR1" i="54"/>
  <c r="CQ1" i="54"/>
  <c r="CP1" i="54"/>
  <c r="CO1" i="54"/>
  <c r="CN1" i="54"/>
  <c r="AS15" i="53" l="1"/>
  <c r="BB15" i="53" s="1"/>
  <c r="AV15" i="72" l="1"/>
  <c r="AZ111" i="53"/>
  <c r="F7" i="72" s="1"/>
  <c r="F5" i="72" l="1"/>
  <c r="EN142" i="54"/>
  <c r="EL142" i="54"/>
  <c r="ED142" i="54"/>
  <c r="EB142" i="54"/>
  <c r="EN141" i="54"/>
  <c r="EL141" i="54"/>
  <c r="ED141" i="54"/>
  <c r="EB141" i="54"/>
  <c r="EN140" i="54"/>
  <c r="EL140" i="54"/>
  <c r="ED140" i="54"/>
  <c r="EB140" i="54"/>
  <c r="EN139" i="54"/>
  <c r="EL139" i="54"/>
  <c r="ED139" i="54"/>
  <c r="EB139" i="54"/>
  <c r="EN138" i="54"/>
  <c r="EL138" i="54"/>
  <c r="ED138" i="54"/>
  <c r="EB138" i="54"/>
  <c r="EN137" i="54"/>
  <c r="EL137" i="54"/>
  <c r="ED137" i="54"/>
  <c r="EB137" i="54"/>
  <c r="EN136" i="54"/>
  <c r="EL136" i="54"/>
  <c r="ED136" i="54"/>
  <c r="EB136" i="54"/>
  <c r="EN135" i="54"/>
  <c r="EL135" i="54"/>
  <c r="ED135" i="54"/>
  <c r="EB135" i="54"/>
  <c r="EN134" i="54"/>
  <c r="EL134" i="54"/>
  <c r="ED134" i="54"/>
  <c r="EB134" i="54"/>
  <c r="EN133" i="54"/>
  <c r="EL133" i="54"/>
  <c r="ED133" i="54"/>
  <c r="EB133" i="54"/>
  <c r="EN132" i="54"/>
  <c r="EL132" i="54"/>
  <c r="ED132" i="54"/>
  <c r="EB132" i="54"/>
  <c r="EN131" i="54"/>
  <c r="EL131" i="54"/>
  <c r="ED131" i="54"/>
  <c r="EB131" i="54"/>
  <c r="EN130" i="54"/>
  <c r="EL130" i="54"/>
  <c r="ED130" i="54"/>
  <c r="EB130" i="54"/>
  <c r="EN129" i="54"/>
  <c r="EL129" i="54"/>
  <c r="ED129" i="54"/>
  <c r="EB129" i="54"/>
  <c r="EN128" i="54"/>
  <c r="EL128" i="54"/>
  <c r="ED128" i="54"/>
  <c r="EB128" i="54"/>
  <c r="EN127" i="54"/>
  <c r="EL127" i="54"/>
  <c r="ED127" i="54"/>
  <c r="EB127" i="54"/>
  <c r="EN126" i="54"/>
  <c r="EL126" i="54"/>
  <c r="ED126" i="54"/>
  <c r="EB126" i="54"/>
  <c r="EN125" i="54"/>
  <c r="EL125" i="54"/>
  <c r="ED125" i="54"/>
  <c r="EB125" i="54"/>
  <c r="EN124" i="54"/>
  <c r="EL124" i="54"/>
  <c r="ED124" i="54"/>
  <c r="EB124" i="54"/>
  <c r="EN123" i="54"/>
  <c r="EL123" i="54"/>
  <c r="ED123" i="54"/>
  <c r="EB123" i="54"/>
  <c r="DJ104" i="54"/>
  <c r="DI104" i="54"/>
  <c r="DH104" i="54"/>
  <c r="DG104" i="54"/>
  <c r="DF104" i="54"/>
  <c r="DE104" i="54"/>
  <c r="DD104" i="54"/>
  <c r="DC104" i="54"/>
  <c r="DB104" i="54"/>
  <c r="DA104" i="54"/>
  <c r="CZ104" i="54"/>
  <c r="CY104" i="54"/>
  <c r="CX104" i="54"/>
  <c r="CW104" i="54"/>
  <c r="CV104" i="54"/>
  <c r="CU104" i="54"/>
  <c r="CT104" i="54"/>
  <c r="CS104" i="54"/>
  <c r="CR104" i="54"/>
  <c r="CQ104" i="54"/>
  <c r="CP104" i="54"/>
  <c r="CO104" i="54"/>
  <c r="CN104" i="54"/>
  <c r="CM104" i="54"/>
  <c r="AK8" i="54"/>
  <c r="J9" i="54"/>
  <c r="J10" i="54"/>
  <c r="J11" i="54"/>
  <c r="J12" i="54"/>
  <c r="J13" i="54"/>
  <c r="J14" i="54"/>
  <c r="J15" i="54"/>
  <c r="J16" i="54"/>
  <c r="J17" i="54"/>
  <c r="J18" i="54"/>
  <c r="J19" i="54"/>
  <c r="J20" i="54"/>
  <c r="J21" i="54"/>
  <c r="J22" i="54"/>
  <c r="J23" i="54"/>
  <c r="J24" i="54"/>
  <c r="J25" i="54"/>
  <c r="J26" i="54"/>
  <c r="J27" i="54"/>
  <c r="J28" i="54"/>
  <c r="J29" i="54"/>
  <c r="J30" i="54"/>
  <c r="J31" i="54"/>
  <c r="J32" i="54"/>
  <c r="J33" i="54"/>
  <c r="J34" i="54"/>
  <c r="J35" i="54"/>
  <c r="J36" i="54"/>
  <c r="J37" i="54"/>
  <c r="J38" i="54"/>
  <c r="J39" i="54"/>
  <c r="J40" i="54"/>
  <c r="J41" i="54"/>
  <c r="J42" i="54"/>
  <c r="J43" i="54"/>
  <c r="J44" i="54"/>
  <c r="J45" i="54"/>
  <c r="J46" i="54"/>
  <c r="J47" i="54"/>
  <c r="J48" i="54"/>
  <c r="J49" i="54"/>
  <c r="J50" i="54"/>
  <c r="J51" i="54"/>
  <c r="J52" i="54"/>
  <c r="J53" i="54"/>
  <c r="J54" i="54"/>
  <c r="J55" i="54"/>
  <c r="J56" i="54"/>
  <c r="J57" i="54"/>
  <c r="J58" i="54"/>
  <c r="J59" i="54"/>
  <c r="J60" i="54"/>
  <c r="J61" i="54"/>
  <c r="J62" i="54"/>
  <c r="J63" i="54"/>
  <c r="J64" i="54"/>
  <c r="J65" i="54"/>
  <c r="J66" i="54"/>
  <c r="J67" i="54"/>
  <c r="J68" i="54"/>
  <c r="J69" i="54"/>
  <c r="J70" i="54"/>
  <c r="J71" i="54"/>
  <c r="J72" i="54"/>
  <c r="J73" i="54"/>
  <c r="J74" i="54"/>
  <c r="J75" i="54"/>
  <c r="J76" i="54"/>
  <c r="J77" i="54"/>
  <c r="J78" i="54"/>
  <c r="J79" i="54"/>
  <c r="J80" i="54"/>
  <c r="J81" i="54"/>
  <c r="J82" i="54"/>
  <c r="J83" i="54"/>
  <c r="J84" i="54"/>
  <c r="J85" i="54"/>
  <c r="J86" i="54"/>
  <c r="J87" i="54"/>
  <c r="J88" i="54"/>
  <c r="J89" i="54"/>
  <c r="J90" i="54"/>
  <c r="J91" i="54"/>
  <c r="J92" i="54"/>
  <c r="J93" i="54"/>
  <c r="J94" i="54"/>
  <c r="J95" i="54"/>
  <c r="J96" i="54"/>
  <c r="J97" i="54"/>
  <c r="J98" i="54"/>
  <c r="J99" i="54"/>
  <c r="J100" i="54"/>
  <c r="J101" i="54"/>
  <c r="J102" i="54"/>
  <c r="J103" i="54"/>
  <c r="J8" i="54"/>
  <c r="M9" i="54"/>
  <c r="AO9" i="54" s="1"/>
  <c r="BN9" i="54" s="1"/>
  <c r="N9" i="54"/>
  <c r="CN9" i="54" s="1"/>
  <c r="O9" i="54"/>
  <c r="CO9" i="54" s="1"/>
  <c r="P9" i="54"/>
  <c r="CP9" i="54" s="1"/>
  <c r="Q9" i="54"/>
  <c r="AS9" i="54" s="1"/>
  <c r="R9" i="54"/>
  <c r="CR9" i="54" s="1"/>
  <c r="S9" i="54"/>
  <c r="CS9" i="54" s="1"/>
  <c r="T9" i="54"/>
  <c r="CT9" i="54" s="1"/>
  <c r="U9" i="54"/>
  <c r="AW9" i="54" s="1"/>
  <c r="BV9" i="54" s="1"/>
  <c r="V9" i="54"/>
  <c r="CV9" i="54" s="1"/>
  <c r="W9" i="54"/>
  <c r="CW9" i="54" s="1"/>
  <c r="X9" i="54"/>
  <c r="CX9" i="54" s="1"/>
  <c r="Y9" i="54"/>
  <c r="CY9" i="54" s="1"/>
  <c r="Z9" i="54"/>
  <c r="BB9" i="54" s="1"/>
  <c r="CA9" i="54" s="1"/>
  <c r="AA9" i="54"/>
  <c r="BC9" i="54" s="1"/>
  <c r="CB9" i="54" s="1"/>
  <c r="AB9" i="54"/>
  <c r="DB9" i="54" s="1"/>
  <c r="AC9" i="54"/>
  <c r="DC9" i="54" s="1"/>
  <c r="AD9" i="54"/>
  <c r="AE9" i="54"/>
  <c r="BG9" i="54" s="1"/>
  <c r="CF9" i="54" s="1"/>
  <c r="AF9" i="54"/>
  <c r="BH9" i="54" s="1"/>
  <c r="CG9" i="54" s="1"/>
  <c r="AG9" i="54"/>
  <c r="DG9" i="54" s="1"/>
  <c r="AH9" i="54"/>
  <c r="DH9" i="54" s="1"/>
  <c r="AI9" i="54"/>
  <c r="DI9" i="54" s="1"/>
  <c r="AJ9" i="54"/>
  <c r="BL9" i="54" s="1"/>
  <c r="CK9" i="54" s="1"/>
  <c r="M10" i="54"/>
  <c r="CM10" i="54" s="1"/>
  <c r="N10" i="54"/>
  <c r="CN10" i="54" s="1"/>
  <c r="O10" i="54"/>
  <c r="P10" i="54"/>
  <c r="AR10" i="54" s="1"/>
  <c r="BQ10" i="54" s="1"/>
  <c r="Q10" i="54"/>
  <c r="AS10" i="54" s="1"/>
  <c r="BR10" i="54" s="1"/>
  <c r="R10" i="54"/>
  <c r="CR10" i="54" s="1"/>
  <c r="S10" i="54"/>
  <c r="T10" i="54"/>
  <c r="CT10" i="54" s="1"/>
  <c r="U10" i="54"/>
  <c r="CU10" i="54" s="1"/>
  <c r="V10" i="54"/>
  <c r="CV10" i="54" s="1"/>
  <c r="W10" i="54"/>
  <c r="X10" i="54"/>
  <c r="CX10" i="54" s="1"/>
  <c r="Y10" i="54"/>
  <c r="CY10" i="54" s="1"/>
  <c r="Z10" i="54"/>
  <c r="BB10" i="54" s="1"/>
  <c r="CA10" i="54" s="1"/>
  <c r="AA10" i="54"/>
  <c r="AB10" i="54"/>
  <c r="BD10" i="54" s="1"/>
  <c r="CC10" i="54" s="1"/>
  <c r="AC10" i="54"/>
  <c r="DC10" i="54" s="1"/>
  <c r="AD10" i="54"/>
  <c r="DD10" i="54" s="1"/>
  <c r="AE10" i="54"/>
  <c r="AF10" i="54"/>
  <c r="DF10" i="54" s="1"/>
  <c r="AG10" i="54"/>
  <c r="DG10" i="54" s="1"/>
  <c r="AH10" i="54"/>
  <c r="DH10" i="54" s="1"/>
  <c r="AI10" i="54"/>
  <c r="AJ10" i="54"/>
  <c r="DJ10" i="54" s="1"/>
  <c r="M11" i="54"/>
  <c r="CM11" i="54" s="1"/>
  <c r="N11" i="54"/>
  <c r="CN11" i="54" s="1"/>
  <c r="O11" i="54"/>
  <c r="P11" i="54"/>
  <c r="CP11" i="54" s="1"/>
  <c r="Q11" i="54"/>
  <c r="CQ11" i="54" s="1"/>
  <c r="R11" i="54"/>
  <c r="CR11" i="54" s="1"/>
  <c r="S11" i="54"/>
  <c r="T11" i="54"/>
  <c r="CT11" i="54" s="1"/>
  <c r="U11" i="54"/>
  <c r="CU11" i="54" s="1"/>
  <c r="V11" i="54"/>
  <c r="AX11" i="54" s="1"/>
  <c r="BW11" i="54" s="1"/>
  <c r="W11" i="54"/>
  <c r="X11" i="54"/>
  <c r="CX11" i="54" s="1"/>
  <c r="Y11" i="54"/>
  <c r="CY11" i="54" s="1"/>
  <c r="Z11" i="54"/>
  <c r="CZ11" i="54" s="1"/>
  <c r="AA11" i="54"/>
  <c r="AB11" i="54"/>
  <c r="DB11" i="54" s="1"/>
  <c r="AC11" i="54"/>
  <c r="DC11" i="54" s="1"/>
  <c r="AD11" i="54"/>
  <c r="DD11" i="54" s="1"/>
  <c r="AE11" i="54"/>
  <c r="AF11" i="54"/>
  <c r="DF11" i="54" s="1"/>
  <c r="AG11" i="54"/>
  <c r="DG11" i="54" s="1"/>
  <c r="AH11" i="54"/>
  <c r="DH11" i="54" s="1"/>
  <c r="AI11" i="54"/>
  <c r="AJ11" i="54"/>
  <c r="DJ11" i="54" s="1"/>
  <c r="M12" i="54"/>
  <c r="CM12" i="54" s="1"/>
  <c r="N12" i="54"/>
  <c r="CN12" i="54" s="1"/>
  <c r="O12" i="54"/>
  <c r="P12" i="54"/>
  <c r="CP12" i="54" s="1"/>
  <c r="Q12" i="54"/>
  <c r="R12" i="54"/>
  <c r="AT12" i="54" s="1"/>
  <c r="BS12" i="54" s="1"/>
  <c r="S12" i="54"/>
  <c r="T12" i="54"/>
  <c r="U12" i="54"/>
  <c r="AW12" i="54" s="1"/>
  <c r="BV12" i="54" s="1"/>
  <c r="V12" i="54"/>
  <c r="AX12" i="54" s="1"/>
  <c r="BW12" i="54" s="1"/>
  <c r="W12" i="54"/>
  <c r="X12" i="54"/>
  <c r="AZ12" i="54" s="1"/>
  <c r="BY12" i="54" s="1"/>
  <c r="Y12" i="54"/>
  <c r="Z12" i="54"/>
  <c r="CZ12" i="54" s="1"/>
  <c r="AA12" i="54"/>
  <c r="AB12" i="54"/>
  <c r="AC12" i="54"/>
  <c r="DC12" i="54" s="1"/>
  <c r="AD12" i="54"/>
  <c r="DD12" i="54" s="1"/>
  <c r="AE12" i="54"/>
  <c r="AF12" i="54"/>
  <c r="DF12" i="54" s="1"/>
  <c r="AG12" i="54"/>
  <c r="AH12" i="54"/>
  <c r="DH12" i="54" s="1"/>
  <c r="AI12" i="54"/>
  <c r="AJ12" i="54"/>
  <c r="M13" i="54"/>
  <c r="AO13" i="54" s="1"/>
  <c r="BN13" i="54" s="1"/>
  <c r="N13" i="54"/>
  <c r="CN13" i="54" s="1"/>
  <c r="O13" i="54"/>
  <c r="P13" i="54"/>
  <c r="CP13" i="54" s="1"/>
  <c r="Q13" i="54"/>
  <c r="AS13" i="54" s="1"/>
  <c r="BR13" i="54" s="1"/>
  <c r="R13" i="54"/>
  <c r="CR13" i="54" s="1"/>
  <c r="S13" i="54"/>
  <c r="AU13" i="54" s="1"/>
  <c r="BT13" i="54" s="1"/>
  <c r="T13" i="54"/>
  <c r="U13" i="54"/>
  <c r="AW13" i="54" s="1"/>
  <c r="BV13" i="54" s="1"/>
  <c r="V13" i="54"/>
  <c r="CV13" i="54" s="1"/>
  <c r="W13" i="54"/>
  <c r="X13" i="54"/>
  <c r="CX13" i="54" s="1"/>
  <c r="Y13" i="54"/>
  <c r="BA13" i="54" s="1"/>
  <c r="BZ13" i="54" s="1"/>
  <c r="Z13" i="54"/>
  <c r="CZ13" i="54" s="1"/>
  <c r="AA13" i="54"/>
  <c r="BC13" i="54" s="1"/>
  <c r="AB13" i="54"/>
  <c r="AC13" i="54"/>
  <c r="BE13" i="54" s="1"/>
  <c r="CD13" i="54" s="1"/>
  <c r="AD13" i="54"/>
  <c r="DD13" i="54" s="1"/>
  <c r="AE13" i="54"/>
  <c r="AF13" i="54"/>
  <c r="DF13" i="54" s="1"/>
  <c r="AG13" i="54"/>
  <c r="BI13" i="54" s="1"/>
  <c r="CH13" i="54" s="1"/>
  <c r="AH13" i="54"/>
  <c r="DH13" i="54" s="1"/>
  <c r="AI13" i="54"/>
  <c r="BK13" i="54" s="1"/>
  <c r="CJ13" i="54" s="1"/>
  <c r="AJ13" i="54"/>
  <c r="M14" i="54"/>
  <c r="CM14" i="54" s="1"/>
  <c r="N14" i="54"/>
  <c r="O14" i="54"/>
  <c r="AQ14" i="54" s="1"/>
  <c r="BP14" i="54" s="1"/>
  <c r="P14" i="54"/>
  <c r="Q14" i="54"/>
  <c r="AS14" i="54" s="1"/>
  <c r="BR14" i="54" s="1"/>
  <c r="R14" i="54"/>
  <c r="S14" i="54"/>
  <c r="CS14" i="54" s="1"/>
  <c r="T14" i="54"/>
  <c r="U14" i="54"/>
  <c r="AW14" i="54" s="1"/>
  <c r="BV14" i="54" s="1"/>
  <c r="V14" i="54"/>
  <c r="W14" i="54"/>
  <c r="AY14" i="54" s="1"/>
  <c r="BX14" i="54" s="1"/>
  <c r="X14" i="54"/>
  <c r="Y14" i="54"/>
  <c r="CY14" i="54" s="1"/>
  <c r="Z14" i="54"/>
  <c r="AA14" i="54"/>
  <c r="DA14" i="54" s="1"/>
  <c r="AB14" i="54"/>
  <c r="AC14" i="54"/>
  <c r="DC14" i="54" s="1"/>
  <c r="AD14" i="54"/>
  <c r="AE14" i="54"/>
  <c r="BG14" i="54" s="1"/>
  <c r="CF14" i="54" s="1"/>
  <c r="AF14" i="54"/>
  <c r="AG14" i="54"/>
  <c r="DG14" i="54" s="1"/>
  <c r="AH14" i="54"/>
  <c r="AI14" i="54"/>
  <c r="DI14" i="54" s="1"/>
  <c r="AJ14" i="54"/>
  <c r="M15" i="54"/>
  <c r="CM15" i="54" s="1"/>
  <c r="N15" i="54"/>
  <c r="AP15" i="54" s="1"/>
  <c r="BO15" i="54" s="1"/>
  <c r="O15" i="54"/>
  <c r="CO15" i="54" s="1"/>
  <c r="P15" i="54"/>
  <c r="Q15" i="54"/>
  <c r="CQ15" i="54" s="1"/>
  <c r="R15" i="54"/>
  <c r="AT15" i="54" s="1"/>
  <c r="BS15" i="54" s="1"/>
  <c r="S15" i="54"/>
  <c r="T15" i="54"/>
  <c r="AV15" i="54" s="1"/>
  <c r="BU15" i="54" s="1"/>
  <c r="U15" i="54"/>
  <c r="CU15" i="54" s="1"/>
  <c r="V15" i="54"/>
  <c r="AX15" i="54" s="1"/>
  <c r="BW15" i="54" s="1"/>
  <c r="W15" i="54"/>
  <c r="CW15" i="54" s="1"/>
  <c r="X15" i="54"/>
  <c r="Y15" i="54"/>
  <c r="CY15" i="54" s="1"/>
  <c r="Z15" i="54"/>
  <c r="BB15" i="54" s="1"/>
  <c r="CA15" i="54" s="1"/>
  <c r="AA15" i="54"/>
  <c r="AB15" i="54"/>
  <c r="BD15" i="54" s="1"/>
  <c r="CC15" i="54" s="1"/>
  <c r="AC15" i="54"/>
  <c r="DC15" i="54" s="1"/>
  <c r="AD15" i="54"/>
  <c r="AE15" i="54"/>
  <c r="DE15" i="54" s="1"/>
  <c r="AF15" i="54"/>
  <c r="AG15" i="54"/>
  <c r="DG15" i="54" s="1"/>
  <c r="AH15" i="54"/>
  <c r="BJ15" i="54" s="1"/>
  <c r="CI15" i="54" s="1"/>
  <c r="AI15" i="54"/>
  <c r="AJ15" i="54"/>
  <c r="BL15" i="54" s="1"/>
  <c r="CK15" i="54" s="1"/>
  <c r="M16" i="54"/>
  <c r="AO16" i="54" s="1"/>
  <c r="BN16" i="54" s="1"/>
  <c r="N16" i="54"/>
  <c r="CN16" i="54" s="1"/>
  <c r="O16" i="54"/>
  <c r="P16" i="54"/>
  <c r="Q16" i="54"/>
  <c r="AS16" i="54" s="1"/>
  <c r="BR16" i="54" s="1"/>
  <c r="R16" i="54"/>
  <c r="CR16" i="54" s="1"/>
  <c r="S16" i="54"/>
  <c r="AU16" i="54" s="1"/>
  <c r="BT16" i="54" s="1"/>
  <c r="T16" i="54"/>
  <c r="CT16" i="54" s="1"/>
  <c r="U16" i="54"/>
  <c r="AW16" i="54" s="1"/>
  <c r="BV16" i="54" s="1"/>
  <c r="V16" i="54"/>
  <c r="CV16" i="54" s="1"/>
  <c r="W16" i="54"/>
  <c r="X16" i="54"/>
  <c r="Y16" i="54"/>
  <c r="BA16" i="54" s="1"/>
  <c r="BZ16" i="54" s="1"/>
  <c r="Z16" i="54"/>
  <c r="CZ16" i="54" s="1"/>
  <c r="AA16" i="54"/>
  <c r="BC16" i="54" s="1"/>
  <c r="AB16" i="54"/>
  <c r="DB16" i="54" s="1"/>
  <c r="AC16" i="54"/>
  <c r="BE16" i="54" s="1"/>
  <c r="CD16" i="54" s="1"/>
  <c r="AD16" i="54"/>
  <c r="DD16" i="54" s="1"/>
  <c r="AE16" i="54"/>
  <c r="AF16" i="54"/>
  <c r="AG16" i="54"/>
  <c r="BI16" i="54" s="1"/>
  <c r="CH16" i="54" s="1"/>
  <c r="AH16" i="54"/>
  <c r="DH16" i="54" s="1"/>
  <c r="AI16" i="54"/>
  <c r="BK16" i="54" s="1"/>
  <c r="CJ16" i="54" s="1"/>
  <c r="AJ16" i="54"/>
  <c r="DJ16" i="54" s="1"/>
  <c r="M17" i="54"/>
  <c r="CM17" i="54" s="1"/>
  <c r="N17" i="54"/>
  <c r="AP17" i="54" s="1"/>
  <c r="BO17" i="54" s="1"/>
  <c r="O17" i="54"/>
  <c r="P17" i="54"/>
  <c r="AR17" i="54" s="1"/>
  <c r="BQ17" i="54" s="1"/>
  <c r="Q17" i="54"/>
  <c r="CQ17" i="54" s="1"/>
  <c r="R17" i="54"/>
  <c r="AT17" i="54" s="1"/>
  <c r="BS17" i="54" s="1"/>
  <c r="S17" i="54"/>
  <c r="CS17" i="54" s="1"/>
  <c r="T17" i="54"/>
  <c r="U17" i="54"/>
  <c r="CU17" i="54" s="1"/>
  <c r="V17" i="54"/>
  <c r="AX17" i="54" s="1"/>
  <c r="BW17" i="54" s="1"/>
  <c r="W17" i="54"/>
  <c r="X17" i="54"/>
  <c r="AZ17" i="54" s="1"/>
  <c r="BY17" i="54" s="1"/>
  <c r="Y17" i="54"/>
  <c r="CY17" i="54" s="1"/>
  <c r="Z17" i="54"/>
  <c r="BB17" i="54" s="1"/>
  <c r="CA17" i="54" s="1"/>
  <c r="AA17" i="54"/>
  <c r="DA17" i="54" s="1"/>
  <c r="AB17" i="54"/>
  <c r="AC17" i="54"/>
  <c r="DC17" i="54" s="1"/>
  <c r="AD17" i="54"/>
  <c r="BF17" i="54" s="1"/>
  <c r="CE17" i="54" s="1"/>
  <c r="AE17" i="54"/>
  <c r="AF17" i="54"/>
  <c r="BH17" i="54" s="1"/>
  <c r="CG17" i="54" s="1"/>
  <c r="AG17" i="54"/>
  <c r="DG17" i="54" s="1"/>
  <c r="AH17" i="54"/>
  <c r="BJ17" i="54" s="1"/>
  <c r="CI17" i="54" s="1"/>
  <c r="AI17" i="54"/>
  <c r="DI17" i="54" s="1"/>
  <c r="AJ17" i="54"/>
  <c r="M18" i="54"/>
  <c r="N18" i="54"/>
  <c r="CN18" i="54" s="1"/>
  <c r="O18" i="54"/>
  <c r="P18" i="54"/>
  <c r="CP18" i="54" s="1"/>
  <c r="Q18" i="54"/>
  <c r="R18" i="54"/>
  <c r="CR18" i="54" s="1"/>
  <c r="S18" i="54"/>
  <c r="T18" i="54"/>
  <c r="AV18" i="54" s="1"/>
  <c r="BU18" i="54" s="1"/>
  <c r="U18" i="54"/>
  <c r="V18" i="54"/>
  <c r="CV18" i="54" s="1"/>
  <c r="W18" i="54"/>
  <c r="X18" i="54"/>
  <c r="CX18" i="54" s="1"/>
  <c r="Y18" i="54"/>
  <c r="Z18" i="54"/>
  <c r="CZ18" i="54" s="1"/>
  <c r="AA18" i="54"/>
  <c r="AB18" i="54"/>
  <c r="BD18" i="54" s="1"/>
  <c r="CC18" i="54" s="1"/>
  <c r="AC18" i="54"/>
  <c r="AD18" i="54"/>
  <c r="BF18" i="54" s="1"/>
  <c r="CE18" i="54" s="1"/>
  <c r="AE18" i="54"/>
  <c r="AF18" i="54"/>
  <c r="BH18" i="54" s="1"/>
  <c r="CG18" i="54" s="1"/>
  <c r="AG18" i="54"/>
  <c r="AH18" i="54"/>
  <c r="DH18" i="54" s="1"/>
  <c r="AI18" i="54"/>
  <c r="AJ18" i="54"/>
  <c r="BL18" i="54" s="1"/>
  <c r="CK18" i="54" s="1"/>
  <c r="M19" i="54"/>
  <c r="N19" i="54"/>
  <c r="CN19" i="54" s="1"/>
  <c r="O19" i="54"/>
  <c r="P19" i="54"/>
  <c r="CP19" i="54" s="1"/>
  <c r="Q19" i="54"/>
  <c r="R19" i="54"/>
  <c r="S19" i="54"/>
  <c r="T19" i="54"/>
  <c r="CT19" i="54" s="1"/>
  <c r="U19" i="54"/>
  <c r="V19" i="54"/>
  <c r="CV19" i="54" s="1"/>
  <c r="W19" i="54"/>
  <c r="AY19" i="54" s="1"/>
  <c r="BX19" i="54" s="1"/>
  <c r="X19" i="54"/>
  <c r="CX19" i="54" s="1"/>
  <c r="Y19" i="54"/>
  <c r="Z19" i="54"/>
  <c r="AA19" i="54"/>
  <c r="AB19" i="54"/>
  <c r="DB19" i="54" s="1"/>
  <c r="AC19" i="54"/>
  <c r="AD19" i="54"/>
  <c r="DD19" i="54" s="1"/>
  <c r="AE19" i="54"/>
  <c r="AF19" i="54"/>
  <c r="DF19" i="54" s="1"/>
  <c r="AG19" i="54"/>
  <c r="AH19" i="54"/>
  <c r="AI19" i="54"/>
  <c r="BK19" i="54" s="1"/>
  <c r="CJ19" i="54" s="1"/>
  <c r="AJ19" i="54"/>
  <c r="DJ19" i="54" s="1"/>
  <c r="M20" i="54"/>
  <c r="N20" i="54"/>
  <c r="O20" i="54"/>
  <c r="P20" i="54"/>
  <c r="Q20" i="54"/>
  <c r="R20" i="54"/>
  <c r="S20" i="54"/>
  <c r="T20" i="54"/>
  <c r="U20" i="54"/>
  <c r="V20" i="54"/>
  <c r="AX20" i="54" s="1"/>
  <c r="BW20" i="54" s="1"/>
  <c r="W20" i="54"/>
  <c r="X20" i="54"/>
  <c r="CX20" i="54" s="1"/>
  <c r="Y20" i="54"/>
  <c r="Z20" i="54"/>
  <c r="AA20" i="54"/>
  <c r="AB20" i="54"/>
  <c r="AC20" i="54"/>
  <c r="AD20" i="54"/>
  <c r="AE20" i="54"/>
  <c r="AF20" i="54"/>
  <c r="AG20" i="54"/>
  <c r="AH20" i="54"/>
  <c r="BJ20" i="54" s="1"/>
  <c r="CI20" i="54" s="1"/>
  <c r="AI20" i="54"/>
  <c r="AJ20" i="54"/>
  <c r="DJ20" i="54" s="1"/>
  <c r="M21" i="54"/>
  <c r="AO21" i="54" s="1"/>
  <c r="BN21" i="54" s="1"/>
  <c r="N21" i="54"/>
  <c r="O21" i="54"/>
  <c r="P21" i="54"/>
  <c r="Q21" i="54"/>
  <c r="R21" i="54"/>
  <c r="S21" i="54"/>
  <c r="T21" i="54"/>
  <c r="U21" i="54"/>
  <c r="V21" i="54"/>
  <c r="W21" i="54"/>
  <c r="X21" i="54"/>
  <c r="CX21" i="54" s="1"/>
  <c r="Y21" i="54"/>
  <c r="BA21" i="54" s="1"/>
  <c r="BZ21" i="54" s="1"/>
  <c r="Z21" i="54"/>
  <c r="AA21" i="54"/>
  <c r="AB21" i="54"/>
  <c r="AC21" i="54"/>
  <c r="AD21" i="54"/>
  <c r="AE21" i="54"/>
  <c r="AF21" i="54"/>
  <c r="AG21" i="54"/>
  <c r="AH21" i="54"/>
  <c r="AI21" i="54"/>
  <c r="AJ21" i="54"/>
  <c r="M22" i="54"/>
  <c r="N22" i="54"/>
  <c r="CN22" i="54" s="1"/>
  <c r="O22" i="54"/>
  <c r="P22" i="54"/>
  <c r="Q22" i="54"/>
  <c r="R22" i="54"/>
  <c r="S22" i="54"/>
  <c r="T22" i="54"/>
  <c r="U22" i="54"/>
  <c r="V22" i="54"/>
  <c r="W22" i="54"/>
  <c r="X22" i="54"/>
  <c r="AZ22" i="54" s="1"/>
  <c r="BY22" i="54" s="1"/>
  <c r="Y22" i="54"/>
  <c r="Z22" i="54"/>
  <c r="CZ22" i="54" s="1"/>
  <c r="AA22" i="54"/>
  <c r="AB22" i="54"/>
  <c r="AC22" i="54"/>
  <c r="AD22" i="54"/>
  <c r="AE22" i="54"/>
  <c r="AF22" i="54"/>
  <c r="AG22" i="54"/>
  <c r="AH22" i="54"/>
  <c r="AI22" i="54"/>
  <c r="AJ22" i="54"/>
  <c r="BL22" i="54" s="1"/>
  <c r="CK22" i="54" s="1"/>
  <c r="M23" i="54"/>
  <c r="N23" i="54"/>
  <c r="O23" i="54"/>
  <c r="P23" i="54"/>
  <c r="Q23" i="54"/>
  <c r="R23" i="54"/>
  <c r="S23" i="54"/>
  <c r="T23" i="54"/>
  <c r="U23" i="54"/>
  <c r="V23" i="54"/>
  <c r="W23" i="54"/>
  <c r="X23" i="54"/>
  <c r="Y23" i="54"/>
  <c r="CY23" i="54" s="1"/>
  <c r="Z23" i="54"/>
  <c r="BB23" i="54" s="1"/>
  <c r="CA23" i="54" s="1"/>
  <c r="AA23" i="54"/>
  <c r="AB23" i="54"/>
  <c r="AC23" i="54"/>
  <c r="AD23" i="54"/>
  <c r="AE23" i="54"/>
  <c r="AF23" i="54"/>
  <c r="AG23" i="54"/>
  <c r="AH23" i="54"/>
  <c r="AI23" i="54"/>
  <c r="AJ23" i="54"/>
  <c r="M24" i="54"/>
  <c r="AO24" i="54" s="1"/>
  <c r="BN24" i="54" s="1"/>
  <c r="N24" i="54"/>
  <c r="O24" i="54"/>
  <c r="CO24" i="54" s="1"/>
  <c r="P24" i="54"/>
  <c r="Q24" i="54"/>
  <c r="R24" i="54"/>
  <c r="S24" i="54"/>
  <c r="T24" i="54"/>
  <c r="U24" i="54"/>
  <c r="V24" i="54"/>
  <c r="W24" i="54"/>
  <c r="X24" i="54"/>
  <c r="Y24" i="54"/>
  <c r="BA24" i="54" s="1"/>
  <c r="BZ24" i="54" s="1"/>
  <c r="Z24" i="54"/>
  <c r="AA24" i="54"/>
  <c r="DA24" i="54" s="1"/>
  <c r="AB24" i="54"/>
  <c r="AC24" i="54"/>
  <c r="AD24" i="54"/>
  <c r="AE24" i="54"/>
  <c r="AF24" i="54"/>
  <c r="AG24" i="54"/>
  <c r="AH24" i="54"/>
  <c r="AI24" i="54"/>
  <c r="AJ24" i="54"/>
  <c r="M25" i="54"/>
  <c r="N25" i="54"/>
  <c r="O25" i="54"/>
  <c r="CO25" i="54" s="1"/>
  <c r="P25" i="54"/>
  <c r="Q25" i="54"/>
  <c r="R25" i="54"/>
  <c r="S25" i="54"/>
  <c r="T25" i="54"/>
  <c r="U25" i="54"/>
  <c r="V25" i="54"/>
  <c r="W25" i="54"/>
  <c r="X25" i="54"/>
  <c r="Y25" i="54"/>
  <c r="Z25" i="54"/>
  <c r="AA25" i="54"/>
  <c r="AB25" i="54"/>
  <c r="DB25" i="54" s="1"/>
  <c r="AC25" i="54"/>
  <c r="AD25" i="54"/>
  <c r="AE25" i="54"/>
  <c r="AF25" i="54"/>
  <c r="AG25" i="54"/>
  <c r="AH25" i="54"/>
  <c r="AI25" i="54"/>
  <c r="AJ25" i="54"/>
  <c r="M26" i="54"/>
  <c r="N26" i="54"/>
  <c r="O26" i="54"/>
  <c r="P26" i="54"/>
  <c r="Q26" i="54"/>
  <c r="R26" i="54"/>
  <c r="S26" i="54"/>
  <c r="T26" i="54"/>
  <c r="CT26" i="54" s="1"/>
  <c r="U26" i="54"/>
  <c r="V26" i="54"/>
  <c r="W26" i="54"/>
  <c r="X26" i="54"/>
  <c r="Y26" i="54"/>
  <c r="Z26" i="54"/>
  <c r="AA26" i="54"/>
  <c r="BC26" i="54" s="1"/>
  <c r="CB26" i="54" s="1"/>
  <c r="AB26" i="54"/>
  <c r="AC26" i="54"/>
  <c r="AD26" i="54"/>
  <c r="AE26" i="54"/>
  <c r="AF26" i="54"/>
  <c r="AG26" i="54"/>
  <c r="AH26" i="54"/>
  <c r="AI26" i="54"/>
  <c r="AJ26" i="54"/>
  <c r="DJ26" i="54" s="1"/>
  <c r="M27" i="54"/>
  <c r="N27" i="54"/>
  <c r="O27" i="54"/>
  <c r="P27" i="54"/>
  <c r="Q27" i="54"/>
  <c r="R27" i="54"/>
  <c r="S27" i="54"/>
  <c r="CS27" i="54" s="1"/>
  <c r="T27" i="54"/>
  <c r="U27" i="54"/>
  <c r="V27" i="54"/>
  <c r="W27" i="54"/>
  <c r="AY27" i="54" s="1"/>
  <c r="BX27" i="54" s="1"/>
  <c r="X27" i="54"/>
  <c r="Y27" i="54"/>
  <c r="Z27" i="54"/>
  <c r="AA27" i="54"/>
  <c r="AB27" i="54"/>
  <c r="AC27" i="54"/>
  <c r="AD27" i="54"/>
  <c r="AE27" i="54"/>
  <c r="AF27" i="54"/>
  <c r="AG27" i="54"/>
  <c r="AH27" i="54"/>
  <c r="AI27" i="54"/>
  <c r="DI27" i="54" s="1"/>
  <c r="AJ27" i="54"/>
  <c r="M28" i="54"/>
  <c r="N28" i="54"/>
  <c r="AP28" i="54" s="1"/>
  <c r="BO28" i="54" s="1"/>
  <c r="O28" i="54"/>
  <c r="P28" i="54"/>
  <c r="CP28" i="54" s="1"/>
  <c r="Q28" i="54"/>
  <c r="R28" i="54"/>
  <c r="S28" i="54"/>
  <c r="T28" i="54"/>
  <c r="U28" i="54"/>
  <c r="V28" i="54"/>
  <c r="W28" i="54"/>
  <c r="X28" i="54"/>
  <c r="Y28" i="54"/>
  <c r="Z28" i="54"/>
  <c r="AA28" i="54"/>
  <c r="AB28" i="54"/>
  <c r="AC28" i="54"/>
  <c r="AD28" i="54"/>
  <c r="AE28" i="54"/>
  <c r="AF28" i="54"/>
  <c r="AG28" i="54"/>
  <c r="AH28" i="54"/>
  <c r="AI28" i="54"/>
  <c r="AJ28" i="54"/>
  <c r="M29" i="54"/>
  <c r="N29" i="54"/>
  <c r="O29" i="54"/>
  <c r="P29" i="54"/>
  <c r="Q29" i="54"/>
  <c r="R29" i="54"/>
  <c r="S29" i="54"/>
  <c r="T29" i="54"/>
  <c r="U29" i="54"/>
  <c r="V29" i="54"/>
  <c r="W29" i="54"/>
  <c r="CW29" i="54" s="1"/>
  <c r="X29" i="54"/>
  <c r="Y29" i="54"/>
  <c r="Z29" i="54"/>
  <c r="AA29" i="54"/>
  <c r="AB29" i="54"/>
  <c r="AC29" i="54"/>
  <c r="AD29" i="54"/>
  <c r="AE29" i="54"/>
  <c r="AF29" i="54"/>
  <c r="AG29" i="54"/>
  <c r="AH29" i="54"/>
  <c r="AI29" i="54"/>
  <c r="AJ29" i="54"/>
  <c r="M30" i="54"/>
  <c r="N30" i="54"/>
  <c r="O30" i="54"/>
  <c r="P30" i="54"/>
  <c r="Q30" i="54"/>
  <c r="R30" i="54"/>
  <c r="S30" i="54"/>
  <c r="T30" i="54"/>
  <c r="U30" i="54"/>
  <c r="V30" i="54"/>
  <c r="W30" i="54"/>
  <c r="X30" i="54"/>
  <c r="Y30" i="54"/>
  <c r="Z30" i="54"/>
  <c r="AA30" i="54"/>
  <c r="AB30" i="54"/>
  <c r="AC30" i="54"/>
  <c r="AD30" i="54"/>
  <c r="AE30" i="54"/>
  <c r="AF30" i="54"/>
  <c r="AG30" i="54"/>
  <c r="AH30" i="54"/>
  <c r="AI30" i="54"/>
  <c r="AJ30" i="54"/>
  <c r="M31" i="54"/>
  <c r="N31" i="54"/>
  <c r="O31" i="54"/>
  <c r="P31" i="54"/>
  <c r="Q31" i="54"/>
  <c r="R31" i="54"/>
  <c r="S31" i="54"/>
  <c r="T31" i="54"/>
  <c r="U31" i="54"/>
  <c r="V31" i="54"/>
  <c r="W31" i="54"/>
  <c r="X31" i="54"/>
  <c r="Y31" i="54"/>
  <c r="Z31" i="54"/>
  <c r="AA31" i="54"/>
  <c r="AB31" i="54"/>
  <c r="AC31" i="54"/>
  <c r="AD31" i="54"/>
  <c r="AE31" i="54"/>
  <c r="AF31" i="54"/>
  <c r="AG31" i="54"/>
  <c r="AH31" i="54"/>
  <c r="AI31" i="54"/>
  <c r="AJ31" i="54"/>
  <c r="M32" i="54"/>
  <c r="N32" i="54"/>
  <c r="O32" i="54"/>
  <c r="P32" i="54"/>
  <c r="Q32" i="54"/>
  <c r="R32" i="54"/>
  <c r="S32" i="54"/>
  <c r="T32" i="54"/>
  <c r="U32" i="54"/>
  <c r="V32" i="54"/>
  <c r="W32" i="54"/>
  <c r="X32" i="54"/>
  <c r="Y32" i="54"/>
  <c r="Z32" i="54"/>
  <c r="AA32" i="54"/>
  <c r="AB32" i="54"/>
  <c r="AC32" i="54"/>
  <c r="AD32" i="54"/>
  <c r="AE32" i="54"/>
  <c r="AF32" i="54"/>
  <c r="AG32" i="54"/>
  <c r="AH32" i="54"/>
  <c r="AI32" i="54"/>
  <c r="AJ32" i="54"/>
  <c r="M33" i="54"/>
  <c r="N33" i="54"/>
  <c r="O33" i="54"/>
  <c r="P33" i="54"/>
  <c r="Q33" i="54"/>
  <c r="R33" i="54"/>
  <c r="S33" i="54"/>
  <c r="T33" i="54"/>
  <c r="U33" i="54"/>
  <c r="V33" i="54"/>
  <c r="W33" i="54"/>
  <c r="X33" i="54"/>
  <c r="Y33" i="54"/>
  <c r="Z33" i="54"/>
  <c r="AA33" i="54"/>
  <c r="AB33" i="54"/>
  <c r="AC33" i="54"/>
  <c r="AD33" i="54"/>
  <c r="AE33" i="54"/>
  <c r="AF33" i="54"/>
  <c r="AG33" i="54"/>
  <c r="AH33" i="54"/>
  <c r="AI33" i="54"/>
  <c r="AJ33" i="54"/>
  <c r="M34" i="54"/>
  <c r="N34" i="54"/>
  <c r="O34" i="54"/>
  <c r="P34" i="54"/>
  <c r="Q34" i="54"/>
  <c r="R34" i="54"/>
  <c r="S34" i="54"/>
  <c r="T34" i="54"/>
  <c r="U34" i="54"/>
  <c r="V34" i="54"/>
  <c r="W34" i="54"/>
  <c r="X34" i="54"/>
  <c r="Y34" i="54"/>
  <c r="Z34" i="54"/>
  <c r="AA34" i="54"/>
  <c r="AB34" i="54"/>
  <c r="AC34" i="54"/>
  <c r="AD34" i="54"/>
  <c r="AE34" i="54"/>
  <c r="AF34" i="54"/>
  <c r="AG34" i="54"/>
  <c r="AH34" i="54"/>
  <c r="AI34" i="54"/>
  <c r="AJ34" i="54"/>
  <c r="M35" i="54"/>
  <c r="N35" i="54"/>
  <c r="O35" i="54"/>
  <c r="P35" i="54"/>
  <c r="Q35" i="54"/>
  <c r="R35" i="54"/>
  <c r="S35" i="54"/>
  <c r="T35" i="54"/>
  <c r="U35" i="54"/>
  <c r="V35" i="54"/>
  <c r="W35" i="54"/>
  <c r="X35" i="54"/>
  <c r="Y35" i="54"/>
  <c r="Z35" i="54"/>
  <c r="AA35" i="54"/>
  <c r="AB35" i="54"/>
  <c r="AC35" i="54"/>
  <c r="AD35" i="54"/>
  <c r="AE35" i="54"/>
  <c r="AF35" i="54"/>
  <c r="AG35" i="54"/>
  <c r="AH35" i="54"/>
  <c r="AI35" i="54"/>
  <c r="AJ35" i="54"/>
  <c r="M36" i="54"/>
  <c r="N36" i="54"/>
  <c r="O36" i="54"/>
  <c r="P36" i="54"/>
  <c r="Q36" i="54"/>
  <c r="R36" i="54"/>
  <c r="S36" i="54"/>
  <c r="T36" i="54"/>
  <c r="U36" i="54"/>
  <c r="V36" i="54"/>
  <c r="W36" i="54"/>
  <c r="X36" i="54"/>
  <c r="Y36" i="54"/>
  <c r="Z36" i="54"/>
  <c r="AA36" i="54"/>
  <c r="AB36" i="54"/>
  <c r="AC36" i="54"/>
  <c r="AD36" i="54"/>
  <c r="AE36" i="54"/>
  <c r="AF36" i="54"/>
  <c r="AG36" i="54"/>
  <c r="AH36" i="54"/>
  <c r="AI36" i="54"/>
  <c r="AJ36" i="54"/>
  <c r="M37" i="54"/>
  <c r="N37" i="54"/>
  <c r="O37" i="54"/>
  <c r="P37" i="54"/>
  <c r="Q37" i="54"/>
  <c r="R37" i="54"/>
  <c r="S37" i="54"/>
  <c r="T37" i="54"/>
  <c r="U37" i="54"/>
  <c r="V37" i="54"/>
  <c r="W37" i="54"/>
  <c r="X37" i="54"/>
  <c r="Y37" i="54"/>
  <c r="Z37" i="54"/>
  <c r="AA37" i="54"/>
  <c r="AB37" i="54"/>
  <c r="AC37" i="54"/>
  <c r="AD37" i="54"/>
  <c r="AE37" i="54"/>
  <c r="AF37" i="54"/>
  <c r="AG37" i="54"/>
  <c r="AH37" i="54"/>
  <c r="AI37" i="54"/>
  <c r="AJ37" i="54"/>
  <c r="M38" i="54"/>
  <c r="N38" i="54"/>
  <c r="O38" i="54"/>
  <c r="P38" i="54"/>
  <c r="Q38" i="54"/>
  <c r="R38" i="54"/>
  <c r="S38" i="54"/>
  <c r="T38" i="54"/>
  <c r="U38" i="54"/>
  <c r="V38" i="54"/>
  <c r="W38" i="54"/>
  <c r="X38" i="54"/>
  <c r="Y38" i="54"/>
  <c r="Z38" i="54"/>
  <c r="AA38" i="54"/>
  <c r="AB38" i="54"/>
  <c r="AC38" i="54"/>
  <c r="AD38" i="54"/>
  <c r="AE38" i="54"/>
  <c r="AF38" i="54"/>
  <c r="AG38" i="54"/>
  <c r="AH38" i="54"/>
  <c r="AI38" i="54"/>
  <c r="AJ38" i="54"/>
  <c r="M39" i="54"/>
  <c r="N39" i="54"/>
  <c r="O39" i="54"/>
  <c r="P39" i="54"/>
  <c r="Q39" i="54"/>
  <c r="R39" i="54"/>
  <c r="S39" i="54"/>
  <c r="T39" i="54"/>
  <c r="U39" i="54"/>
  <c r="V39" i="54"/>
  <c r="W39" i="54"/>
  <c r="X39" i="54"/>
  <c r="Y39" i="54"/>
  <c r="Z39" i="54"/>
  <c r="AA39" i="54"/>
  <c r="AB39" i="54"/>
  <c r="AC39" i="54"/>
  <c r="AD39" i="54"/>
  <c r="AE39" i="54"/>
  <c r="AF39" i="54"/>
  <c r="AG39" i="54"/>
  <c r="AH39" i="54"/>
  <c r="AI39" i="54"/>
  <c r="AJ39" i="54"/>
  <c r="M40" i="54"/>
  <c r="N40" i="54"/>
  <c r="O40" i="54"/>
  <c r="P40" i="54"/>
  <c r="Q40" i="54"/>
  <c r="R40" i="54"/>
  <c r="S40" i="54"/>
  <c r="T40" i="54"/>
  <c r="U40" i="54"/>
  <c r="V40" i="54"/>
  <c r="W40" i="54"/>
  <c r="X40" i="54"/>
  <c r="Y40" i="54"/>
  <c r="Z40" i="54"/>
  <c r="AA40" i="54"/>
  <c r="AB40" i="54"/>
  <c r="AC40" i="54"/>
  <c r="AD40" i="54"/>
  <c r="AE40" i="54"/>
  <c r="AF40" i="54"/>
  <c r="AG40" i="54"/>
  <c r="AH40" i="54"/>
  <c r="AI40" i="54"/>
  <c r="AJ40" i="54"/>
  <c r="M41" i="54"/>
  <c r="N41" i="54"/>
  <c r="O41" i="54"/>
  <c r="P41" i="54"/>
  <c r="Q41" i="54"/>
  <c r="R41" i="54"/>
  <c r="S41" i="54"/>
  <c r="T41" i="54"/>
  <c r="U41" i="54"/>
  <c r="V41" i="54"/>
  <c r="W41" i="54"/>
  <c r="X41" i="54"/>
  <c r="Y41" i="54"/>
  <c r="Z41" i="54"/>
  <c r="AA41" i="54"/>
  <c r="AB41" i="54"/>
  <c r="AC41" i="54"/>
  <c r="AD41" i="54"/>
  <c r="AE41" i="54"/>
  <c r="AF41" i="54"/>
  <c r="AG41" i="54"/>
  <c r="AH41" i="54"/>
  <c r="AI41" i="54"/>
  <c r="AJ41" i="54"/>
  <c r="M42" i="54"/>
  <c r="N42" i="54"/>
  <c r="O42" i="54"/>
  <c r="P42" i="54"/>
  <c r="Q42" i="54"/>
  <c r="R42" i="54"/>
  <c r="S42" i="54"/>
  <c r="T42" i="54"/>
  <c r="U42" i="54"/>
  <c r="V42" i="54"/>
  <c r="W42" i="54"/>
  <c r="X42" i="54"/>
  <c r="Y42" i="54"/>
  <c r="Z42" i="54"/>
  <c r="AA42" i="54"/>
  <c r="AB42" i="54"/>
  <c r="AC42" i="54"/>
  <c r="AD42" i="54"/>
  <c r="AE42" i="54"/>
  <c r="AF42" i="54"/>
  <c r="AG42" i="54"/>
  <c r="AH42" i="54"/>
  <c r="AI42" i="54"/>
  <c r="AJ42" i="54"/>
  <c r="M43" i="54"/>
  <c r="N43" i="54"/>
  <c r="O43" i="54"/>
  <c r="P43" i="54"/>
  <c r="Q43" i="54"/>
  <c r="R43" i="54"/>
  <c r="S43" i="54"/>
  <c r="T43" i="54"/>
  <c r="U43" i="54"/>
  <c r="V43" i="54"/>
  <c r="W43" i="54"/>
  <c r="X43" i="54"/>
  <c r="Y43" i="54"/>
  <c r="Z43" i="54"/>
  <c r="AA43" i="54"/>
  <c r="AB43" i="54"/>
  <c r="AC43" i="54"/>
  <c r="AD43" i="54"/>
  <c r="AE43" i="54"/>
  <c r="AF43" i="54"/>
  <c r="AG43" i="54"/>
  <c r="AH43" i="54"/>
  <c r="AI43" i="54"/>
  <c r="AJ43" i="54"/>
  <c r="M44" i="54"/>
  <c r="N44" i="54"/>
  <c r="O44" i="54"/>
  <c r="P44" i="54"/>
  <c r="Q44" i="54"/>
  <c r="R44" i="54"/>
  <c r="S44" i="54"/>
  <c r="T44" i="54"/>
  <c r="U44" i="54"/>
  <c r="V44" i="54"/>
  <c r="W44" i="54"/>
  <c r="X44" i="54"/>
  <c r="Y44" i="54"/>
  <c r="Z44" i="54"/>
  <c r="AA44" i="54"/>
  <c r="AB44" i="54"/>
  <c r="AC44" i="54"/>
  <c r="AD44" i="54"/>
  <c r="AE44" i="54"/>
  <c r="AF44" i="54"/>
  <c r="AG44" i="54"/>
  <c r="AH44" i="54"/>
  <c r="AI44" i="54"/>
  <c r="AJ44" i="54"/>
  <c r="M45" i="54"/>
  <c r="N45" i="54"/>
  <c r="O45" i="54"/>
  <c r="P45" i="54"/>
  <c r="Q45" i="54"/>
  <c r="R45" i="54"/>
  <c r="S45" i="54"/>
  <c r="T45" i="54"/>
  <c r="U45" i="54"/>
  <c r="V45" i="54"/>
  <c r="W45" i="54"/>
  <c r="X45" i="54"/>
  <c r="Y45" i="54"/>
  <c r="Z45" i="54"/>
  <c r="AA45" i="54"/>
  <c r="AB45" i="54"/>
  <c r="AC45" i="54"/>
  <c r="AD45" i="54"/>
  <c r="AE45" i="54"/>
  <c r="AF45" i="54"/>
  <c r="AG45" i="54"/>
  <c r="AH45" i="54"/>
  <c r="AI45" i="54"/>
  <c r="AJ45" i="54"/>
  <c r="M46" i="54"/>
  <c r="N46" i="54"/>
  <c r="O46" i="54"/>
  <c r="P46" i="54"/>
  <c r="Q46" i="54"/>
  <c r="R46" i="54"/>
  <c r="S46" i="54"/>
  <c r="T46" i="54"/>
  <c r="U46" i="54"/>
  <c r="V46" i="54"/>
  <c r="W46" i="54"/>
  <c r="X46" i="54"/>
  <c r="Y46" i="54"/>
  <c r="Z46" i="54"/>
  <c r="AA46" i="54"/>
  <c r="AB46" i="54"/>
  <c r="AC46" i="54"/>
  <c r="AD46" i="54"/>
  <c r="AE46" i="54"/>
  <c r="AF46" i="54"/>
  <c r="AG46" i="54"/>
  <c r="AH46" i="54"/>
  <c r="AI46" i="54"/>
  <c r="AJ46" i="54"/>
  <c r="M47" i="54"/>
  <c r="N47" i="54"/>
  <c r="O47" i="54"/>
  <c r="P47" i="54"/>
  <c r="Q47" i="54"/>
  <c r="R47" i="54"/>
  <c r="S47" i="54"/>
  <c r="T47" i="54"/>
  <c r="U47" i="54"/>
  <c r="V47" i="54"/>
  <c r="W47" i="54"/>
  <c r="X47" i="54"/>
  <c r="Y47" i="54"/>
  <c r="Z47" i="54"/>
  <c r="AA47" i="54"/>
  <c r="AB47" i="54"/>
  <c r="AC47" i="54"/>
  <c r="AD47" i="54"/>
  <c r="AE47" i="54"/>
  <c r="AF47" i="54"/>
  <c r="AG47" i="54"/>
  <c r="AH47" i="54"/>
  <c r="AI47" i="54"/>
  <c r="AJ47" i="54"/>
  <c r="M48" i="54"/>
  <c r="N48" i="54"/>
  <c r="O48" i="54"/>
  <c r="P48" i="54"/>
  <c r="Q48" i="54"/>
  <c r="R48" i="54"/>
  <c r="S48" i="54"/>
  <c r="T48" i="54"/>
  <c r="U48" i="54"/>
  <c r="V48" i="54"/>
  <c r="W48" i="54"/>
  <c r="X48" i="54"/>
  <c r="Y48" i="54"/>
  <c r="Z48" i="54"/>
  <c r="AA48" i="54"/>
  <c r="AB48" i="54"/>
  <c r="AC48" i="54"/>
  <c r="AD48" i="54"/>
  <c r="AE48" i="54"/>
  <c r="AF48" i="54"/>
  <c r="AG48" i="54"/>
  <c r="AH48" i="54"/>
  <c r="AI48" i="54"/>
  <c r="AJ48" i="54"/>
  <c r="M49" i="54"/>
  <c r="N49" i="54"/>
  <c r="O49" i="54"/>
  <c r="P49" i="54"/>
  <c r="Q49" i="54"/>
  <c r="R49" i="54"/>
  <c r="S49" i="54"/>
  <c r="T49" i="54"/>
  <c r="U49" i="54"/>
  <c r="V49" i="54"/>
  <c r="W49" i="54"/>
  <c r="X49" i="54"/>
  <c r="Y49" i="54"/>
  <c r="Z49" i="54"/>
  <c r="AA49" i="54"/>
  <c r="AB49" i="54"/>
  <c r="AC49" i="54"/>
  <c r="AD49" i="54"/>
  <c r="AE49" i="54"/>
  <c r="AF49" i="54"/>
  <c r="AG49" i="54"/>
  <c r="AH49" i="54"/>
  <c r="AI49" i="54"/>
  <c r="AJ49" i="54"/>
  <c r="M50" i="54"/>
  <c r="N50" i="54"/>
  <c r="O50" i="54"/>
  <c r="P50" i="54"/>
  <c r="Q50" i="54"/>
  <c r="R50" i="54"/>
  <c r="S50" i="54"/>
  <c r="T50" i="54"/>
  <c r="U50" i="54"/>
  <c r="V50" i="54"/>
  <c r="W50" i="54"/>
  <c r="X50" i="54"/>
  <c r="Y50" i="54"/>
  <c r="Z50" i="54"/>
  <c r="AA50" i="54"/>
  <c r="AB50" i="54"/>
  <c r="AC50" i="54"/>
  <c r="AD50" i="54"/>
  <c r="AE50" i="54"/>
  <c r="AF50" i="54"/>
  <c r="AG50" i="54"/>
  <c r="AH50" i="54"/>
  <c r="AI50" i="54"/>
  <c r="AJ50" i="54"/>
  <c r="M51" i="54"/>
  <c r="N51" i="54"/>
  <c r="O51" i="54"/>
  <c r="P51" i="54"/>
  <c r="Q51" i="54"/>
  <c r="R51" i="54"/>
  <c r="S51" i="54"/>
  <c r="T51" i="54"/>
  <c r="U51" i="54"/>
  <c r="V51" i="54"/>
  <c r="W51" i="54"/>
  <c r="X51" i="54"/>
  <c r="Y51" i="54"/>
  <c r="Z51" i="54"/>
  <c r="AA51" i="54"/>
  <c r="AB51" i="54"/>
  <c r="AC51" i="54"/>
  <c r="AD51" i="54"/>
  <c r="AE51" i="54"/>
  <c r="AF51" i="54"/>
  <c r="AG51" i="54"/>
  <c r="AH51" i="54"/>
  <c r="AI51" i="54"/>
  <c r="AJ51" i="54"/>
  <c r="M52" i="54"/>
  <c r="N52" i="54"/>
  <c r="O52" i="54"/>
  <c r="P52" i="54"/>
  <c r="Q52" i="54"/>
  <c r="R52" i="54"/>
  <c r="S52" i="54"/>
  <c r="T52" i="54"/>
  <c r="U52" i="54"/>
  <c r="V52" i="54"/>
  <c r="W52" i="54"/>
  <c r="X52" i="54"/>
  <c r="Y52" i="54"/>
  <c r="Z52" i="54"/>
  <c r="AA52" i="54"/>
  <c r="AB52" i="54"/>
  <c r="AC52" i="54"/>
  <c r="AD52" i="54"/>
  <c r="AE52" i="54"/>
  <c r="AF52" i="54"/>
  <c r="AG52" i="54"/>
  <c r="AH52" i="54"/>
  <c r="AI52" i="54"/>
  <c r="AJ52" i="54"/>
  <c r="M53" i="54"/>
  <c r="N53" i="54"/>
  <c r="O53" i="54"/>
  <c r="P53" i="54"/>
  <c r="Q53" i="54"/>
  <c r="R53" i="54"/>
  <c r="S53" i="54"/>
  <c r="T53" i="54"/>
  <c r="U53" i="54"/>
  <c r="V53" i="54"/>
  <c r="W53" i="54"/>
  <c r="X53" i="54"/>
  <c r="Y53" i="54"/>
  <c r="Z53" i="54"/>
  <c r="AA53" i="54"/>
  <c r="AB53" i="54"/>
  <c r="AC53" i="54"/>
  <c r="AD53" i="54"/>
  <c r="AE53" i="54"/>
  <c r="AF53" i="54"/>
  <c r="AG53" i="54"/>
  <c r="AH53" i="54"/>
  <c r="AI53" i="54"/>
  <c r="AJ53" i="54"/>
  <c r="M54" i="54"/>
  <c r="N54" i="54"/>
  <c r="O54" i="54"/>
  <c r="P54" i="54"/>
  <c r="Q54" i="54"/>
  <c r="R54" i="54"/>
  <c r="S54" i="54"/>
  <c r="T54" i="54"/>
  <c r="U54" i="54"/>
  <c r="V54" i="54"/>
  <c r="W54" i="54"/>
  <c r="X54" i="54"/>
  <c r="Y54" i="54"/>
  <c r="Z54" i="54"/>
  <c r="AA54" i="54"/>
  <c r="AB54" i="54"/>
  <c r="AC54" i="54"/>
  <c r="AD54" i="54"/>
  <c r="AE54" i="54"/>
  <c r="AF54" i="54"/>
  <c r="AG54" i="54"/>
  <c r="AH54" i="54"/>
  <c r="AI54" i="54"/>
  <c r="AJ54" i="54"/>
  <c r="M55" i="54"/>
  <c r="N55" i="54"/>
  <c r="O55" i="54"/>
  <c r="P55" i="54"/>
  <c r="Q55" i="54"/>
  <c r="R55" i="54"/>
  <c r="S55" i="54"/>
  <c r="T55" i="54"/>
  <c r="U55" i="54"/>
  <c r="V55" i="54"/>
  <c r="W55" i="54"/>
  <c r="X55" i="54"/>
  <c r="Y55" i="54"/>
  <c r="Z55" i="54"/>
  <c r="AA55" i="54"/>
  <c r="AB55" i="54"/>
  <c r="AC55" i="54"/>
  <c r="AD55" i="54"/>
  <c r="AE55" i="54"/>
  <c r="AF55" i="54"/>
  <c r="AG55" i="54"/>
  <c r="AH55" i="54"/>
  <c r="AI55" i="54"/>
  <c r="AJ55" i="54"/>
  <c r="M56" i="54"/>
  <c r="N56" i="54"/>
  <c r="O56" i="54"/>
  <c r="P56" i="54"/>
  <c r="Q56" i="54"/>
  <c r="R56" i="54"/>
  <c r="S56" i="54"/>
  <c r="T56" i="54"/>
  <c r="U56" i="54"/>
  <c r="V56" i="54"/>
  <c r="W56" i="54"/>
  <c r="X56" i="54"/>
  <c r="Y56" i="54"/>
  <c r="Z56" i="54"/>
  <c r="AA56" i="54"/>
  <c r="AB56" i="54"/>
  <c r="AC56" i="54"/>
  <c r="AD56" i="54"/>
  <c r="AE56" i="54"/>
  <c r="AF56" i="54"/>
  <c r="AG56" i="54"/>
  <c r="AH56" i="54"/>
  <c r="AI56" i="54"/>
  <c r="AJ56" i="54"/>
  <c r="M57" i="54"/>
  <c r="N57" i="54"/>
  <c r="O57" i="54"/>
  <c r="P57" i="54"/>
  <c r="Q57" i="54"/>
  <c r="R57" i="54"/>
  <c r="S57" i="54"/>
  <c r="T57" i="54"/>
  <c r="U57" i="54"/>
  <c r="V57" i="54"/>
  <c r="W57" i="54"/>
  <c r="X57" i="54"/>
  <c r="Y57" i="54"/>
  <c r="Z57" i="54"/>
  <c r="AA57" i="54"/>
  <c r="AB57" i="54"/>
  <c r="AC57" i="54"/>
  <c r="AD57" i="54"/>
  <c r="AE57" i="54"/>
  <c r="AF57" i="54"/>
  <c r="AG57" i="54"/>
  <c r="AH57" i="54"/>
  <c r="AI57" i="54"/>
  <c r="AJ57" i="54"/>
  <c r="M58" i="54"/>
  <c r="N58" i="54"/>
  <c r="O58" i="54"/>
  <c r="P58" i="54"/>
  <c r="Q58" i="54"/>
  <c r="R58" i="54"/>
  <c r="S58" i="54"/>
  <c r="T58" i="54"/>
  <c r="U58" i="54"/>
  <c r="V58" i="54"/>
  <c r="W58" i="54"/>
  <c r="X58" i="54"/>
  <c r="Y58" i="54"/>
  <c r="Z58" i="54"/>
  <c r="AA58" i="54"/>
  <c r="AB58" i="54"/>
  <c r="AC58" i="54"/>
  <c r="AD58" i="54"/>
  <c r="AE58" i="54"/>
  <c r="AF58" i="54"/>
  <c r="AG58" i="54"/>
  <c r="AH58" i="54"/>
  <c r="AI58" i="54"/>
  <c r="AJ58" i="54"/>
  <c r="M59" i="54"/>
  <c r="N59" i="54"/>
  <c r="O59" i="54"/>
  <c r="P59" i="54"/>
  <c r="Q59" i="54"/>
  <c r="R59" i="54"/>
  <c r="S59" i="54"/>
  <c r="T59" i="54"/>
  <c r="U59" i="54"/>
  <c r="V59" i="54"/>
  <c r="W59" i="54"/>
  <c r="X59" i="54"/>
  <c r="Y59" i="54"/>
  <c r="Z59" i="54"/>
  <c r="AA59" i="54"/>
  <c r="AB59" i="54"/>
  <c r="AC59" i="54"/>
  <c r="AD59" i="54"/>
  <c r="AE59" i="54"/>
  <c r="AF59" i="54"/>
  <c r="AG59" i="54"/>
  <c r="AH59" i="54"/>
  <c r="AI59" i="54"/>
  <c r="AJ59" i="54"/>
  <c r="M60" i="54"/>
  <c r="N60" i="54"/>
  <c r="O60" i="54"/>
  <c r="P60" i="54"/>
  <c r="Q60" i="54"/>
  <c r="R60" i="54"/>
  <c r="S60" i="54"/>
  <c r="T60" i="54"/>
  <c r="U60" i="54"/>
  <c r="V60" i="54"/>
  <c r="W60" i="54"/>
  <c r="X60" i="54"/>
  <c r="Y60" i="54"/>
  <c r="Z60" i="54"/>
  <c r="AA60" i="54"/>
  <c r="AB60" i="54"/>
  <c r="AC60" i="54"/>
  <c r="AD60" i="54"/>
  <c r="AE60" i="54"/>
  <c r="AF60" i="54"/>
  <c r="AG60" i="54"/>
  <c r="AH60" i="54"/>
  <c r="AI60" i="54"/>
  <c r="AJ60" i="54"/>
  <c r="M61" i="54"/>
  <c r="N61" i="54"/>
  <c r="O61" i="54"/>
  <c r="P61" i="54"/>
  <c r="Q61" i="54"/>
  <c r="R61" i="54"/>
  <c r="S61" i="54"/>
  <c r="T61" i="54"/>
  <c r="U61" i="54"/>
  <c r="V61" i="54"/>
  <c r="W61" i="54"/>
  <c r="X61" i="54"/>
  <c r="Y61" i="54"/>
  <c r="Z61" i="54"/>
  <c r="AA61" i="54"/>
  <c r="AB61" i="54"/>
  <c r="AC61" i="54"/>
  <c r="AD61" i="54"/>
  <c r="AE61" i="54"/>
  <c r="AF61" i="54"/>
  <c r="AG61" i="54"/>
  <c r="AH61" i="54"/>
  <c r="AI61" i="54"/>
  <c r="AJ61" i="54"/>
  <c r="M62" i="54"/>
  <c r="N62" i="54"/>
  <c r="O62" i="54"/>
  <c r="P62" i="54"/>
  <c r="Q62" i="54"/>
  <c r="R62" i="54"/>
  <c r="S62" i="54"/>
  <c r="T62" i="54"/>
  <c r="U62" i="54"/>
  <c r="V62" i="54"/>
  <c r="W62" i="54"/>
  <c r="X62" i="54"/>
  <c r="Y62" i="54"/>
  <c r="Z62" i="54"/>
  <c r="AA62" i="54"/>
  <c r="AB62" i="54"/>
  <c r="AC62" i="54"/>
  <c r="AD62" i="54"/>
  <c r="AE62" i="54"/>
  <c r="AF62" i="54"/>
  <c r="AG62" i="54"/>
  <c r="AH62" i="54"/>
  <c r="AI62" i="54"/>
  <c r="AJ62" i="54"/>
  <c r="M63" i="54"/>
  <c r="N63" i="54"/>
  <c r="O63" i="54"/>
  <c r="P63" i="54"/>
  <c r="Q63" i="54"/>
  <c r="R63" i="54"/>
  <c r="S63" i="54"/>
  <c r="T63" i="54"/>
  <c r="U63" i="54"/>
  <c r="V63" i="54"/>
  <c r="W63" i="54"/>
  <c r="X63" i="54"/>
  <c r="Y63" i="54"/>
  <c r="Z63" i="54"/>
  <c r="AA63" i="54"/>
  <c r="AB63" i="54"/>
  <c r="AC63" i="54"/>
  <c r="AD63" i="54"/>
  <c r="AE63" i="54"/>
  <c r="AF63" i="54"/>
  <c r="AG63" i="54"/>
  <c r="AH63" i="54"/>
  <c r="AI63" i="54"/>
  <c r="AJ63" i="54"/>
  <c r="M64" i="54"/>
  <c r="N64" i="54"/>
  <c r="O64" i="54"/>
  <c r="P64" i="54"/>
  <c r="Q64" i="54"/>
  <c r="R64" i="54"/>
  <c r="S64" i="54"/>
  <c r="T64" i="54"/>
  <c r="U64" i="54"/>
  <c r="V64" i="54"/>
  <c r="W64" i="54"/>
  <c r="X64" i="54"/>
  <c r="Y64" i="54"/>
  <c r="Z64" i="54"/>
  <c r="AA64" i="54"/>
  <c r="AB64" i="54"/>
  <c r="AC64" i="54"/>
  <c r="AD64" i="54"/>
  <c r="AE64" i="54"/>
  <c r="AF64" i="54"/>
  <c r="AG64" i="54"/>
  <c r="AH64" i="54"/>
  <c r="AI64" i="54"/>
  <c r="AJ64" i="54"/>
  <c r="M65" i="54"/>
  <c r="N65" i="54"/>
  <c r="O65" i="54"/>
  <c r="P65" i="54"/>
  <c r="Q65" i="54"/>
  <c r="R65" i="54"/>
  <c r="S65" i="54"/>
  <c r="T65" i="54"/>
  <c r="U65" i="54"/>
  <c r="V65" i="54"/>
  <c r="W65" i="54"/>
  <c r="X65" i="54"/>
  <c r="Y65" i="54"/>
  <c r="Z65" i="54"/>
  <c r="AA65" i="54"/>
  <c r="AB65" i="54"/>
  <c r="AC65" i="54"/>
  <c r="AD65" i="54"/>
  <c r="AE65" i="54"/>
  <c r="AF65" i="54"/>
  <c r="AG65" i="54"/>
  <c r="AH65" i="54"/>
  <c r="AI65" i="54"/>
  <c r="AJ65" i="54"/>
  <c r="M66" i="54"/>
  <c r="N66" i="54"/>
  <c r="O66" i="54"/>
  <c r="P66" i="54"/>
  <c r="Q66" i="54"/>
  <c r="R66" i="54"/>
  <c r="S66" i="54"/>
  <c r="T66" i="54"/>
  <c r="U66" i="54"/>
  <c r="V66" i="54"/>
  <c r="W66" i="54"/>
  <c r="X66" i="54"/>
  <c r="Y66" i="54"/>
  <c r="Z66" i="54"/>
  <c r="AA66" i="54"/>
  <c r="AB66" i="54"/>
  <c r="AC66" i="54"/>
  <c r="AD66" i="54"/>
  <c r="AE66" i="54"/>
  <c r="AF66" i="54"/>
  <c r="AG66" i="54"/>
  <c r="AH66" i="54"/>
  <c r="AI66" i="54"/>
  <c r="AJ66" i="54"/>
  <c r="M67" i="54"/>
  <c r="N67" i="54"/>
  <c r="O67" i="54"/>
  <c r="P67" i="54"/>
  <c r="Q67" i="54"/>
  <c r="R67" i="54"/>
  <c r="S67" i="54"/>
  <c r="T67" i="54"/>
  <c r="U67" i="54"/>
  <c r="V67" i="54"/>
  <c r="W67" i="54"/>
  <c r="X67" i="54"/>
  <c r="Y67" i="54"/>
  <c r="Z67" i="54"/>
  <c r="AA67" i="54"/>
  <c r="AB67" i="54"/>
  <c r="AC67" i="54"/>
  <c r="AD67" i="54"/>
  <c r="AE67" i="54"/>
  <c r="AF67" i="54"/>
  <c r="AG67" i="54"/>
  <c r="AH67" i="54"/>
  <c r="AI67" i="54"/>
  <c r="AJ67" i="54"/>
  <c r="M68" i="54"/>
  <c r="N68" i="54"/>
  <c r="O68" i="54"/>
  <c r="P68" i="54"/>
  <c r="Q68" i="54"/>
  <c r="R68" i="54"/>
  <c r="S68" i="54"/>
  <c r="T68" i="54"/>
  <c r="U68" i="54"/>
  <c r="V68" i="54"/>
  <c r="W68" i="54"/>
  <c r="X68" i="54"/>
  <c r="Y68" i="54"/>
  <c r="Z68" i="54"/>
  <c r="AA68" i="54"/>
  <c r="AB68" i="54"/>
  <c r="AC68" i="54"/>
  <c r="AD68" i="54"/>
  <c r="AE68" i="54"/>
  <c r="AF68" i="54"/>
  <c r="AG68" i="54"/>
  <c r="AH68" i="54"/>
  <c r="AI68" i="54"/>
  <c r="AJ68" i="54"/>
  <c r="M69" i="54"/>
  <c r="N69" i="54"/>
  <c r="O69" i="54"/>
  <c r="P69" i="54"/>
  <c r="Q69" i="54"/>
  <c r="R69" i="54"/>
  <c r="S69" i="54"/>
  <c r="T69" i="54"/>
  <c r="U69" i="54"/>
  <c r="V69" i="54"/>
  <c r="W69" i="54"/>
  <c r="X69" i="54"/>
  <c r="Y69" i="54"/>
  <c r="Z69" i="54"/>
  <c r="AA69" i="54"/>
  <c r="AB69" i="54"/>
  <c r="AC69" i="54"/>
  <c r="AD69" i="54"/>
  <c r="AE69" i="54"/>
  <c r="AF69" i="54"/>
  <c r="AG69" i="54"/>
  <c r="AH69" i="54"/>
  <c r="AI69" i="54"/>
  <c r="AJ69" i="54"/>
  <c r="M70" i="54"/>
  <c r="N70" i="54"/>
  <c r="O70" i="54"/>
  <c r="P70" i="54"/>
  <c r="Q70" i="54"/>
  <c r="R70" i="54"/>
  <c r="S70" i="54"/>
  <c r="T70" i="54"/>
  <c r="U70" i="54"/>
  <c r="V70" i="54"/>
  <c r="W70" i="54"/>
  <c r="X70" i="54"/>
  <c r="Y70" i="54"/>
  <c r="Z70" i="54"/>
  <c r="AA70" i="54"/>
  <c r="AB70" i="54"/>
  <c r="AC70" i="54"/>
  <c r="AD70" i="54"/>
  <c r="AE70" i="54"/>
  <c r="AF70" i="54"/>
  <c r="AG70" i="54"/>
  <c r="AH70" i="54"/>
  <c r="AI70" i="54"/>
  <c r="AJ70" i="54"/>
  <c r="M71" i="54"/>
  <c r="N71" i="54"/>
  <c r="O71" i="54"/>
  <c r="P71" i="54"/>
  <c r="Q71" i="54"/>
  <c r="R71" i="54"/>
  <c r="S71" i="54"/>
  <c r="T71" i="54"/>
  <c r="U71" i="54"/>
  <c r="V71" i="54"/>
  <c r="W71" i="54"/>
  <c r="X71" i="54"/>
  <c r="Y71" i="54"/>
  <c r="Z71" i="54"/>
  <c r="AA71" i="54"/>
  <c r="AB71" i="54"/>
  <c r="AC71" i="54"/>
  <c r="AD71" i="54"/>
  <c r="AE71" i="54"/>
  <c r="AF71" i="54"/>
  <c r="AG71" i="54"/>
  <c r="AH71" i="54"/>
  <c r="AI71" i="54"/>
  <c r="AJ71" i="54"/>
  <c r="M72" i="54"/>
  <c r="N72" i="54"/>
  <c r="O72" i="54"/>
  <c r="P72" i="54"/>
  <c r="Q72" i="54"/>
  <c r="R72" i="54"/>
  <c r="S72" i="54"/>
  <c r="T72" i="54"/>
  <c r="U72" i="54"/>
  <c r="V72" i="54"/>
  <c r="W72" i="54"/>
  <c r="X72" i="54"/>
  <c r="Y72" i="54"/>
  <c r="Z72" i="54"/>
  <c r="AA72" i="54"/>
  <c r="AB72" i="54"/>
  <c r="AC72" i="54"/>
  <c r="AD72" i="54"/>
  <c r="AE72" i="54"/>
  <c r="AF72" i="54"/>
  <c r="AG72" i="54"/>
  <c r="AH72" i="54"/>
  <c r="AI72" i="54"/>
  <c r="AJ72" i="54"/>
  <c r="M73" i="54"/>
  <c r="N73" i="54"/>
  <c r="O73" i="54"/>
  <c r="P73" i="54"/>
  <c r="Q73" i="54"/>
  <c r="R73" i="54"/>
  <c r="S73" i="54"/>
  <c r="T73" i="54"/>
  <c r="U73" i="54"/>
  <c r="V73" i="54"/>
  <c r="W73" i="54"/>
  <c r="X73" i="54"/>
  <c r="Y73" i="54"/>
  <c r="Z73" i="54"/>
  <c r="AA73" i="54"/>
  <c r="AB73" i="54"/>
  <c r="AC73" i="54"/>
  <c r="AD73" i="54"/>
  <c r="AE73" i="54"/>
  <c r="AF73" i="54"/>
  <c r="AG73" i="54"/>
  <c r="AH73" i="54"/>
  <c r="AI73" i="54"/>
  <c r="AJ73" i="54"/>
  <c r="M74" i="54"/>
  <c r="N74" i="54"/>
  <c r="O74" i="54"/>
  <c r="P74" i="54"/>
  <c r="Q74" i="54"/>
  <c r="R74" i="54"/>
  <c r="S74" i="54"/>
  <c r="T74" i="54"/>
  <c r="U74" i="54"/>
  <c r="V74" i="54"/>
  <c r="W74" i="54"/>
  <c r="X74" i="54"/>
  <c r="Y74" i="54"/>
  <c r="Z74" i="54"/>
  <c r="AA74" i="54"/>
  <c r="AB74" i="54"/>
  <c r="AC74" i="54"/>
  <c r="AD74" i="54"/>
  <c r="AE74" i="54"/>
  <c r="AF74" i="54"/>
  <c r="AG74" i="54"/>
  <c r="AH74" i="54"/>
  <c r="AI74" i="54"/>
  <c r="AJ74" i="54"/>
  <c r="M75" i="54"/>
  <c r="N75" i="54"/>
  <c r="O75" i="54"/>
  <c r="P75" i="54"/>
  <c r="Q75" i="54"/>
  <c r="R75" i="54"/>
  <c r="S75" i="54"/>
  <c r="T75" i="54"/>
  <c r="U75" i="54"/>
  <c r="V75" i="54"/>
  <c r="W75" i="54"/>
  <c r="X75" i="54"/>
  <c r="Y75" i="54"/>
  <c r="Z75" i="54"/>
  <c r="AA75" i="54"/>
  <c r="AB75" i="54"/>
  <c r="AC75" i="54"/>
  <c r="AD75" i="54"/>
  <c r="AE75" i="54"/>
  <c r="AF75" i="54"/>
  <c r="AG75" i="54"/>
  <c r="AH75" i="54"/>
  <c r="AI75" i="54"/>
  <c r="AJ75" i="54"/>
  <c r="M76" i="54"/>
  <c r="N76" i="54"/>
  <c r="O76" i="54"/>
  <c r="P76" i="54"/>
  <c r="Q76" i="54"/>
  <c r="R76" i="54"/>
  <c r="S76" i="54"/>
  <c r="T76" i="54"/>
  <c r="U76" i="54"/>
  <c r="V76" i="54"/>
  <c r="W76" i="54"/>
  <c r="X76" i="54"/>
  <c r="Y76" i="54"/>
  <c r="Z76" i="54"/>
  <c r="AA76" i="54"/>
  <c r="AB76" i="54"/>
  <c r="AC76" i="54"/>
  <c r="AD76" i="54"/>
  <c r="AE76" i="54"/>
  <c r="AF76" i="54"/>
  <c r="AG76" i="54"/>
  <c r="AH76" i="54"/>
  <c r="AI76" i="54"/>
  <c r="AJ76" i="54"/>
  <c r="M77" i="54"/>
  <c r="N77" i="54"/>
  <c r="O77" i="54"/>
  <c r="P77" i="54"/>
  <c r="Q77" i="54"/>
  <c r="R77" i="54"/>
  <c r="S77" i="54"/>
  <c r="T77" i="54"/>
  <c r="U77" i="54"/>
  <c r="V77" i="54"/>
  <c r="W77" i="54"/>
  <c r="X77" i="54"/>
  <c r="Y77" i="54"/>
  <c r="Z77" i="54"/>
  <c r="AA77" i="54"/>
  <c r="AB77" i="54"/>
  <c r="AC77" i="54"/>
  <c r="AD77" i="54"/>
  <c r="AE77" i="54"/>
  <c r="AF77" i="54"/>
  <c r="AG77" i="54"/>
  <c r="AH77" i="54"/>
  <c r="AI77" i="54"/>
  <c r="AJ77" i="54"/>
  <c r="M78" i="54"/>
  <c r="N78" i="54"/>
  <c r="O78" i="54"/>
  <c r="P78" i="54"/>
  <c r="Q78" i="54"/>
  <c r="R78" i="54"/>
  <c r="S78" i="54"/>
  <c r="T78" i="54"/>
  <c r="U78" i="54"/>
  <c r="V78" i="54"/>
  <c r="W78" i="54"/>
  <c r="X78" i="54"/>
  <c r="Y78" i="54"/>
  <c r="Z78" i="54"/>
  <c r="AA78" i="54"/>
  <c r="AB78" i="54"/>
  <c r="AC78" i="54"/>
  <c r="AD78" i="54"/>
  <c r="AE78" i="54"/>
  <c r="AF78" i="54"/>
  <c r="AG78" i="54"/>
  <c r="AH78" i="54"/>
  <c r="AI78" i="54"/>
  <c r="AJ78" i="54"/>
  <c r="M79" i="54"/>
  <c r="N79" i="54"/>
  <c r="O79" i="54"/>
  <c r="P79" i="54"/>
  <c r="Q79" i="54"/>
  <c r="R79" i="54"/>
  <c r="S79" i="54"/>
  <c r="T79" i="54"/>
  <c r="U79" i="54"/>
  <c r="V79" i="54"/>
  <c r="W79" i="54"/>
  <c r="X79" i="54"/>
  <c r="Y79" i="54"/>
  <c r="Z79" i="54"/>
  <c r="AA79" i="54"/>
  <c r="AB79" i="54"/>
  <c r="AC79" i="54"/>
  <c r="AD79" i="54"/>
  <c r="AE79" i="54"/>
  <c r="AF79" i="54"/>
  <c r="AG79" i="54"/>
  <c r="AH79" i="54"/>
  <c r="AI79" i="54"/>
  <c r="AJ79" i="54"/>
  <c r="M80" i="54"/>
  <c r="N80" i="54"/>
  <c r="O80" i="54"/>
  <c r="P80" i="54"/>
  <c r="Q80" i="54"/>
  <c r="R80" i="54"/>
  <c r="S80" i="54"/>
  <c r="T80" i="54"/>
  <c r="U80" i="54"/>
  <c r="V80" i="54"/>
  <c r="W80" i="54"/>
  <c r="X80" i="54"/>
  <c r="Y80" i="54"/>
  <c r="Z80" i="54"/>
  <c r="AA80" i="54"/>
  <c r="AB80" i="54"/>
  <c r="AC80" i="54"/>
  <c r="AD80" i="54"/>
  <c r="AE80" i="54"/>
  <c r="AF80" i="54"/>
  <c r="AG80" i="54"/>
  <c r="AH80" i="54"/>
  <c r="AI80" i="54"/>
  <c r="AJ80" i="54"/>
  <c r="M81" i="54"/>
  <c r="N81" i="54"/>
  <c r="O81" i="54"/>
  <c r="P81" i="54"/>
  <c r="Q81" i="54"/>
  <c r="R81" i="54"/>
  <c r="S81" i="54"/>
  <c r="T81" i="54"/>
  <c r="U81" i="54"/>
  <c r="V81" i="54"/>
  <c r="W81" i="54"/>
  <c r="X81" i="54"/>
  <c r="Y81" i="54"/>
  <c r="Z81" i="54"/>
  <c r="AA81" i="54"/>
  <c r="AB81" i="54"/>
  <c r="AC81" i="54"/>
  <c r="AD81" i="54"/>
  <c r="AE81" i="54"/>
  <c r="AF81" i="54"/>
  <c r="AG81" i="54"/>
  <c r="AH81" i="54"/>
  <c r="AI81" i="54"/>
  <c r="AJ81" i="54"/>
  <c r="M82" i="54"/>
  <c r="N82" i="54"/>
  <c r="O82" i="54"/>
  <c r="P82" i="54"/>
  <c r="Q82" i="54"/>
  <c r="R82" i="54"/>
  <c r="S82" i="54"/>
  <c r="T82" i="54"/>
  <c r="U82" i="54"/>
  <c r="V82" i="54"/>
  <c r="W82" i="54"/>
  <c r="X82" i="54"/>
  <c r="Y82" i="54"/>
  <c r="Z82" i="54"/>
  <c r="AA82" i="54"/>
  <c r="AB82" i="54"/>
  <c r="AC82" i="54"/>
  <c r="AD82" i="54"/>
  <c r="AE82" i="54"/>
  <c r="AF82" i="54"/>
  <c r="AG82" i="54"/>
  <c r="AH82" i="54"/>
  <c r="AI82" i="54"/>
  <c r="AJ82" i="54"/>
  <c r="M83" i="54"/>
  <c r="N83" i="54"/>
  <c r="O83" i="54"/>
  <c r="P83" i="54"/>
  <c r="Q83" i="54"/>
  <c r="R83" i="54"/>
  <c r="S83" i="54"/>
  <c r="T83" i="54"/>
  <c r="U83" i="54"/>
  <c r="V83" i="54"/>
  <c r="W83" i="54"/>
  <c r="X83" i="54"/>
  <c r="Y83" i="54"/>
  <c r="Z83" i="54"/>
  <c r="AA83" i="54"/>
  <c r="AB83" i="54"/>
  <c r="AC83" i="54"/>
  <c r="AD83" i="54"/>
  <c r="AE83" i="54"/>
  <c r="AF83" i="54"/>
  <c r="AG83" i="54"/>
  <c r="AH83" i="54"/>
  <c r="AI83" i="54"/>
  <c r="AJ83" i="54"/>
  <c r="M84" i="54"/>
  <c r="N84" i="54"/>
  <c r="O84" i="54"/>
  <c r="P84" i="54"/>
  <c r="Q84" i="54"/>
  <c r="R84" i="54"/>
  <c r="S84" i="54"/>
  <c r="T84" i="54"/>
  <c r="U84" i="54"/>
  <c r="V84" i="54"/>
  <c r="W84" i="54"/>
  <c r="X84" i="54"/>
  <c r="Y84" i="54"/>
  <c r="Z84" i="54"/>
  <c r="AA84" i="54"/>
  <c r="AB84" i="54"/>
  <c r="AC84" i="54"/>
  <c r="AD84" i="54"/>
  <c r="AE84" i="54"/>
  <c r="AF84" i="54"/>
  <c r="AG84" i="54"/>
  <c r="AH84" i="54"/>
  <c r="AI84" i="54"/>
  <c r="AJ84" i="54"/>
  <c r="M85" i="54"/>
  <c r="N85" i="54"/>
  <c r="O85" i="54"/>
  <c r="P85" i="54"/>
  <c r="Q85" i="54"/>
  <c r="R85" i="54"/>
  <c r="S85" i="54"/>
  <c r="T85" i="54"/>
  <c r="U85" i="54"/>
  <c r="V85" i="54"/>
  <c r="W85" i="54"/>
  <c r="X85" i="54"/>
  <c r="Y85" i="54"/>
  <c r="Z85" i="54"/>
  <c r="AA85" i="54"/>
  <c r="AB85" i="54"/>
  <c r="AC85" i="54"/>
  <c r="AD85" i="54"/>
  <c r="AE85" i="54"/>
  <c r="AF85" i="54"/>
  <c r="AG85" i="54"/>
  <c r="AH85" i="54"/>
  <c r="AI85" i="54"/>
  <c r="AJ85" i="54"/>
  <c r="M86" i="54"/>
  <c r="N86" i="54"/>
  <c r="O86" i="54"/>
  <c r="P86" i="54"/>
  <c r="Q86" i="54"/>
  <c r="R86" i="54"/>
  <c r="S86" i="54"/>
  <c r="T86" i="54"/>
  <c r="U86" i="54"/>
  <c r="V86" i="54"/>
  <c r="W86" i="54"/>
  <c r="X86" i="54"/>
  <c r="Y86" i="54"/>
  <c r="Z86" i="54"/>
  <c r="AA86" i="54"/>
  <c r="AB86" i="54"/>
  <c r="AC86" i="54"/>
  <c r="AD86" i="54"/>
  <c r="AE86" i="54"/>
  <c r="AF86" i="54"/>
  <c r="AG86" i="54"/>
  <c r="AH86" i="54"/>
  <c r="AI86" i="54"/>
  <c r="AJ86" i="54"/>
  <c r="M87" i="54"/>
  <c r="N87" i="54"/>
  <c r="O87" i="54"/>
  <c r="P87" i="54"/>
  <c r="Q87" i="54"/>
  <c r="R87" i="54"/>
  <c r="S87" i="54"/>
  <c r="T87" i="54"/>
  <c r="U87" i="54"/>
  <c r="V87" i="54"/>
  <c r="W87" i="54"/>
  <c r="X87" i="54"/>
  <c r="Y87" i="54"/>
  <c r="Z87" i="54"/>
  <c r="AA87" i="54"/>
  <c r="AB87" i="54"/>
  <c r="AC87" i="54"/>
  <c r="AD87" i="54"/>
  <c r="AE87" i="54"/>
  <c r="AF87" i="54"/>
  <c r="AG87" i="54"/>
  <c r="AH87" i="54"/>
  <c r="AI87" i="54"/>
  <c r="AJ87" i="54"/>
  <c r="M88" i="54"/>
  <c r="N88" i="54"/>
  <c r="O88" i="54"/>
  <c r="P88" i="54"/>
  <c r="Q88" i="54"/>
  <c r="R88" i="54"/>
  <c r="S88" i="54"/>
  <c r="T88" i="54"/>
  <c r="U88" i="54"/>
  <c r="V88" i="54"/>
  <c r="W88" i="54"/>
  <c r="X88" i="54"/>
  <c r="Y88" i="54"/>
  <c r="Z88" i="54"/>
  <c r="AA88" i="54"/>
  <c r="AB88" i="54"/>
  <c r="AC88" i="54"/>
  <c r="AD88" i="54"/>
  <c r="AE88" i="54"/>
  <c r="AF88" i="54"/>
  <c r="AG88" i="54"/>
  <c r="AH88" i="54"/>
  <c r="AI88" i="54"/>
  <c r="AJ88" i="54"/>
  <c r="M89" i="54"/>
  <c r="N89" i="54"/>
  <c r="O89" i="54"/>
  <c r="P89" i="54"/>
  <c r="Q89" i="54"/>
  <c r="R89" i="54"/>
  <c r="S89" i="54"/>
  <c r="T89" i="54"/>
  <c r="U89" i="54"/>
  <c r="V89" i="54"/>
  <c r="W89" i="54"/>
  <c r="X89" i="54"/>
  <c r="Y89" i="54"/>
  <c r="Z89" i="54"/>
  <c r="AA89" i="54"/>
  <c r="AB89" i="54"/>
  <c r="AC89" i="54"/>
  <c r="AD89" i="54"/>
  <c r="AE89" i="54"/>
  <c r="AF89" i="54"/>
  <c r="AG89" i="54"/>
  <c r="AH89" i="54"/>
  <c r="AI89" i="54"/>
  <c r="AJ89" i="54"/>
  <c r="M90" i="54"/>
  <c r="N90" i="54"/>
  <c r="O90" i="54"/>
  <c r="P90" i="54"/>
  <c r="Q90" i="54"/>
  <c r="R90" i="54"/>
  <c r="S90" i="54"/>
  <c r="T90" i="54"/>
  <c r="U90" i="54"/>
  <c r="V90" i="54"/>
  <c r="W90" i="54"/>
  <c r="X90" i="54"/>
  <c r="Y90" i="54"/>
  <c r="Z90" i="54"/>
  <c r="AA90" i="54"/>
  <c r="AB90" i="54"/>
  <c r="AC90" i="54"/>
  <c r="AD90" i="54"/>
  <c r="AE90" i="54"/>
  <c r="AF90" i="54"/>
  <c r="AG90" i="54"/>
  <c r="AH90" i="54"/>
  <c r="AI90" i="54"/>
  <c r="AJ90" i="54"/>
  <c r="M91" i="54"/>
  <c r="N91" i="54"/>
  <c r="O91" i="54"/>
  <c r="P91" i="54"/>
  <c r="Q91" i="54"/>
  <c r="R91" i="54"/>
  <c r="S91" i="54"/>
  <c r="T91" i="54"/>
  <c r="U91" i="54"/>
  <c r="V91" i="54"/>
  <c r="W91" i="54"/>
  <c r="X91" i="54"/>
  <c r="Y91" i="54"/>
  <c r="Z91" i="54"/>
  <c r="AA91" i="54"/>
  <c r="AB91" i="54"/>
  <c r="AC91" i="54"/>
  <c r="AD91" i="54"/>
  <c r="AE91" i="54"/>
  <c r="AF91" i="54"/>
  <c r="AG91" i="54"/>
  <c r="AH91" i="54"/>
  <c r="AI91" i="54"/>
  <c r="AJ91" i="54"/>
  <c r="M92" i="54"/>
  <c r="N92" i="54"/>
  <c r="O92" i="54"/>
  <c r="P92" i="54"/>
  <c r="Q92" i="54"/>
  <c r="R92" i="54"/>
  <c r="S92" i="54"/>
  <c r="T92" i="54"/>
  <c r="U92" i="54"/>
  <c r="V92" i="54"/>
  <c r="W92" i="54"/>
  <c r="X92" i="54"/>
  <c r="Y92" i="54"/>
  <c r="Z92" i="54"/>
  <c r="AA92" i="54"/>
  <c r="AB92" i="54"/>
  <c r="AC92" i="54"/>
  <c r="AD92" i="54"/>
  <c r="AE92" i="54"/>
  <c r="AF92" i="54"/>
  <c r="AG92" i="54"/>
  <c r="AH92" i="54"/>
  <c r="AI92" i="54"/>
  <c r="AJ92" i="54"/>
  <c r="M93" i="54"/>
  <c r="N93" i="54"/>
  <c r="O93" i="54"/>
  <c r="P93" i="54"/>
  <c r="Q93" i="54"/>
  <c r="R93" i="54"/>
  <c r="S93" i="54"/>
  <c r="T93" i="54"/>
  <c r="U93" i="54"/>
  <c r="V93" i="54"/>
  <c r="W93" i="54"/>
  <c r="X93" i="54"/>
  <c r="Y93" i="54"/>
  <c r="Z93" i="54"/>
  <c r="AA93" i="54"/>
  <c r="AB93" i="54"/>
  <c r="AC93" i="54"/>
  <c r="AD93" i="54"/>
  <c r="AE93" i="54"/>
  <c r="AF93" i="54"/>
  <c r="AG93" i="54"/>
  <c r="AH93" i="54"/>
  <c r="AI93" i="54"/>
  <c r="AJ93" i="54"/>
  <c r="M94" i="54"/>
  <c r="N94" i="54"/>
  <c r="O94" i="54"/>
  <c r="P94" i="54"/>
  <c r="Q94" i="54"/>
  <c r="R94" i="54"/>
  <c r="S94" i="54"/>
  <c r="T94" i="54"/>
  <c r="U94" i="54"/>
  <c r="V94" i="54"/>
  <c r="W94" i="54"/>
  <c r="X94" i="54"/>
  <c r="Y94" i="54"/>
  <c r="Z94" i="54"/>
  <c r="AA94" i="54"/>
  <c r="AB94" i="54"/>
  <c r="AC94" i="54"/>
  <c r="AD94" i="54"/>
  <c r="AE94" i="54"/>
  <c r="AF94" i="54"/>
  <c r="AG94" i="54"/>
  <c r="AH94" i="54"/>
  <c r="AI94" i="54"/>
  <c r="AJ94" i="54"/>
  <c r="M95" i="54"/>
  <c r="N95" i="54"/>
  <c r="O95" i="54"/>
  <c r="P95" i="54"/>
  <c r="Q95" i="54"/>
  <c r="R95" i="54"/>
  <c r="S95" i="54"/>
  <c r="T95" i="54"/>
  <c r="U95" i="54"/>
  <c r="V95" i="54"/>
  <c r="W95" i="54"/>
  <c r="X95" i="54"/>
  <c r="Y95" i="54"/>
  <c r="Z95" i="54"/>
  <c r="AA95" i="54"/>
  <c r="AB95" i="54"/>
  <c r="AC95" i="54"/>
  <c r="AD95" i="54"/>
  <c r="AE95" i="54"/>
  <c r="AF95" i="54"/>
  <c r="AG95" i="54"/>
  <c r="AH95" i="54"/>
  <c r="AI95" i="54"/>
  <c r="AJ95" i="54"/>
  <c r="M96" i="54"/>
  <c r="N96" i="54"/>
  <c r="AP96" i="54" s="1"/>
  <c r="O96" i="54"/>
  <c r="AQ96" i="54" s="1"/>
  <c r="P96" i="54"/>
  <c r="AR96" i="54" s="1"/>
  <c r="Q96" i="54"/>
  <c r="AS96" i="54" s="1"/>
  <c r="R96" i="54"/>
  <c r="AT96" i="54" s="1"/>
  <c r="S96" i="54"/>
  <c r="AU96" i="54" s="1"/>
  <c r="T96" i="54"/>
  <c r="AV96" i="54" s="1"/>
  <c r="U96" i="54"/>
  <c r="AW96" i="54" s="1"/>
  <c r="V96" i="54"/>
  <c r="AX96" i="54" s="1"/>
  <c r="W96" i="54"/>
  <c r="AY96" i="54" s="1"/>
  <c r="X96" i="54"/>
  <c r="AZ96" i="54" s="1"/>
  <c r="Y96" i="54"/>
  <c r="BA96" i="54" s="1"/>
  <c r="Z96" i="54"/>
  <c r="BB96" i="54" s="1"/>
  <c r="AA96" i="54"/>
  <c r="BC96" i="54" s="1"/>
  <c r="AB96" i="54"/>
  <c r="BD96" i="54" s="1"/>
  <c r="AC96" i="54"/>
  <c r="BE96" i="54" s="1"/>
  <c r="AD96" i="54"/>
  <c r="AE96" i="54"/>
  <c r="AF96" i="54"/>
  <c r="AG96" i="54"/>
  <c r="AH96" i="54"/>
  <c r="AI96" i="54"/>
  <c r="AJ96" i="54"/>
  <c r="M97" i="54"/>
  <c r="N97" i="54"/>
  <c r="AP97" i="54" s="1"/>
  <c r="O97" i="54"/>
  <c r="AQ97" i="54" s="1"/>
  <c r="P97" i="54"/>
  <c r="AR97" i="54" s="1"/>
  <c r="Q97" i="54"/>
  <c r="AS97" i="54" s="1"/>
  <c r="R97" i="54"/>
  <c r="AT97" i="54" s="1"/>
  <c r="S97" i="54"/>
  <c r="AU97" i="54" s="1"/>
  <c r="T97" i="54"/>
  <c r="AV97" i="54" s="1"/>
  <c r="U97" i="54"/>
  <c r="AW97" i="54" s="1"/>
  <c r="V97" i="54"/>
  <c r="AX97" i="54" s="1"/>
  <c r="W97" i="54"/>
  <c r="AY97" i="54" s="1"/>
  <c r="X97" i="54"/>
  <c r="AZ97" i="54" s="1"/>
  <c r="Y97" i="54"/>
  <c r="BA97" i="54" s="1"/>
  <c r="Z97" i="54"/>
  <c r="BB97" i="54" s="1"/>
  <c r="AA97" i="54"/>
  <c r="BC97" i="54" s="1"/>
  <c r="AB97" i="54"/>
  <c r="BD97" i="54" s="1"/>
  <c r="AC97" i="54"/>
  <c r="BE97" i="54" s="1"/>
  <c r="AD97" i="54"/>
  <c r="AE97" i="54"/>
  <c r="AF97" i="54"/>
  <c r="AG97" i="54"/>
  <c r="AH97" i="54"/>
  <c r="AI97" i="54"/>
  <c r="AJ97" i="54"/>
  <c r="M98" i="54"/>
  <c r="N98" i="54"/>
  <c r="AP98" i="54" s="1"/>
  <c r="O98" i="54"/>
  <c r="AQ98" i="54" s="1"/>
  <c r="P98" i="54"/>
  <c r="AR98" i="54" s="1"/>
  <c r="Q98" i="54"/>
  <c r="AS98" i="54" s="1"/>
  <c r="R98" i="54"/>
  <c r="AT98" i="54" s="1"/>
  <c r="S98" i="54"/>
  <c r="AU98" i="54" s="1"/>
  <c r="T98" i="54"/>
  <c r="AV98" i="54" s="1"/>
  <c r="U98" i="54"/>
  <c r="AW98" i="54" s="1"/>
  <c r="V98" i="54"/>
  <c r="AX98" i="54" s="1"/>
  <c r="W98" i="54"/>
  <c r="AY98" i="54" s="1"/>
  <c r="X98" i="54"/>
  <c r="AZ98" i="54" s="1"/>
  <c r="Y98" i="54"/>
  <c r="BA98" i="54" s="1"/>
  <c r="Z98" i="54"/>
  <c r="BB98" i="54" s="1"/>
  <c r="AA98" i="54"/>
  <c r="BC98" i="54" s="1"/>
  <c r="AB98" i="54"/>
  <c r="BD98" i="54" s="1"/>
  <c r="AC98" i="54"/>
  <c r="BE98" i="54" s="1"/>
  <c r="AD98" i="54"/>
  <c r="AE98" i="54"/>
  <c r="AF98" i="54"/>
  <c r="AG98" i="54"/>
  <c r="AH98" i="54"/>
  <c r="AI98" i="54"/>
  <c r="AJ98" i="54"/>
  <c r="M99" i="54"/>
  <c r="N99" i="54"/>
  <c r="AP99" i="54" s="1"/>
  <c r="O99" i="54"/>
  <c r="AQ99" i="54" s="1"/>
  <c r="P99" i="54"/>
  <c r="AR99" i="54" s="1"/>
  <c r="Q99" i="54"/>
  <c r="AS99" i="54" s="1"/>
  <c r="R99" i="54"/>
  <c r="AT99" i="54" s="1"/>
  <c r="S99" i="54"/>
  <c r="AU99" i="54" s="1"/>
  <c r="T99" i="54"/>
  <c r="AV99" i="54" s="1"/>
  <c r="U99" i="54"/>
  <c r="AW99" i="54" s="1"/>
  <c r="V99" i="54"/>
  <c r="AX99" i="54" s="1"/>
  <c r="W99" i="54"/>
  <c r="AY99" i="54" s="1"/>
  <c r="X99" i="54"/>
  <c r="AZ99" i="54" s="1"/>
  <c r="Y99" i="54"/>
  <c r="BA99" i="54" s="1"/>
  <c r="Z99" i="54"/>
  <c r="BB99" i="54" s="1"/>
  <c r="AA99" i="54"/>
  <c r="BC99" i="54" s="1"/>
  <c r="AB99" i="54"/>
  <c r="BD99" i="54" s="1"/>
  <c r="AC99" i="54"/>
  <c r="BE99" i="54" s="1"/>
  <c r="AD99" i="54"/>
  <c r="AE99" i="54"/>
  <c r="AF99" i="54"/>
  <c r="AG99" i="54"/>
  <c r="AH99" i="54"/>
  <c r="AI99" i="54"/>
  <c r="AJ99" i="54"/>
  <c r="M100" i="54"/>
  <c r="N100" i="54"/>
  <c r="AP100" i="54" s="1"/>
  <c r="O100" i="54"/>
  <c r="AQ100" i="54" s="1"/>
  <c r="P100" i="54"/>
  <c r="AR100" i="54" s="1"/>
  <c r="Q100" i="54"/>
  <c r="AS100" i="54" s="1"/>
  <c r="R100" i="54"/>
  <c r="AT100" i="54" s="1"/>
  <c r="S100" i="54"/>
  <c r="AU100" i="54" s="1"/>
  <c r="T100" i="54"/>
  <c r="AV100" i="54" s="1"/>
  <c r="U100" i="54"/>
  <c r="AW100" i="54" s="1"/>
  <c r="V100" i="54"/>
  <c r="AX100" i="54" s="1"/>
  <c r="W100" i="54"/>
  <c r="AY100" i="54" s="1"/>
  <c r="X100" i="54"/>
  <c r="AZ100" i="54" s="1"/>
  <c r="Y100" i="54"/>
  <c r="BA100" i="54" s="1"/>
  <c r="Z100" i="54"/>
  <c r="BB100" i="54" s="1"/>
  <c r="AA100" i="54"/>
  <c r="BC100" i="54" s="1"/>
  <c r="AB100" i="54"/>
  <c r="BD100" i="54" s="1"/>
  <c r="AC100" i="54"/>
  <c r="BE100" i="54" s="1"/>
  <c r="AD100" i="54"/>
  <c r="AE100" i="54"/>
  <c r="AF100" i="54"/>
  <c r="AG100" i="54"/>
  <c r="AH100" i="54"/>
  <c r="AI100" i="54"/>
  <c r="AJ100" i="54"/>
  <c r="M101" i="54"/>
  <c r="N101" i="54"/>
  <c r="AP101" i="54" s="1"/>
  <c r="O101" i="54"/>
  <c r="AQ101" i="54" s="1"/>
  <c r="P101" i="54"/>
  <c r="AR101" i="54" s="1"/>
  <c r="Q101" i="54"/>
  <c r="AS101" i="54" s="1"/>
  <c r="R101" i="54"/>
  <c r="AT101" i="54" s="1"/>
  <c r="S101" i="54"/>
  <c r="AU101" i="54" s="1"/>
  <c r="T101" i="54"/>
  <c r="AV101" i="54" s="1"/>
  <c r="U101" i="54"/>
  <c r="AW101" i="54" s="1"/>
  <c r="V101" i="54"/>
  <c r="AX101" i="54" s="1"/>
  <c r="W101" i="54"/>
  <c r="AY101" i="54" s="1"/>
  <c r="X101" i="54"/>
  <c r="AZ101" i="54" s="1"/>
  <c r="Y101" i="54"/>
  <c r="BA101" i="54" s="1"/>
  <c r="Z101" i="54"/>
  <c r="BB101" i="54" s="1"/>
  <c r="AA101" i="54"/>
  <c r="BC101" i="54" s="1"/>
  <c r="AB101" i="54"/>
  <c r="BD101" i="54" s="1"/>
  <c r="AC101" i="54"/>
  <c r="BE101" i="54" s="1"/>
  <c r="AD101" i="54"/>
  <c r="AE101" i="54"/>
  <c r="AF101" i="54"/>
  <c r="AG101" i="54"/>
  <c r="AH101" i="54"/>
  <c r="AI101" i="54"/>
  <c r="AJ101" i="54"/>
  <c r="M102" i="54"/>
  <c r="N102" i="54"/>
  <c r="AP102" i="54" s="1"/>
  <c r="O102" i="54"/>
  <c r="AQ102" i="54" s="1"/>
  <c r="P102" i="54"/>
  <c r="AR102" i="54" s="1"/>
  <c r="Q102" i="54"/>
  <c r="AS102" i="54" s="1"/>
  <c r="R102" i="54"/>
  <c r="AT102" i="54" s="1"/>
  <c r="S102" i="54"/>
  <c r="AU102" i="54" s="1"/>
  <c r="T102" i="54"/>
  <c r="AV102" i="54" s="1"/>
  <c r="U102" i="54"/>
  <c r="AW102" i="54" s="1"/>
  <c r="V102" i="54"/>
  <c r="AX102" i="54" s="1"/>
  <c r="W102" i="54"/>
  <c r="AY102" i="54" s="1"/>
  <c r="X102" i="54"/>
  <c r="AZ102" i="54" s="1"/>
  <c r="Y102" i="54"/>
  <c r="BA102" i="54" s="1"/>
  <c r="Z102" i="54"/>
  <c r="BB102" i="54" s="1"/>
  <c r="AA102" i="54"/>
  <c r="BC102" i="54" s="1"/>
  <c r="AB102" i="54"/>
  <c r="BD102" i="54" s="1"/>
  <c r="AC102" i="54"/>
  <c r="BE102" i="54" s="1"/>
  <c r="AD102" i="54"/>
  <c r="AE102" i="54"/>
  <c r="AF102" i="54"/>
  <c r="AG102" i="54"/>
  <c r="AH102" i="54"/>
  <c r="AI102" i="54"/>
  <c r="AJ102" i="54"/>
  <c r="M103" i="54"/>
  <c r="N103" i="54"/>
  <c r="AP103" i="54" s="1"/>
  <c r="O103" i="54"/>
  <c r="AQ103" i="54" s="1"/>
  <c r="P103" i="54"/>
  <c r="AR103" i="54" s="1"/>
  <c r="Q103" i="54"/>
  <c r="AS103" i="54" s="1"/>
  <c r="R103" i="54"/>
  <c r="AT103" i="54" s="1"/>
  <c r="S103" i="54"/>
  <c r="AU103" i="54" s="1"/>
  <c r="T103" i="54"/>
  <c r="AV103" i="54" s="1"/>
  <c r="U103" i="54"/>
  <c r="AW103" i="54" s="1"/>
  <c r="V103" i="54"/>
  <c r="AX103" i="54" s="1"/>
  <c r="W103" i="54"/>
  <c r="AY103" i="54" s="1"/>
  <c r="X103" i="54"/>
  <c r="AZ103" i="54" s="1"/>
  <c r="Y103" i="54"/>
  <c r="BA103" i="54" s="1"/>
  <c r="Z103" i="54"/>
  <c r="BB103" i="54" s="1"/>
  <c r="AA103" i="54"/>
  <c r="BC103" i="54" s="1"/>
  <c r="AB103" i="54"/>
  <c r="BD103" i="54" s="1"/>
  <c r="AC103" i="54"/>
  <c r="BE103" i="54" s="1"/>
  <c r="AD103" i="54"/>
  <c r="AE103" i="54"/>
  <c r="AF103" i="54"/>
  <c r="AG103" i="54"/>
  <c r="AH103" i="54"/>
  <c r="AI103" i="54"/>
  <c r="AJ103" i="54"/>
  <c r="N8" i="54"/>
  <c r="CN8" i="54" s="1"/>
  <c r="O8" i="54"/>
  <c r="CO8" i="54" s="1"/>
  <c r="P8" i="54"/>
  <c r="CP8" i="54" s="1"/>
  <c r="Q8" i="54"/>
  <c r="AS8" i="54" s="1"/>
  <c r="R8" i="54"/>
  <c r="CR8" i="54" s="1"/>
  <c r="S8" i="54"/>
  <c r="AU8" i="54" s="1"/>
  <c r="T8" i="54"/>
  <c r="AV8" i="54" s="1"/>
  <c r="U8" i="54"/>
  <c r="CU8" i="54" s="1"/>
  <c r="V8" i="54"/>
  <c r="CV8" i="54" s="1"/>
  <c r="W8" i="54"/>
  <c r="AY8" i="54" s="1"/>
  <c r="BX8" i="54" s="1"/>
  <c r="X8" i="54"/>
  <c r="CX8" i="54" s="1"/>
  <c r="Y8" i="54"/>
  <c r="CY8" i="54" s="1"/>
  <c r="Z8" i="54"/>
  <c r="CZ8" i="54" s="1"/>
  <c r="AA8" i="54"/>
  <c r="BC8" i="54" s="1"/>
  <c r="AB8" i="54"/>
  <c r="DB8" i="54" s="1"/>
  <c r="AC8" i="54"/>
  <c r="DC8" i="54" s="1"/>
  <c r="AD8" i="54"/>
  <c r="DD8" i="54" s="1"/>
  <c r="AE8" i="54"/>
  <c r="BG8" i="54" s="1"/>
  <c r="AF8" i="54"/>
  <c r="DF8" i="54" s="1"/>
  <c r="AG8" i="54"/>
  <c r="DG8" i="54" s="1"/>
  <c r="AH8" i="54"/>
  <c r="DH8" i="54" s="1"/>
  <c r="AI8" i="54"/>
  <c r="BK8" i="54" s="1"/>
  <c r="CJ8" i="54" s="1"/>
  <c r="AJ8" i="54"/>
  <c r="DJ8" i="54" s="1"/>
  <c r="M8" i="54"/>
  <c r="AO8" i="54" s="1"/>
  <c r="BN8" i="54" s="1"/>
  <c r="CV11" i="54" l="1"/>
  <c r="BF15" i="54"/>
  <c r="CE15" i="54" s="1"/>
  <c r="DD15" i="54"/>
  <c r="DD9" i="54"/>
  <c r="BF9" i="54"/>
  <c r="CE9" i="54" s="1"/>
  <c r="AP13" i="54"/>
  <c r="BO13" i="54" s="1"/>
  <c r="BA14" i="54"/>
  <c r="BZ14" i="54" s="1"/>
  <c r="DF9" i="54"/>
  <c r="CQ14" i="54"/>
  <c r="BE10" i="54"/>
  <c r="CP10" i="54"/>
  <c r="CY16" i="54"/>
  <c r="AO11" i="54"/>
  <c r="BN11" i="54" s="1"/>
  <c r="CP17" i="54"/>
  <c r="AZ11" i="54"/>
  <c r="BY11" i="54" s="1"/>
  <c r="BJ103" i="54"/>
  <c r="CI103" i="54" s="1"/>
  <c r="DH103" i="54"/>
  <c r="CR101" i="54"/>
  <c r="BS101" i="54"/>
  <c r="DH98" i="54"/>
  <c r="BJ98" i="54"/>
  <c r="CI98" i="54" s="1"/>
  <c r="AT95" i="54"/>
  <c r="BS95" i="54" s="1"/>
  <c r="CR95" i="54"/>
  <c r="DH92" i="54"/>
  <c r="BJ92" i="54"/>
  <c r="CI92" i="54" s="1"/>
  <c r="BJ89" i="54"/>
  <c r="CI89" i="54" s="1"/>
  <c r="DH89" i="54"/>
  <c r="DH87" i="54"/>
  <c r="BJ87" i="54"/>
  <c r="CI87" i="54" s="1"/>
  <c r="DH86" i="54"/>
  <c r="BJ86" i="54"/>
  <c r="CI86" i="54" s="1"/>
  <c r="BB85" i="54"/>
  <c r="CA85" i="54" s="1"/>
  <c r="CZ85" i="54"/>
  <c r="BB84" i="54"/>
  <c r="CA84" i="54" s="1"/>
  <c r="CZ84" i="54"/>
  <c r="CR83" i="54"/>
  <c r="AT83" i="54"/>
  <c r="BS83" i="54" s="1"/>
  <c r="CR81" i="54"/>
  <c r="AT81" i="54"/>
  <c r="BS81" i="54" s="1"/>
  <c r="CZ79" i="54"/>
  <c r="BB79" i="54"/>
  <c r="CA79" i="54" s="1"/>
  <c r="BJ77" i="54"/>
  <c r="CI77" i="54" s="1"/>
  <c r="DH77" i="54"/>
  <c r="DH76" i="54"/>
  <c r="BJ76" i="54"/>
  <c r="CI76" i="54" s="1"/>
  <c r="BJ75" i="54"/>
  <c r="CI75" i="54" s="1"/>
  <c r="DH75" i="54"/>
  <c r="DH74" i="54"/>
  <c r="BJ74" i="54"/>
  <c r="CI74" i="54" s="1"/>
  <c r="BJ73" i="54"/>
  <c r="CI73" i="54" s="1"/>
  <c r="DH73" i="54"/>
  <c r="CZ72" i="54"/>
  <c r="BB72" i="54"/>
  <c r="CA72" i="54" s="1"/>
  <c r="CR71" i="54"/>
  <c r="AT71" i="54"/>
  <c r="BS71" i="54" s="1"/>
  <c r="CR70" i="54"/>
  <c r="AT70" i="54"/>
  <c r="BS70" i="54" s="1"/>
  <c r="AT69" i="54"/>
  <c r="BS69" i="54" s="1"/>
  <c r="CR69" i="54"/>
  <c r="BJ67" i="54"/>
  <c r="CI67" i="54" s="1"/>
  <c r="DH67" i="54"/>
  <c r="AT66" i="54"/>
  <c r="BS66" i="54" s="1"/>
  <c r="CR66" i="54"/>
  <c r="CR65" i="54"/>
  <c r="AT65" i="54"/>
  <c r="BS65" i="54" s="1"/>
  <c r="AT64" i="54"/>
  <c r="BS64" i="54" s="1"/>
  <c r="CR64" i="54"/>
  <c r="CR63" i="54"/>
  <c r="AT63" i="54"/>
  <c r="BS63" i="54" s="1"/>
  <c r="DH61" i="54"/>
  <c r="BJ61" i="54"/>
  <c r="CI61" i="54" s="1"/>
  <c r="DH59" i="54"/>
  <c r="BJ59" i="54"/>
  <c r="CI59" i="54" s="1"/>
  <c r="BJ57" i="54"/>
  <c r="CI57" i="54" s="1"/>
  <c r="DH57" i="54"/>
  <c r="BJ56" i="54"/>
  <c r="CI56" i="54" s="1"/>
  <c r="DH56" i="54"/>
  <c r="BJ55" i="54"/>
  <c r="CI55" i="54" s="1"/>
  <c r="DH55" i="54"/>
  <c r="DH54" i="54"/>
  <c r="BJ54" i="54"/>
  <c r="CI54" i="54" s="1"/>
  <c r="CR54" i="54"/>
  <c r="AT54" i="54"/>
  <c r="BS54" i="54" s="1"/>
  <c r="CR53" i="54"/>
  <c r="AT53" i="54"/>
  <c r="BS53" i="54" s="1"/>
  <c r="BJ52" i="54"/>
  <c r="CI52" i="54" s="1"/>
  <c r="DH52" i="54"/>
  <c r="BB52" i="54"/>
  <c r="CA52" i="54" s="1"/>
  <c r="CZ52" i="54"/>
  <c r="AT52" i="54"/>
  <c r="BS52" i="54" s="1"/>
  <c r="CR52" i="54"/>
  <c r="DH51" i="54"/>
  <c r="BJ51" i="54"/>
  <c r="CI51" i="54" s="1"/>
  <c r="CZ51" i="54"/>
  <c r="BB51" i="54"/>
  <c r="CA51" i="54" s="1"/>
  <c r="DH50" i="54"/>
  <c r="BJ50" i="54"/>
  <c r="CI50" i="54" s="1"/>
  <c r="CZ50" i="54"/>
  <c r="BB50" i="54"/>
  <c r="CA50" i="54" s="1"/>
  <c r="CR50" i="54"/>
  <c r="AT50" i="54"/>
  <c r="BS50" i="54" s="1"/>
  <c r="DH49" i="54"/>
  <c r="BJ49" i="54"/>
  <c r="CI49" i="54" s="1"/>
  <c r="CZ49" i="54"/>
  <c r="BB49" i="54"/>
  <c r="CA49" i="54" s="1"/>
  <c r="AT49" i="54"/>
  <c r="BS49" i="54" s="1"/>
  <c r="CR49" i="54"/>
  <c r="DH48" i="54"/>
  <c r="BJ48" i="54"/>
  <c r="CI48" i="54" s="1"/>
  <c r="CZ48" i="54"/>
  <c r="BB48" i="54"/>
  <c r="CA48" i="54" s="1"/>
  <c r="CR48" i="54"/>
  <c r="AT48" i="54"/>
  <c r="BS48" i="54" s="1"/>
  <c r="DH47" i="54"/>
  <c r="BJ47" i="54"/>
  <c r="CI47" i="54" s="1"/>
  <c r="CZ47" i="54"/>
  <c r="BB47" i="54"/>
  <c r="CA47" i="54" s="1"/>
  <c r="CR47" i="54"/>
  <c r="AT47" i="54"/>
  <c r="BS47" i="54" s="1"/>
  <c r="BJ46" i="54"/>
  <c r="CI46" i="54" s="1"/>
  <c r="DH46" i="54"/>
  <c r="BB46" i="54"/>
  <c r="CA46" i="54" s="1"/>
  <c r="CZ46" i="54"/>
  <c r="CR46" i="54"/>
  <c r="AT46" i="54"/>
  <c r="BS46" i="54" s="1"/>
  <c r="BJ45" i="54"/>
  <c r="CI45" i="54" s="1"/>
  <c r="DH45" i="54"/>
  <c r="BB45" i="54"/>
  <c r="CA45" i="54" s="1"/>
  <c r="CZ45" i="54"/>
  <c r="AT45" i="54"/>
  <c r="BS45" i="54" s="1"/>
  <c r="CR45" i="54"/>
  <c r="DH44" i="54"/>
  <c r="BJ44" i="54"/>
  <c r="CI44" i="54" s="1"/>
  <c r="CR44" i="54"/>
  <c r="AT44" i="54"/>
  <c r="BS44" i="54" s="1"/>
  <c r="BJ43" i="54"/>
  <c r="CI43" i="54" s="1"/>
  <c r="DH43" i="54"/>
  <c r="CZ43" i="54"/>
  <c r="BB43" i="54"/>
  <c r="CA43" i="54" s="1"/>
  <c r="CR43" i="54"/>
  <c r="AT43" i="54"/>
  <c r="BS43" i="54" s="1"/>
  <c r="DH42" i="54"/>
  <c r="BJ42" i="54"/>
  <c r="CI42" i="54" s="1"/>
  <c r="CZ42" i="54"/>
  <c r="BB42" i="54"/>
  <c r="CA42" i="54" s="1"/>
  <c r="CR42" i="54"/>
  <c r="AT42" i="54"/>
  <c r="BS42" i="54" s="1"/>
  <c r="BJ41" i="54"/>
  <c r="CI41" i="54" s="1"/>
  <c r="DH41" i="54"/>
  <c r="CZ41" i="54"/>
  <c r="BB41" i="54"/>
  <c r="CA41" i="54" s="1"/>
  <c r="CR41" i="54"/>
  <c r="AT41" i="54"/>
  <c r="BS41" i="54" s="1"/>
  <c r="DH40" i="54"/>
  <c r="BJ40" i="54"/>
  <c r="CI40" i="54" s="1"/>
  <c r="CZ40" i="54"/>
  <c r="BB40" i="54"/>
  <c r="CA40" i="54" s="1"/>
  <c r="AT40" i="54"/>
  <c r="BS40" i="54" s="1"/>
  <c r="CR40" i="54"/>
  <c r="BJ39" i="54"/>
  <c r="CI39" i="54" s="1"/>
  <c r="DH39" i="54"/>
  <c r="BB39" i="54"/>
  <c r="CA39" i="54" s="1"/>
  <c r="CZ39" i="54"/>
  <c r="AT39" i="54"/>
  <c r="BS39" i="54" s="1"/>
  <c r="CR39" i="54"/>
  <c r="CZ38" i="54"/>
  <c r="BB38" i="54"/>
  <c r="CA38" i="54" s="1"/>
  <c r="CR38" i="54"/>
  <c r="AT38" i="54"/>
  <c r="BS38" i="54" s="1"/>
  <c r="DH37" i="54"/>
  <c r="BJ37" i="54"/>
  <c r="CI37" i="54" s="1"/>
  <c r="CZ37" i="54"/>
  <c r="BB37" i="54"/>
  <c r="CA37" i="54" s="1"/>
  <c r="CR37" i="54"/>
  <c r="AT37" i="54"/>
  <c r="BS37" i="54" s="1"/>
  <c r="DH36" i="54"/>
  <c r="BJ36" i="54"/>
  <c r="CI36" i="54" s="1"/>
  <c r="CZ36" i="54"/>
  <c r="BB36" i="54"/>
  <c r="CA36" i="54" s="1"/>
  <c r="CR36" i="54"/>
  <c r="AT36" i="54"/>
  <c r="BS36" i="54" s="1"/>
  <c r="DH35" i="54"/>
  <c r="BJ35" i="54"/>
  <c r="CI35" i="54" s="1"/>
  <c r="CZ35" i="54"/>
  <c r="BB35" i="54"/>
  <c r="CA35" i="54" s="1"/>
  <c r="CR35" i="54"/>
  <c r="AT35" i="54"/>
  <c r="BS35" i="54" s="1"/>
  <c r="BJ34" i="54"/>
  <c r="CI34" i="54" s="1"/>
  <c r="DH34" i="54"/>
  <c r="BB34" i="54"/>
  <c r="CA34" i="54" s="1"/>
  <c r="CZ34" i="54"/>
  <c r="AT34" i="54"/>
  <c r="BS34" i="54" s="1"/>
  <c r="CR34" i="54"/>
  <c r="DH33" i="54"/>
  <c r="BJ33" i="54"/>
  <c r="CI33" i="54" s="1"/>
  <c r="CZ33" i="54"/>
  <c r="BB33" i="54"/>
  <c r="CA33" i="54" s="1"/>
  <c r="CR33" i="54"/>
  <c r="AT33" i="54"/>
  <c r="BS33" i="54" s="1"/>
  <c r="BJ32" i="54"/>
  <c r="CI32" i="54" s="1"/>
  <c r="DH32" i="54"/>
  <c r="BB32" i="54"/>
  <c r="CA32" i="54" s="1"/>
  <c r="CZ32" i="54"/>
  <c r="CR32" i="54"/>
  <c r="AT32" i="54"/>
  <c r="BS32" i="54" s="1"/>
  <c r="DH31" i="54"/>
  <c r="BJ31" i="54"/>
  <c r="CI31" i="54" s="1"/>
  <c r="CZ31" i="54"/>
  <c r="BB31" i="54"/>
  <c r="CA31" i="54" s="1"/>
  <c r="CR31" i="54"/>
  <c r="AT31" i="54"/>
  <c r="BS31" i="54" s="1"/>
  <c r="BJ30" i="54"/>
  <c r="CI30" i="54" s="1"/>
  <c r="DH30" i="54"/>
  <c r="BB30" i="54"/>
  <c r="CA30" i="54" s="1"/>
  <c r="CZ30" i="54"/>
  <c r="AT30" i="54"/>
  <c r="BS30" i="54" s="1"/>
  <c r="CR30" i="54"/>
  <c r="DH29" i="54"/>
  <c r="BJ29" i="54"/>
  <c r="CI29" i="54" s="1"/>
  <c r="CZ29" i="54"/>
  <c r="BB29" i="54"/>
  <c r="CA29" i="54" s="1"/>
  <c r="CR29" i="54"/>
  <c r="AT29" i="54"/>
  <c r="BS29" i="54" s="1"/>
  <c r="DH28" i="54"/>
  <c r="BJ28" i="54"/>
  <c r="CI28" i="54" s="1"/>
  <c r="CZ28" i="54"/>
  <c r="BB28" i="54"/>
  <c r="CA28" i="54" s="1"/>
  <c r="CR28" i="54"/>
  <c r="AT28" i="54"/>
  <c r="BS28" i="54" s="1"/>
  <c r="DH27" i="54"/>
  <c r="BJ27" i="54"/>
  <c r="CI27" i="54" s="1"/>
  <c r="CZ27" i="54"/>
  <c r="BB27" i="54"/>
  <c r="CA27" i="54" s="1"/>
  <c r="CR27" i="54"/>
  <c r="AT27" i="54"/>
  <c r="BS27" i="54" s="1"/>
  <c r="BJ26" i="54"/>
  <c r="CI26" i="54" s="1"/>
  <c r="DH26" i="54"/>
  <c r="BB26" i="54"/>
  <c r="CA26" i="54" s="1"/>
  <c r="CZ26" i="54"/>
  <c r="AT26" i="54"/>
  <c r="BS26" i="54" s="1"/>
  <c r="CR26" i="54"/>
  <c r="BJ25" i="54"/>
  <c r="CI25" i="54" s="1"/>
  <c r="DH25" i="54"/>
  <c r="BB25" i="54"/>
  <c r="CA25" i="54" s="1"/>
  <c r="CZ25" i="54"/>
  <c r="AT25" i="54"/>
  <c r="BS25" i="54" s="1"/>
  <c r="CR25" i="54"/>
  <c r="DH24" i="54"/>
  <c r="BJ24" i="54"/>
  <c r="CI24" i="54" s="1"/>
  <c r="CZ24" i="54"/>
  <c r="BB24" i="54"/>
  <c r="CA24" i="54" s="1"/>
  <c r="CR24" i="54"/>
  <c r="AT24" i="54"/>
  <c r="BS24" i="54" s="1"/>
  <c r="BJ23" i="54"/>
  <c r="CI23" i="54" s="1"/>
  <c r="DH23" i="54"/>
  <c r="AT23" i="54"/>
  <c r="BS23" i="54" s="1"/>
  <c r="CR23" i="54"/>
  <c r="DH22" i="54"/>
  <c r="BJ22" i="54"/>
  <c r="CI22" i="54" s="1"/>
  <c r="CR22" i="54"/>
  <c r="AT22" i="54"/>
  <c r="BS22" i="54" s="1"/>
  <c r="BJ21" i="54"/>
  <c r="CI21" i="54" s="1"/>
  <c r="DH21" i="54"/>
  <c r="BB21" i="54"/>
  <c r="CA21" i="54" s="1"/>
  <c r="CZ21" i="54"/>
  <c r="AT21" i="54"/>
  <c r="BS21" i="54" s="1"/>
  <c r="CR21" i="54"/>
  <c r="BB20" i="54"/>
  <c r="CA20" i="54" s="1"/>
  <c r="CZ20" i="54"/>
  <c r="AT20" i="54"/>
  <c r="BS20" i="54" s="1"/>
  <c r="CR20" i="54"/>
  <c r="DH19" i="54"/>
  <c r="BJ19" i="54"/>
  <c r="CI19" i="54" s="1"/>
  <c r="CZ19" i="54"/>
  <c r="BB19" i="54"/>
  <c r="CA19" i="54" s="1"/>
  <c r="CR19" i="54"/>
  <c r="AT19" i="54"/>
  <c r="BS19" i="54" s="1"/>
  <c r="BJ14" i="54"/>
  <c r="CI14" i="54" s="1"/>
  <c r="DH14" i="54"/>
  <c r="BB14" i="54"/>
  <c r="CA14" i="54" s="1"/>
  <c r="CZ14" i="54"/>
  <c r="AT14" i="54"/>
  <c r="BS14" i="54" s="1"/>
  <c r="CR14" i="54"/>
  <c r="AW8" i="54"/>
  <c r="BH8" i="54"/>
  <c r="CG8" i="54" s="1"/>
  <c r="CT8" i="54"/>
  <c r="DE8" i="54"/>
  <c r="AT9" i="54"/>
  <c r="BS9" i="54" s="1"/>
  <c r="AT10" i="54"/>
  <c r="BS10" i="54" s="1"/>
  <c r="CZ10" i="54"/>
  <c r="BJ11" i="54"/>
  <c r="CI11" i="54" s="1"/>
  <c r="BB12" i="54"/>
  <c r="CA12" i="54" s="1"/>
  <c r="CR12" i="54"/>
  <c r="BJ13" i="54"/>
  <c r="CI13" i="54" s="1"/>
  <c r="DA13" i="54"/>
  <c r="AQ15" i="54"/>
  <c r="BP15" i="54" s="1"/>
  <c r="BD16" i="54"/>
  <c r="CC16" i="54" s="1"/>
  <c r="AW17" i="54"/>
  <c r="BV17" i="54" s="1"/>
  <c r="AP18" i="54"/>
  <c r="BO18" i="54" s="1"/>
  <c r="BJ18" i="54"/>
  <c r="CI18" i="54" s="1"/>
  <c r="DD18" i="54"/>
  <c r="BD19" i="54"/>
  <c r="CC19" i="54" s="1"/>
  <c r="BL20" i="54"/>
  <c r="CK20" i="54" s="1"/>
  <c r="CM24" i="54"/>
  <c r="DA26" i="54"/>
  <c r="CZ102" i="54"/>
  <c r="CA102" i="54"/>
  <c r="DH99" i="54"/>
  <c r="BJ99" i="54"/>
  <c r="CI99" i="54" s="1"/>
  <c r="CR98" i="54"/>
  <c r="BS98" i="54"/>
  <c r="BJ95" i="54"/>
  <c r="CI95" i="54" s="1"/>
  <c r="DH95" i="54"/>
  <c r="CR94" i="54"/>
  <c r="AT94" i="54"/>
  <c r="BS94" i="54" s="1"/>
  <c r="CR93" i="54"/>
  <c r="AT93" i="54"/>
  <c r="BS93" i="54" s="1"/>
  <c r="CZ90" i="54"/>
  <c r="BB90" i="54"/>
  <c r="CA90" i="54" s="1"/>
  <c r="CZ89" i="54"/>
  <c r="BB89" i="54"/>
  <c r="CA89" i="54" s="1"/>
  <c r="CZ88" i="54"/>
  <c r="BB88" i="54"/>
  <c r="CA88" i="54" s="1"/>
  <c r="BB87" i="54"/>
  <c r="CA87" i="54" s="1"/>
  <c r="CZ87" i="54"/>
  <c r="BB86" i="54"/>
  <c r="CA86" i="54" s="1"/>
  <c r="CZ86" i="54"/>
  <c r="BJ85" i="54"/>
  <c r="CI85" i="54" s="1"/>
  <c r="DH85" i="54"/>
  <c r="BJ84" i="54"/>
  <c r="CI84" i="54" s="1"/>
  <c r="DH84" i="54"/>
  <c r="DH83" i="54"/>
  <c r="BJ83" i="54"/>
  <c r="CI83" i="54" s="1"/>
  <c r="AT82" i="54"/>
  <c r="BS82" i="54" s="1"/>
  <c r="CR82" i="54"/>
  <c r="BJ80" i="54"/>
  <c r="CI80" i="54" s="1"/>
  <c r="DH80" i="54"/>
  <c r="AT80" i="54"/>
  <c r="BS80" i="54" s="1"/>
  <c r="CR80" i="54"/>
  <c r="CR79" i="54"/>
  <c r="AT79" i="54"/>
  <c r="BS79" i="54" s="1"/>
  <c r="BB78" i="54"/>
  <c r="CA78" i="54" s="1"/>
  <c r="CZ78" i="54"/>
  <c r="BB77" i="54"/>
  <c r="CA77" i="54" s="1"/>
  <c r="CZ77" i="54"/>
  <c r="CZ76" i="54"/>
  <c r="BB76" i="54"/>
  <c r="CA76" i="54" s="1"/>
  <c r="BB75" i="54"/>
  <c r="CA75" i="54" s="1"/>
  <c r="CZ75" i="54"/>
  <c r="CZ74" i="54"/>
  <c r="BB74" i="54"/>
  <c r="CA74" i="54" s="1"/>
  <c r="AT73" i="54"/>
  <c r="BS73" i="54" s="1"/>
  <c r="CR73" i="54"/>
  <c r="CR72" i="54"/>
  <c r="AT72" i="54"/>
  <c r="BS72" i="54" s="1"/>
  <c r="CZ71" i="54"/>
  <c r="BB71" i="54"/>
  <c r="CA71" i="54" s="1"/>
  <c r="BB70" i="54"/>
  <c r="CA70" i="54" s="1"/>
  <c r="CZ70" i="54"/>
  <c r="CZ69" i="54"/>
  <c r="BB69" i="54"/>
  <c r="CA69" i="54" s="1"/>
  <c r="BB68" i="54"/>
  <c r="CA68" i="54" s="1"/>
  <c r="CZ68" i="54"/>
  <c r="BB67" i="54"/>
  <c r="CA67" i="54" s="1"/>
  <c r="CZ67" i="54"/>
  <c r="BJ66" i="54"/>
  <c r="CI66" i="54" s="1"/>
  <c r="DH66" i="54"/>
  <c r="DH65" i="54"/>
  <c r="BJ65" i="54"/>
  <c r="CI65" i="54" s="1"/>
  <c r="BJ64" i="54"/>
  <c r="CI64" i="54" s="1"/>
  <c r="DH64" i="54"/>
  <c r="DH63" i="54"/>
  <c r="BJ63" i="54"/>
  <c r="CI63" i="54" s="1"/>
  <c r="BB62" i="54"/>
  <c r="CA62" i="54" s="1"/>
  <c r="CZ62" i="54"/>
  <c r="CZ61" i="54"/>
  <c r="BB61" i="54"/>
  <c r="CA61" i="54" s="1"/>
  <c r="DH60" i="54"/>
  <c r="BJ60" i="54"/>
  <c r="CI60" i="54" s="1"/>
  <c r="CR60" i="54"/>
  <c r="AT60" i="54"/>
  <c r="BS60" i="54" s="1"/>
  <c r="CR59" i="54"/>
  <c r="AT59" i="54"/>
  <c r="BS59" i="54" s="1"/>
  <c r="CZ58" i="54"/>
  <c r="BB58" i="54"/>
  <c r="CA58" i="54" s="1"/>
  <c r="CZ57" i="54"/>
  <c r="BB57" i="54"/>
  <c r="CA57" i="54" s="1"/>
  <c r="CZ56" i="54"/>
  <c r="BB56" i="54"/>
  <c r="CA56" i="54" s="1"/>
  <c r="BB55" i="54"/>
  <c r="CA55" i="54" s="1"/>
  <c r="CZ55" i="54"/>
  <c r="CZ54" i="54"/>
  <c r="BB54" i="54"/>
  <c r="CA54" i="54" s="1"/>
  <c r="CZ53" i="54"/>
  <c r="BB53" i="54"/>
  <c r="CA53" i="54" s="1"/>
  <c r="CR51" i="54"/>
  <c r="AT51" i="54"/>
  <c r="BS51" i="54" s="1"/>
  <c r="DH38" i="54"/>
  <c r="BJ38" i="54"/>
  <c r="CI38" i="54" s="1"/>
  <c r="DG103" i="54"/>
  <c r="BI103" i="54"/>
  <c r="CH103" i="54" s="1"/>
  <c r="CY103" i="54"/>
  <c r="BZ103" i="54"/>
  <c r="CQ103" i="54"/>
  <c r="BR103" i="54"/>
  <c r="DG102" i="54"/>
  <c r="BI102" i="54"/>
  <c r="CH102" i="54" s="1"/>
  <c r="CY102" i="54"/>
  <c r="BZ102" i="54"/>
  <c r="CQ102" i="54"/>
  <c r="BR102" i="54"/>
  <c r="BI101" i="54"/>
  <c r="CH101" i="54" s="1"/>
  <c r="DG101" i="54"/>
  <c r="BZ101" i="54"/>
  <c r="CY101" i="54"/>
  <c r="BR101" i="54"/>
  <c r="CQ101" i="54"/>
  <c r="DG100" i="54"/>
  <c r="BI100" i="54"/>
  <c r="CH100" i="54" s="1"/>
  <c r="CY100" i="54"/>
  <c r="BZ100" i="54"/>
  <c r="CQ100" i="54"/>
  <c r="BR100" i="54"/>
  <c r="DG99" i="54"/>
  <c r="BI99" i="54"/>
  <c r="CH99" i="54" s="1"/>
  <c r="CY99" i="54"/>
  <c r="BZ99" i="54"/>
  <c r="CQ99" i="54"/>
  <c r="BR99" i="54"/>
  <c r="DG98" i="54"/>
  <c r="BI98" i="54"/>
  <c r="CH98" i="54" s="1"/>
  <c r="CY98" i="54"/>
  <c r="BZ98" i="54"/>
  <c r="CQ98" i="54"/>
  <c r="BR98" i="54"/>
  <c r="BI97" i="54"/>
  <c r="CH97" i="54" s="1"/>
  <c r="DG97" i="54"/>
  <c r="BZ97" i="54"/>
  <c r="CY97" i="54"/>
  <c r="BR97" i="54"/>
  <c r="CQ97" i="54"/>
  <c r="DG96" i="54"/>
  <c r="BI96" i="54"/>
  <c r="CH96" i="54" s="1"/>
  <c r="CY96" i="54"/>
  <c r="BZ96" i="54"/>
  <c r="CQ96" i="54"/>
  <c r="BR96" i="54"/>
  <c r="BI95" i="54"/>
  <c r="CH95" i="54" s="1"/>
  <c r="DG95" i="54"/>
  <c r="BA95" i="54"/>
  <c r="BZ95" i="54" s="1"/>
  <c r="CY95" i="54"/>
  <c r="AS95" i="54"/>
  <c r="BR95" i="54" s="1"/>
  <c r="CQ95" i="54"/>
  <c r="DG94" i="54"/>
  <c r="BI94" i="54"/>
  <c r="CH94" i="54" s="1"/>
  <c r="CY94" i="54"/>
  <c r="BA94" i="54"/>
  <c r="BZ94" i="54" s="1"/>
  <c r="CQ94" i="54"/>
  <c r="AS94" i="54"/>
  <c r="BR94" i="54" s="1"/>
  <c r="BI93" i="54"/>
  <c r="CH93" i="54" s="1"/>
  <c r="DG93" i="54"/>
  <c r="BA93" i="54"/>
  <c r="BZ93" i="54" s="1"/>
  <c r="CY93" i="54"/>
  <c r="AS93" i="54"/>
  <c r="BR93" i="54" s="1"/>
  <c r="CQ93" i="54"/>
  <c r="DG92" i="54"/>
  <c r="BI92" i="54"/>
  <c r="CH92" i="54" s="1"/>
  <c r="CY92" i="54"/>
  <c r="BA92" i="54"/>
  <c r="BZ92" i="54" s="1"/>
  <c r="CQ92" i="54"/>
  <c r="AS92" i="54"/>
  <c r="BR92" i="54" s="1"/>
  <c r="DG91" i="54"/>
  <c r="BI91" i="54"/>
  <c r="CH91" i="54" s="1"/>
  <c r="CY91" i="54"/>
  <c r="BA91" i="54"/>
  <c r="BZ91" i="54" s="1"/>
  <c r="AS91" i="54"/>
  <c r="BR91" i="54" s="1"/>
  <c r="CQ91" i="54"/>
  <c r="DG90" i="54"/>
  <c r="BI90" i="54"/>
  <c r="CH90" i="54" s="1"/>
  <c r="CY90" i="54"/>
  <c r="BA90" i="54"/>
  <c r="BZ90" i="54" s="1"/>
  <c r="CQ90" i="54"/>
  <c r="AS90" i="54"/>
  <c r="BR90" i="54" s="1"/>
  <c r="BI89" i="54"/>
  <c r="CH89" i="54" s="1"/>
  <c r="DG89" i="54"/>
  <c r="CY89" i="54"/>
  <c r="BA89" i="54"/>
  <c r="BZ89" i="54" s="1"/>
  <c r="CQ89" i="54"/>
  <c r="AS89" i="54"/>
  <c r="BR89" i="54" s="1"/>
  <c r="BI88" i="54"/>
  <c r="CH88" i="54" s="1"/>
  <c r="DG88" i="54"/>
  <c r="BA88" i="54"/>
  <c r="BZ88" i="54" s="1"/>
  <c r="CY88" i="54"/>
  <c r="AS88" i="54"/>
  <c r="BR88" i="54" s="1"/>
  <c r="CQ88" i="54"/>
  <c r="DG87" i="54"/>
  <c r="BI87" i="54"/>
  <c r="CH87" i="54" s="1"/>
  <c r="CY87" i="54"/>
  <c r="BA87" i="54"/>
  <c r="BZ87" i="54" s="1"/>
  <c r="CQ87" i="54"/>
  <c r="AS87" i="54"/>
  <c r="BR87" i="54" s="1"/>
  <c r="DG86" i="54"/>
  <c r="BI86" i="54"/>
  <c r="CH86" i="54" s="1"/>
  <c r="CY86" i="54"/>
  <c r="BA86" i="54"/>
  <c r="BZ86" i="54" s="1"/>
  <c r="AS86" i="54"/>
  <c r="BR86" i="54" s="1"/>
  <c r="CQ86" i="54"/>
  <c r="BI85" i="54"/>
  <c r="CH85" i="54" s="1"/>
  <c r="DG85" i="54"/>
  <c r="BA85" i="54"/>
  <c r="BZ85" i="54" s="1"/>
  <c r="CY85" i="54"/>
  <c r="AS85" i="54"/>
  <c r="BR85" i="54" s="1"/>
  <c r="CQ85" i="54"/>
  <c r="DG84" i="54"/>
  <c r="BI84" i="54"/>
  <c r="CH84" i="54" s="1"/>
  <c r="CY84" i="54"/>
  <c r="BA84" i="54"/>
  <c r="BZ84" i="54" s="1"/>
  <c r="CQ84" i="54"/>
  <c r="AS84" i="54"/>
  <c r="BR84" i="54" s="1"/>
  <c r="BI83" i="54"/>
  <c r="CH83" i="54" s="1"/>
  <c r="DG83" i="54"/>
  <c r="CY83" i="54"/>
  <c r="BA83" i="54"/>
  <c r="BZ83" i="54" s="1"/>
  <c r="AS83" i="54"/>
  <c r="BR83" i="54" s="1"/>
  <c r="CQ83" i="54"/>
  <c r="DG82" i="54"/>
  <c r="BI82" i="54"/>
  <c r="CH82" i="54" s="1"/>
  <c r="CY82" i="54"/>
  <c r="BA82" i="54"/>
  <c r="BZ82" i="54" s="1"/>
  <c r="AS82" i="54"/>
  <c r="BR82" i="54" s="1"/>
  <c r="CQ82" i="54"/>
  <c r="BI81" i="54"/>
  <c r="CH81" i="54" s="1"/>
  <c r="DG81" i="54"/>
  <c r="BA81" i="54"/>
  <c r="BZ81" i="54" s="1"/>
  <c r="CY81" i="54"/>
  <c r="AS81" i="54"/>
  <c r="BR81" i="54" s="1"/>
  <c r="CQ81" i="54"/>
  <c r="DG80" i="54"/>
  <c r="BI80" i="54"/>
  <c r="CH80" i="54" s="1"/>
  <c r="CY80" i="54"/>
  <c r="BA80" i="54"/>
  <c r="BZ80" i="54" s="1"/>
  <c r="CQ80" i="54"/>
  <c r="AS80" i="54"/>
  <c r="BR80" i="54" s="1"/>
  <c r="DG79" i="54"/>
  <c r="BI79" i="54"/>
  <c r="CH79" i="54" s="1"/>
  <c r="CY79" i="54"/>
  <c r="BA79" i="54"/>
  <c r="BZ79" i="54" s="1"/>
  <c r="CQ79" i="54"/>
  <c r="AS79" i="54"/>
  <c r="BR79" i="54" s="1"/>
  <c r="BI78" i="54"/>
  <c r="CH78" i="54" s="1"/>
  <c r="DG78" i="54"/>
  <c r="CY78" i="54"/>
  <c r="BA78" i="54"/>
  <c r="BZ78" i="54" s="1"/>
  <c r="AS78" i="54"/>
  <c r="BR78" i="54" s="1"/>
  <c r="CQ78" i="54"/>
  <c r="BI77" i="54"/>
  <c r="CH77" i="54" s="1"/>
  <c r="DG77" i="54"/>
  <c r="BA77" i="54"/>
  <c r="BZ77" i="54" s="1"/>
  <c r="CY77" i="54"/>
  <c r="AS77" i="54"/>
  <c r="BR77" i="54" s="1"/>
  <c r="CQ77" i="54"/>
  <c r="DG76" i="54"/>
  <c r="BI76" i="54"/>
  <c r="CH76" i="54" s="1"/>
  <c r="CY76" i="54"/>
  <c r="BA76" i="54"/>
  <c r="BZ76" i="54" s="1"/>
  <c r="AS76" i="54"/>
  <c r="BR76" i="54" s="1"/>
  <c r="CQ76" i="54"/>
  <c r="BI75" i="54"/>
  <c r="CH75" i="54" s="1"/>
  <c r="DG75" i="54"/>
  <c r="CY75" i="54"/>
  <c r="BA75" i="54"/>
  <c r="BZ75" i="54" s="1"/>
  <c r="AS75" i="54"/>
  <c r="BR75" i="54" s="1"/>
  <c r="CQ75" i="54"/>
  <c r="DG74" i="54"/>
  <c r="BI74" i="54"/>
  <c r="CH74" i="54" s="1"/>
  <c r="CY74" i="54"/>
  <c r="BA74" i="54"/>
  <c r="BZ74" i="54" s="1"/>
  <c r="CQ74" i="54"/>
  <c r="AS74" i="54"/>
  <c r="BR74" i="54" s="1"/>
  <c r="DG73" i="54"/>
  <c r="BI73" i="54"/>
  <c r="CH73" i="54" s="1"/>
  <c r="BA73" i="54"/>
  <c r="BZ73" i="54" s="1"/>
  <c r="CY73" i="54"/>
  <c r="CQ73" i="54"/>
  <c r="AS73" i="54"/>
  <c r="BR73" i="54" s="1"/>
  <c r="DG72" i="54"/>
  <c r="BI72" i="54"/>
  <c r="CH72" i="54" s="1"/>
  <c r="CY72" i="54"/>
  <c r="BA72" i="54"/>
  <c r="BZ72" i="54" s="1"/>
  <c r="CQ72" i="54"/>
  <c r="AS72" i="54"/>
  <c r="BR72" i="54" s="1"/>
  <c r="BI71" i="54"/>
  <c r="CH71" i="54" s="1"/>
  <c r="DG71" i="54"/>
  <c r="BA71" i="54"/>
  <c r="BZ71" i="54" s="1"/>
  <c r="CY71" i="54"/>
  <c r="AS71" i="54"/>
  <c r="BR71" i="54" s="1"/>
  <c r="CQ71" i="54"/>
  <c r="DG70" i="54"/>
  <c r="BI70" i="54"/>
  <c r="CH70" i="54" s="1"/>
  <c r="CY70" i="54"/>
  <c r="BA70" i="54"/>
  <c r="BZ70" i="54" s="1"/>
  <c r="CQ70" i="54"/>
  <c r="AS70" i="54"/>
  <c r="BR70" i="54" s="1"/>
  <c r="BI69" i="54"/>
  <c r="CH69" i="54" s="1"/>
  <c r="DG69" i="54"/>
  <c r="BA69" i="54"/>
  <c r="BZ69" i="54" s="1"/>
  <c r="CY69" i="54"/>
  <c r="AS69" i="54"/>
  <c r="BR69" i="54" s="1"/>
  <c r="CQ69" i="54"/>
  <c r="DG68" i="54"/>
  <c r="BI68" i="54"/>
  <c r="CH68" i="54" s="1"/>
  <c r="CY68" i="54"/>
  <c r="BA68" i="54"/>
  <c r="BZ68" i="54" s="1"/>
  <c r="CQ68" i="54"/>
  <c r="AS68" i="54"/>
  <c r="BR68" i="54" s="1"/>
  <c r="BI67" i="54"/>
  <c r="CH67" i="54" s="1"/>
  <c r="DG67" i="54"/>
  <c r="BA67" i="54"/>
  <c r="BZ67" i="54" s="1"/>
  <c r="CY67" i="54"/>
  <c r="CQ67" i="54"/>
  <c r="AS67" i="54"/>
  <c r="BR67" i="54" s="1"/>
  <c r="BI66" i="54"/>
  <c r="CH66" i="54" s="1"/>
  <c r="DG66" i="54"/>
  <c r="CY66" i="54"/>
  <c r="BA66" i="54"/>
  <c r="BZ66" i="54" s="1"/>
  <c r="CQ66" i="54"/>
  <c r="AS66" i="54"/>
  <c r="BR66" i="54" s="1"/>
  <c r="DG65" i="54"/>
  <c r="BI65" i="54"/>
  <c r="CH65" i="54" s="1"/>
  <c r="CY65" i="54"/>
  <c r="BA65" i="54"/>
  <c r="BZ65" i="54" s="1"/>
  <c r="AS65" i="54"/>
  <c r="BR65" i="54" s="1"/>
  <c r="CQ65" i="54"/>
  <c r="BI64" i="54"/>
  <c r="CH64" i="54" s="1"/>
  <c r="DG64" i="54"/>
  <c r="BA64" i="54"/>
  <c r="BZ64" i="54" s="1"/>
  <c r="CY64" i="54"/>
  <c r="AS64" i="54"/>
  <c r="BR64" i="54" s="1"/>
  <c r="CQ64" i="54"/>
  <c r="BI63" i="54"/>
  <c r="CH63" i="54" s="1"/>
  <c r="DG63" i="54"/>
  <c r="BA63" i="54"/>
  <c r="BZ63" i="54" s="1"/>
  <c r="CY63" i="54"/>
  <c r="AS63" i="54"/>
  <c r="BR63" i="54" s="1"/>
  <c r="CQ63" i="54"/>
  <c r="BI62" i="54"/>
  <c r="CH62" i="54" s="1"/>
  <c r="DG62" i="54"/>
  <c r="BA62" i="54"/>
  <c r="BZ62" i="54" s="1"/>
  <c r="CY62" i="54"/>
  <c r="AS62" i="54"/>
  <c r="BR62" i="54" s="1"/>
  <c r="CQ62" i="54"/>
  <c r="DG61" i="54"/>
  <c r="BI61" i="54"/>
  <c r="CH61" i="54" s="1"/>
  <c r="CY61" i="54"/>
  <c r="BA61" i="54"/>
  <c r="BZ61" i="54" s="1"/>
  <c r="CQ61" i="54"/>
  <c r="AS61" i="54"/>
  <c r="BR61" i="54" s="1"/>
  <c r="DG60" i="54"/>
  <c r="BI60" i="54"/>
  <c r="CH60" i="54" s="1"/>
  <c r="CY60" i="54"/>
  <c r="BA60" i="54"/>
  <c r="BZ60" i="54" s="1"/>
  <c r="CQ60" i="54"/>
  <c r="AS60" i="54"/>
  <c r="BR60" i="54" s="1"/>
  <c r="DG59" i="54"/>
  <c r="BI59" i="54"/>
  <c r="CH59" i="54" s="1"/>
  <c r="BA59" i="54"/>
  <c r="BZ59" i="54" s="1"/>
  <c r="CY59" i="54"/>
  <c r="CQ59" i="54"/>
  <c r="AS59" i="54"/>
  <c r="BR59" i="54" s="1"/>
  <c r="BI58" i="54"/>
  <c r="CH58" i="54" s="1"/>
  <c r="DG58" i="54"/>
  <c r="BA58" i="54"/>
  <c r="BZ58" i="54" s="1"/>
  <c r="CY58" i="54"/>
  <c r="AS58" i="54"/>
  <c r="BR58" i="54" s="1"/>
  <c r="CQ58" i="54"/>
  <c r="DG57" i="54"/>
  <c r="BI57" i="54"/>
  <c r="CH57" i="54" s="1"/>
  <c r="CY57" i="54"/>
  <c r="BA57" i="54"/>
  <c r="BZ57" i="54" s="1"/>
  <c r="CQ57" i="54"/>
  <c r="AS57" i="54"/>
  <c r="BR57" i="54" s="1"/>
  <c r="DG56" i="54"/>
  <c r="BI56" i="54"/>
  <c r="CH56" i="54" s="1"/>
  <c r="BA56" i="54"/>
  <c r="BZ56" i="54" s="1"/>
  <c r="CY56" i="54"/>
  <c r="CQ56" i="54"/>
  <c r="AS56" i="54"/>
  <c r="BR56" i="54" s="1"/>
  <c r="DG55" i="54"/>
  <c r="BI55" i="54"/>
  <c r="CH55" i="54" s="1"/>
  <c r="CY55" i="54"/>
  <c r="BA55" i="54"/>
  <c r="BZ55" i="54" s="1"/>
  <c r="CQ55" i="54"/>
  <c r="AS55" i="54"/>
  <c r="BR55" i="54" s="1"/>
  <c r="BI54" i="54"/>
  <c r="CH54" i="54" s="1"/>
  <c r="DG54" i="54"/>
  <c r="BA54" i="54"/>
  <c r="BZ54" i="54" s="1"/>
  <c r="CY54" i="54"/>
  <c r="CQ54" i="54"/>
  <c r="AS54" i="54"/>
  <c r="BR54" i="54" s="1"/>
  <c r="BI53" i="54"/>
  <c r="CH53" i="54" s="1"/>
  <c r="DG53" i="54"/>
  <c r="BA53" i="54"/>
  <c r="BZ53" i="54" s="1"/>
  <c r="CY53" i="54"/>
  <c r="AS53" i="54"/>
  <c r="BR53" i="54" s="1"/>
  <c r="CQ53" i="54"/>
  <c r="BI52" i="54"/>
  <c r="CH52" i="54" s="1"/>
  <c r="DG52" i="54"/>
  <c r="CY52" i="54"/>
  <c r="BA52" i="54"/>
  <c r="BZ52" i="54" s="1"/>
  <c r="CQ52" i="54"/>
  <c r="AS52" i="54"/>
  <c r="BR52" i="54" s="1"/>
  <c r="DG51" i="54"/>
  <c r="BI51" i="54"/>
  <c r="CH51" i="54" s="1"/>
  <c r="CY51" i="54"/>
  <c r="BA51" i="54"/>
  <c r="BZ51" i="54" s="1"/>
  <c r="AS51" i="54"/>
  <c r="BR51" i="54" s="1"/>
  <c r="CQ51" i="54"/>
  <c r="BI50" i="54"/>
  <c r="CH50" i="54" s="1"/>
  <c r="DG50" i="54"/>
  <c r="BA50" i="54"/>
  <c r="BZ50" i="54" s="1"/>
  <c r="CY50" i="54"/>
  <c r="AS50" i="54"/>
  <c r="BR50" i="54" s="1"/>
  <c r="CQ50" i="54"/>
  <c r="DG49" i="54"/>
  <c r="BI49" i="54"/>
  <c r="CH49" i="54" s="1"/>
  <c r="CY49" i="54"/>
  <c r="BA49" i="54"/>
  <c r="BZ49" i="54" s="1"/>
  <c r="CQ49" i="54"/>
  <c r="AS49" i="54"/>
  <c r="BR49" i="54" s="1"/>
  <c r="BI48" i="54"/>
  <c r="CH48" i="54" s="1"/>
  <c r="DG48" i="54"/>
  <c r="BA48" i="54"/>
  <c r="BZ48" i="54" s="1"/>
  <c r="CY48" i="54"/>
  <c r="AS48" i="54"/>
  <c r="BR48" i="54" s="1"/>
  <c r="CQ48" i="54"/>
  <c r="DG47" i="54"/>
  <c r="BI47" i="54"/>
  <c r="CH47" i="54" s="1"/>
  <c r="CY47" i="54"/>
  <c r="BA47" i="54"/>
  <c r="BZ47" i="54" s="1"/>
  <c r="CQ47" i="54"/>
  <c r="AS47" i="54"/>
  <c r="BR47" i="54" s="1"/>
  <c r="DG46" i="54"/>
  <c r="BI46" i="54"/>
  <c r="CH46" i="54" s="1"/>
  <c r="CY46" i="54"/>
  <c r="BA46" i="54"/>
  <c r="BZ46" i="54" s="1"/>
  <c r="CQ46" i="54"/>
  <c r="AS46" i="54"/>
  <c r="BR46" i="54" s="1"/>
  <c r="BI45" i="54"/>
  <c r="CH45" i="54" s="1"/>
  <c r="DG45" i="54"/>
  <c r="BA45" i="54"/>
  <c r="BZ45" i="54" s="1"/>
  <c r="CY45" i="54"/>
  <c r="AS45" i="54"/>
  <c r="BR45" i="54" s="1"/>
  <c r="CQ45" i="54"/>
  <c r="BI44" i="54"/>
  <c r="DG44" i="54"/>
  <c r="BA44" i="54"/>
  <c r="BZ44" i="54" s="1"/>
  <c r="CY44" i="54"/>
  <c r="CQ44" i="54"/>
  <c r="AS44" i="54"/>
  <c r="BR44" i="54" s="1"/>
  <c r="BI43" i="54"/>
  <c r="DG43" i="54"/>
  <c r="CY43" i="54"/>
  <c r="BA43" i="54"/>
  <c r="BZ43" i="54" s="1"/>
  <c r="CQ43" i="54"/>
  <c r="AS43" i="54"/>
  <c r="BR43" i="54" s="1"/>
  <c r="BI42" i="54"/>
  <c r="CH42" i="54" s="1"/>
  <c r="DG42" i="54"/>
  <c r="CY42" i="54"/>
  <c r="BA42" i="54"/>
  <c r="BZ42" i="54" s="1"/>
  <c r="AS42" i="54"/>
  <c r="BR42" i="54" s="1"/>
  <c r="CQ42" i="54"/>
  <c r="DG41" i="54"/>
  <c r="BI41" i="54"/>
  <c r="CH41" i="54" s="1"/>
  <c r="CY41" i="54"/>
  <c r="BA41" i="54"/>
  <c r="BZ41" i="54" s="1"/>
  <c r="AS41" i="54"/>
  <c r="BR41" i="54" s="1"/>
  <c r="CQ41" i="54"/>
  <c r="BI40" i="54"/>
  <c r="CH40" i="54" s="1"/>
  <c r="DG40" i="54"/>
  <c r="BA40" i="54"/>
  <c r="BZ40" i="54" s="1"/>
  <c r="CY40" i="54"/>
  <c r="AS40" i="54"/>
  <c r="BR40" i="54" s="1"/>
  <c r="CQ40" i="54"/>
  <c r="DG39" i="54"/>
  <c r="BI39" i="54"/>
  <c r="CH39" i="54" s="1"/>
  <c r="CY39" i="54"/>
  <c r="BA39" i="54"/>
  <c r="BZ39" i="54" s="1"/>
  <c r="CQ39" i="54"/>
  <c r="AS39" i="54"/>
  <c r="BR39" i="54" s="1"/>
  <c r="DG38" i="54"/>
  <c r="BI38" i="54"/>
  <c r="CH38" i="54" s="1"/>
  <c r="CY38" i="54"/>
  <c r="BA38" i="54"/>
  <c r="BZ38" i="54" s="1"/>
  <c r="CQ38" i="54"/>
  <c r="AS38" i="54"/>
  <c r="BR38" i="54" s="1"/>
  <c r="BI37" i="54"/>
  <c r="CH37" i="54" s="1"/>
  <c r="DG37" i="54"/>
  <c r="BA37" i="54"/>
  <c r="BZ37" i="54" s="1"/>
  <c r="CY37" i="54"/>
  <c r="CQ37" i="54"/>
  <c r="AS37" i="54"/>
  <c r="BR37" i="54" s="1"/>
  <c r="DG36" i="54"/>
  <c r="BI36" i="54"/>
  <c r="CH36" i="54" s="1"/>
  <c r="BA36" i="54"/>
  <c r="BZ36" i="54" s="1"/>
  <c r="CY36" i="54"/>
  <c r="CQ36" i="54"/>
  <c r="AS36" i="54"/>
  <c r="BR36" i="54" s="1"/>
  <c r="BI35" i="54"/>
  <c r="CH35" i="54" s="1"/>
  <c r="DG35" i="54"/>
  <c r="BA35" i="54"/>
  <c r="BZ35" i="54" s="1"/>
  <c r="CY35" i="54"/>
  <c r="CQ35" i="54"/>
  <c r="AS35" i="54"/>
  <c r="BR35" i="54" s="1"/>
  <c r="BI34" i="54"/>
  <c r="CH34" i="54" s="1"/>
  <c r="DG34" i="54"/>
  <c r="BA34" i="54"/>
  <c r="BZ34" i="54" s="1"/>
  <c r="CY34" i="54"/>
  <c r="AS34" i="54"/>
  <c r="BR34" i="54" s="1"/>
  <c r="CQ34" i="54"/>
  <c r="DG33" i="54"/>
  <c r="BI33" i="54"/>
  <c r="CH33" i="54" s="1"/>
  <c r="CY33" i="54"/>
  <c r="BA33" i="54"/>
  <c r="BZ33" i="54" s="1"/>
  <c r="CQ33" i="54"/>
  <c r="AS33" i="54"/>
  <c r="BR33" i="54" s="1"/>
  <c r="BI32" i="54"/>
  <c r="CH32" i="54" s="1"/>
  <c r="DG32" i="54"/>
  <c r="BA32" i="54"/>
  <c r="BZ32" i="54" s="1"/>
  <c r="CY32" i="54"/>
  <c r="CQ32" i="54"/>
  <c r="AS32" i="54"/>
  <c r="BR32" i="54" s="1"/>
  <c r="DG31" i="54"/>
  <c r="BI31" i="54"/>
  <c r="CH31" i="54" s="1"/>
  <c r="CY31" i="54"/>
  <c r="BA31" i="54"/>
  <c r="BZ31" i="54" s="1"/>
  <c r="CQ31" i="54"/>
  <c r="AS31" i="54"/>
  <c r="BR31" i="54" s="1"/>
  <c r="BI30" i="54"/>
  <c r="CH30" i="54" s="1"/>
  <c r="DG30" i="54"/>
  <c r="BA30" i="54"/>
  <c r="BZ30" i="54" s="1"/>
  <c r="CY30" i="54"/>
  <c r="AS30" i="54"/>
  <c r="BR30" i="54" s="1"/>
  <c r="CQ30" i="54"/>
  <c r="DG29" i="54"/>
  <c r="BI29" i="54"/>
  <c r="CH29" i="54" s="1"/>
  <c r="CY29" i="54"/>
  <c r="BA29" i="54"/>
  <c r="BZ29" i="54" s="1"/>
  <c r="CQ29" i="54"/>
  <c r="AS29" i="54"/>
  <c r="BR29" i="54" s="1"/>
  <c r="DG28" i="54"/>
  <c r="BI28" i="54"/>
  <c r="CH28" i="54" s="1"/>
  <c r="CY28" i="54"/>
  <c r="BA28" i="54"/>
  <c r="BZ28" i="54" s="1"/>
  <c r="CQ28" i="54"/>
  <c r="AS28" i="54"/>
  <c r="BR28" i="54" s="1"/>
  <c r="DG27" i="54"/>
  <c r="BI27" i="54"/>
  <c r="CH27" i="54" s="1"/>
  <c r="CY27" i="54"/>
  <c r="BA27" i="54"/>
  <c r="BZ27" i="54" s="1"/>
  <c r="CQ27" i="54"/>
  <c r="AS27" i="54"/>
  <c r="BR27" i="54" s="1"/>
  <c r="BI26" i="54"/>
  <c r="CH26" i="54" s="1"/>
  <c r="DG26" i="54"/>
  <c r="BA26" i="54"/>
  <c r="BZ26" i="54" s="1"/>
  <c r="CY26" i="54"/>
  <c r="AS26" i="54"/>
  <c r="BR26" i="54" s="1"/>
  <c r="CQ26" i="54"/>
  <c r="DG25" i="54"/>
  <c r="BI25" i="54"/>
  <c r="CH25" i="54" s="1"/>
  <c r="CY25" i="54"/>
  <c r="BA25" i="54"/>
  <c r="BZ25" i="54" s="1"/>
  <c r="CQ25" i="54"/>
  <c r="AS25" i="54"/>
  <c r="BR25" i="54" s="1"/>
  <c r="BI24" i="54"/>
  <c r="CH24" i="54" s="1"/>
  <c r="DG24" i="54"/>
  <c r="AS24" i="54"/>
  <c r="BR24" i="54" s="1"/>
  <c r="CQ24" i="54"/>
  <c r="DG23" i="54"/>
  <c r="BI23" i="54"/>
  <c r="CH23" i="54" s="1"/>
  <c r="CQ23" i="54"/>
  <c r="AS23" i="54"/>
  <c r="BR23" i="54" s="1"/>
  <c r="DG22" i="54"/>
  <c r="BI22" i="54"/>
  <c r="CH22" i="54" s="1"/>
  <c r="BA22" i="54"/>
  <c r="BZ22" i="54" s="1"/>
  <c r="CY22" i="54"/>
  <c r="CQ22" i="54"/>
  <c r="AS22" i="54"/>
  <c r="BR22" i="54" s="1"/>
  <c r="BI21" i="54"/>
  <c r="CH21" i="54" s="1"/>
  <c r="DG21" i="54"/>
  <c r="AS21" i="54"/>
  <c r="BR21" i="54" s="1"/>
  <c r="CQ21" i="54"/>
  <c r="DG20" i="54"/>
  <c r="BI20" i="54"/>
  <c r="CH20" i="54" s="1"/>
  <c r="CY20" i="54"/>
  <c r="BA20" i="54"/>
  <c r="BZ20" i="54" s="1"/>
  <c r="CQ20" i="54"/>
  <c r="AS20" i="54"/>
  <c r="BR20" i="54" s="1"/>
  <c r="DG19" i="54"/>
  <c r="BI19" i="54"/>
  <c r="CH19" i="54" s="1"/>
  <c r="CY19" i="54"/>
  <c r="BA19" i="54"/>
  <c r="BZ19" i="54" s="1"/>
  <c r="CQ19" i="54"/>
  <c r="AS19" i="54"/>
  <c r="BR19" i="54" s="1"/>
  <c r="BI18" i="54"/>
  <c r="CH18" i="54" s="1"/>
  <c r="DG18" i="54"/>
  <c r="BA18" i="54"/>
  <c r="BZ18" i="54" s="1"/>
  <c r="CY18" i="54"/>
  <c r="AS18" i="54"/>
  <c r="BR18" i="54" s="1"/>
  <c r="CQ18" i="54"/>
  <c r="DG12" i="54"/>
  <c r="BI12" i="54"/>
  <c r="CH12" i="54" s="1"/>
  <c r="CY12" i="54"/>
  <c r="BA12" i="54"/>
  <c r="BZ12" i="54" s="1"/>
  <c r="CQ12" i="54"/>
  <c r="AS12" i="54"/>
  <c r="BR12" i="54" s="1"/>
  <c r="AX8" i="54"/>
  <c r="BI8" i="54"/>
  <c r="CH8" i="54" s="1"/>
  <c r="AU9" i="54"/>
  <c r="BT9" i="54" s="1"/>
  <c r="BI9" i="54"/>
  <c r="CH9" i="54" s="1"/>
  <c r="AV10" i="54"/>
  <c r="BU10" i="54" s="1"/>
  <c r="BF10" i="54"/>
  <c r="CE10" i="54" s="1"/>
  <c r="CQ10" i="54"/>
  <c r="DB10" i="54"/>
  <c r="AP11" i="54"/>
  <c r="BA11" i="54"/>
  <c r="BZ11" i="54" s="1"/>
  <c r="BL11" i="54"/>
  <c r="CK11" i="54" s="1"/>
  <c r="AO12" i="54"/>
  <c r="BN12" i="54" s="1"/>
  <c r="BE12" i="54"/>
  <c r="CD12" i="54" s="1"/>
  <c r="CU12" i="54"/>
  <c r="AR13" i="54"/>
  <c r="BQ13" i="54" s="1"/>
  <c r="DC13" i="54"/>
  <c r="BC14" i="54"/>
  <c r="CU14" i="54"/>
  <c r="AS15" i="54"/>
  <c r="BR15" i="54" s="1"/>
  <c r="DH15" i="54"/>
  <c r="BF16" i="54"/>
  <c r="CE16" i="54" s="1"/>
  <c r="DA16" i="54"/>
  <c r="BA17" i="54"/>
  <c r="BZ17" i="54" s="1"/>
  <c r="CR17" i="54"/>
  <c r="AR18" i="54"/>
  <c r="BQ18" i="54" s="1"/>
  <c r="DF18" i="54"/>
  <c r="BF19" i="54"/>
  <c r="CE19" i="54" s="1"/>
  <c r="CV20" i="54"/>
  <c r="CX22" i="54"/>
  <c r="CY24" i="54"/>
  <c r="AU27" i="54"/>
  <c r="BT27" i="54" s="1"/>
  <c r="DH102" i="54"/>
  <c r="BJ102" i="54"/>
  <c r="CI102" i="54" s="1"/>
  <c r="BS100" i="54"/>
  <c r="CR100" i="54"/>
  <c r="CZ98" i="54"/>
  <c r="CA98" i="54"/>
  <c r="BJ96" i="54"/>
  <c r="CI96" i="54" s="1"/>
  <c r="DH96" i="54"/>
  <c r="CZ94" i="54"/>
  <c r="BB94" i="54"/>
  <c r="CA94" i="54" s="1"/>
  <c r="CZ93" i="54"/>
  <c r="BB93" i="54"/>
  <c r="CA93" i="54" s="1"/>
  <c r="CZ92" i="54"/>
  <c r="BB92" i="54"/>
  <c r="CA92" i="54" s="1"/>
  <c r="AT90" i="54"/>
  <c r="BS90" i="54" s="1"/>
  <c r="CR90" i="54"/>
  <c r="AT89" i="54"/>
  <c r="BS89" i="54" s="1"/>
  <c r="CR89" i="54"/>
  <c r="AT88" i="54"/>
  <c r="BS88" i="54" s="1"/>
  <c r="CR88" i="54"/>
  <c r="AT87" i="54"/>
  <c r="BS87" i="54" s="1"/>
  <c r="CR87" i="54"/>
  <c r="AT86" i="54"/>
  <c r="BS86" i="54" s="1"/>
  <c r="CR86" i="54"/>
  <c r="AT85" i="54"/>
  <c r="BS85" i="54" s="1"/>
  <c r="CR85" i="54"/>
  <c r="CZ83" i="54"/>
  <c r="BB83" i="54"/>
  <c r="CA83" i="54" s="1"/>
  <c r="CZ81" i="54"/>
  <c r="BB81" i="54"/>
  <c r="CA81" i="54" s="1"/>
  <c r="BB80" i="54"/>
  <c r="CA80" i="54" s="1"/>
  <c r="CZ80" i="54"/>
  <c r="DH79" i="54"/>
  <c r="BJ79" i="54"/>
  <c r="CI79" i="54" s="1"/>
  <c r="DH78" i="54"/>
  <c r="BJ78" i="54"/>
  <c r="CI78" i="54" s="1"/>
  <c r="CR78" i="54"/>
  <c r="AT78" i="54"/>
  <c r="BS78" i="54" s="1"/>
  <c r="AT77" i="54"/>
  <c r="BS77" i="54" s="1"/>
  <c r="CR77" i="54"/>
  <c r="CR76" i="54"/>
  <c r="AT76" i="54"/>
  <c r="BS76" i="54" s="1"/>
  <c r="AT75" i="54"/>
  <c r="BS75" i="54" s="1"/>
  <c r="CR75" i="54"/>
  <c r="CR74" i="54"/>
  <c r="AT74" i="54"/>
  <c r="BS74" i="54" s="1"/>
  <c r="CZ73" i="54"/>
  <c r="BB73" i="54"/>
  <c r="CA73" i="54" s="1"/>
  <c r="DH72" i="54"/>
  <c r="BJ72" i="54"/>
  <c r="CI72" i="54" s="1"/>
  <c r="DH71" i="54"/>
  <c r="BJ71" i="54"/>
  <c r="CI71" i="54" s="1"/>
  <c r="BJ70" i="54"/>
  <c r="CI70" i="54" s="1"/>
  <c r="DH70" i="54"/>
  <c r="DH69" i="54"/>
  <c r="BJ69" i="54"/>
  <c r="CI69" i="54" s="1"/>
  <c r="DH68" i="54"/>
  <c r="BJ68" i="54"/>
  <c r="CI68" i="54" s="1"/>
  <c r="AT68" i="54"/>
  <c r="BS68" i="54" s="1"/>
  <c r="CR68" i="54"/>
  <c r="AT67" i="54"/>
  <c r="BS67" i="54" s="1"/>
  <c r="CR67" i="54"/>
  <c r="BB66" i="54"/>
  <c r="CA66" i="54" s="1"/>
  <c r="CZ66" i="54"/>
  <c r="CZ65" i="54"/>
  <c r="BB65" i="54"/>
  <c r="CA65" i="54" s="1"/>
  <c r="BB64" i="54"/>
  <c r="CA64" i="54" s="1"/>
  <c r="CZ64" i="54"/>
  <c r="CZ63" i="54"/>
  <c r="BB63" i="54"/>
  <c r="CA63" i="54" s="1"/>
  <c r="BJ62" i="54"/>
  <c r="CI62" i="54" s="1"/>
  <c r="DH62" i="54"/>
  <c r="AT62" i="54"/>
  <c r="BS62" i="54" s="1"/>
  <c r="CR62" i="54"/>
  <c r="CR61" i="54"/>
  <c r="AT61" i="54"/>
  <c r="BS61" i="54" s="1"/>
  <c r="BB60" i="54"/>
  <c r="CA60" i="54" s="1"/>
  <c r="CZ60" i="54"/>
  <c r="CZ59" i="54"/>
  <c r="BB59" i="54"/>
  <c r="CA59" i="54" s="1"/>
  <c r="BJ58" i="54"/>
  <c r="CI58" i="54" s="1"/>
  <c r="DH58" i="54"/>
  <c r="AT58" i="54"/>
  <c r="BS58" i="54" s="1"/>
  <c r="CR58" i="54"/>
  <c r="AT57" i="54"/>
  <c r="BS57" i="54" s="1"/>
  <c r="CR57" i="54"/>
  <c r="CR56" i="54"/>
  <c r="AT56" i="54"/>
  <c r="BS56" i="54" s="1"/>
  <c r="AT55" i="54"/>
  <c r="BS55" i="54" s="1"/>
  <c r="CR55" i="54"/>
  <c r="DH53" i="54"/>
  <c r="BJ53" i="54"/>
  <c r="CI53" i="54" s="1"/>
  <c r="CZ44" i="54"/>
  <c r="BB44" i="54"/>
  <c r="CA44" i="54" s="1"/>
  <c r="DF103" i="54"/>
  <c r="BH103" i="54"/>
  <c r="CG103" i="54" s="1"/>
  <c r="CX103" i="54"/>
  <c r="BY103" i="54"/>
  <c r="CP103" i="54"/>
  <c r="BQ103" i="54"/>
  <c r="DF102" i="54"/>
  <c r="BH102" i="54"/>
  <c r="CG102" i="54" s="1"/>
  <c r="CX102" i="54"/>
  <c r="BY102" i="54"/>
  <c r="CP102" i="54"/>
  <c r="BQ102" i="54"/>
  <c r="BH101" i="54"/>
  <c r="CG101" i="54" s="1"/>
  <c r="DF101" i="54"/>
  <c r="BY101" i="54"/>
  <c r="CX101" i="54"/>
  <c r="BQ101" i="54"/>
  <c r="CP101" i="54"/>
  <c r="DF100" i="54"/>
  <c r="BH100" i="54"/>
  <c r="CG100" i="54" s="1"/>
  <c r="CX100" i="54"/>
  <c r="BY100" i="54"/>
  <c r="CP100" i="54"/>
  <c r="BQ100" i="54"/>
  <c r="DF99" i="54"/>
  <c r="BH99" i="54"/>
  <c r="CG99" i="54" s="1"/>
  <c r="CX99" i="54"/>
  <c r="BY99" i="54"/>
  <c r="CP99" i="54"/>
  <c r="BQ99" i="54"/>
  <c r="DF98" i="54"/>
  <c r="BH98" i="54"/>
  <c r="CG98" i="54" s="1"/>
  <c r="CX98" i="54"/>
  <c r="BY98" i="54"/>
  <c r="CP98" i="54"/>
  <c r="BQ98" i="54"/>
  <c r="BH97" i="54"/>
  <c r="CG97" i="54" s="1"/>
  <c r="DF97" i="54"/>
  <c r="BY97" i="54"/>
  <c r="CX97" i="54"/>
  <c r="BQ97" i="54"/>
  <c r="CP97" i="54"/>
  <c r="DF96" i="54"/>
  <c r="BH96" i="54"/>
  <c r="CG96" i="54" s="1"/>
  <c r="CX96" i="54"/>
  <c r="BY96" i="54"/>
  <c r="CP96" i="54"/>
  <c r="BQ96" i="54"/>
  <c r="DF95" i="54"/>
  <c r="BH95" i="54"/>
  <c r="CG95" i="54" s="1"/>
  <c r="CX95" i="54"/>
  <c r="AZ95" i="54"/>
  <c r="BY95" i="54" s="1"/>
  <c r="CP95" i="54"/>
  <c r="AR95" i="54"/>
  <c r="BQ95" i="54" s="1"/>
  <c r="BH94" i="54"/>
  <c r="CG94" i="54" s="1"/>
  <c r="DF94" i="54"/>
  <c r="AZ94" i="54"/>
  <c r="BY94" i="54" s="1"/>
  <c r="CX94" i="54"/>
  <c r="AR94" i="54"/>
  <c r="BQ94" i="54" s="1"/>
  <c r="CP94" i="54"/>
  <c r="DF93" i="54"/>
  <c r="BH93" i="54"/>
  <c r="CG93" i="54" s="1"/>
  <c r="CX93" i="54"/>
  <c r="AZ93" i="54"/>
  <c r="BY93" i="54" s="1"/>
  <c r="CP93" i="54"/>
  <c r="AR93" i="54"/>
  <c r="BQ93" i="54" s="1"/>
  <c r="DF92" i="54"/>
  <c r="BH92" i="54"/>
  <c r="CG92" i="54" s="1"/>
  <c r="CX92" i="54"/>
  <c r="AZ92" i="54"/>
  <c r="BY92" i="54" s="1"/>
  <c r="CP92" i="54"/>
  <c r="AR92" i="54"/>
  <c r="BQ92" i="54" s="1"/>
  <c r="DF91" i="54"/>
  <c r="BH91" i="54"/>
  <c r="CG91" i="54" s="1"/>
  <c r="CX91" i="54"/>
  <c r="AZ91" i="54"/>
  <c r="BY91" i="54" s="1"/>
  <c r="CP91" i="54"/>
  <c r="AR91" i="54"/>
  <c r="BQ91" i="54" s="1"/>
  <c r="DF90" i="54"/>
  <c r="BH90" i="54"/>
  <c r="CG90" i="54" s="1"/>
  <c r="CX90" i="54"/>
  <c r="AZ90" i="54"/>
  <c r="BY90" i="54" s="1"/>
  <c r="CP90" i="54"/>
  <c r="AR90" i="54"/>
  <c r="BQ90" i="54" s="1"/>
  <c r="BH89" i="54"/>
  <c r="CG89" i="54" s="1"/>
  <c r="DF89" i="54"/>
  <c r="AZ89" i="54"/>
  <c r="BY89" i="54" s="1"/>
  <c r="CX89" i="54"/>
  <c r="AR89" i="54"/>
  <c r="BQ89" i="54" s="1"/>
  <c r="CP89" i="54"/>
  <c r="DF88" i="54"/>
  <c r="BH88" i="54"/>
  <c r="CG88" i="54" s="1"/>
  <c r="CX88" i="54"/>
  <c r="AZ88" i="54"/>
  <c r="BY88" i="54" s="1"/>
  <c r="CP88" i="54"/>
  <c r="AR88" i="54"/>
  <c r="BQ88" i="54" s="1"/>
  <c r="DF87" i="54"/>
  <c r="BH87" i="54"/>
  <c r="CG87" i="54" s="1"/>
  <c r="CX87" i="54"/>
  <c r="AZ87" i="54"/>
  <c r="BY87" i="54" s="1"/>
  <c r="CP87" i="54"/>
  <c r="AR87" i="54"/>
  <c r="BQ87" i="54" s="1"/>
  <c r="BH86" i="54"/>
  <c r="CG86" i="54" s="1"/>
  <c r="DF86" i="54"/>
  <c r="AZ86" i="54"/>
  <c r="BY86" i="54" s="1"/>
  <c r="CX86" i="54"/>
  <c r="AR86" i="54"/>
  <c r="BQ86" i="54" s="1"/>
  <c r="CP86" i="54"/>
  <c r="DF85" i="54"/>
  <c r="BH85" i="54"/>
  <c r="CG85" i="54" s="1"/>
  <c r="CX85" i="54"/>
  <c r="AZ85" i="54"/>
  <c r="BY85" i="54" s="1"/>
  <c r="CP85" i="54"/>
  <c r="AR85" i="54"/>
  <c r="BQ85" i="54" s="1"/>
  <c r="DF84" i="54"/>
  <c r="BH84" i="54"/>
  <c r="CG84" i="54" s="1"/>
  <c r="CX84" i="54"/>
  <c r="AZ84" i="54"/>
  <c r="BY84" i="54" s="1"/>
  <c r="AR84" i="54"/>
  <c r="BQ84" i="54" s="1"/>
  <c r="CP84" i="54"/>
  <c r="BH83" i="54"/>
  <c r="CG83" i="54" s="1"/>
  <c r="DF83" i="54"/>
  <c r="AZ83" i="54"/>
  <c r="BY83" i="54" s="1"/>
  <c r="CX83" i="54"/>
  <c r="AR83" i="54"/>
  <c r="BQ83" i="54" s="1"/>
  <c r="CP83" i="54"/>
  <c r="DF82" i="54"/>
  <c r="BH82" i="54"/>
  <c r="CG82" i="54" s="1"/>
  <c r="CX82" i="54"/>
  <c r="AZ82" i="54"/>
  <c r="BY82" i="54" s="1"/>
  <c r="CP82" i="54"/>
  <c r="AR82" i="54"/>
  <c r="BQ82" i="54" s="1"/>
  <c r="BH81" i="54"/>
  <c r="CG81" i="54" s="1"/>
  <c r="DF81" i="54"/>
  <c r="AZ81" i="54"/>
  <c r="BY81" i="54" s="1"/>
  <c r="CX81" i="54"/>
  <c r="AR81" i="54"/>
  <c r="BQ81" i="54" s="1"/>
  <c r="CP81" i="54"/>
  <c r="BH80" i="54"/>
  <c r="CG80" i="54" s="1"/>
  <c r="DF80" i="54"/>
  <c r="CX80" i="54"/>
  <c r="AZ80" i="54"/>
  <c r="BY80" i="54" s="1"/>
  <c r="AR80" i="54"/>
  <c r="BQ80" i="54" s="1"/>
  <c r="CP80" i="54"/>
  <c r="DF79" i="54"/>
  <c r="BH79" i="54"/>
  <c r="CG79" i="54" s="1"/>
  <c r="CX79" i="54"/>
  <c r="AZ79" i="54"/>
  <c r="BY79" i="54" s="1"/>
  <c r="CP79" i="54"/>
  <c r="AR79" i="54"/>
  <c r="BQ79" i="54" s="1"/>
  <c r="BH78" i="54"/>
  <c r="CG78" i="54" s="1"/>
  <c r="DF78" i="54"/>
  <c r="AZ78" i="54"/>
  <c r="BY78" i="54" s="1"/>
  <c r="CX78" i="54"/>
  <c r="CP78" i="54"/>
  <c r="AR78" i="54"/>
  <c r="BQ78" i="54" s="1"/>
  <c r="DF77" i="54"/>
  <c r="BH77" i="54"/>
  <c r="CG77" i="54" s="1"/>
  <c r="AZ77" i="54"/>
  <c r="BY77" i="54" s="1"/>
  <c r="CX77" i="54"/>
  <c r="CP77" i="54"/>
  <c r="AR77" i="54"/>
  <c r="BQ77" i="54" s="1"/>
  <c r="BH76" i="54"/>
  <c r="CG76" i="54" s="1"/>
  <c r="DF76" i="54"/>
  <c r="AZ76" i="54"/>
  <c r="BY76" i="54" s="1"/>
  <c r="CX76" i="54"/>
  <c r="AR76" i="54"/>
  <c r="BQ76" i="54" s="1"/>
  <c r="CP76" i="54"/>
  <c r="DF75" i="54"/>
  <c r="BH75" i="54"/>
  <c r="CG75" i="54" s="1"/>
  <c r="CX75" i="54"/>
  <c r="AZ75" i="54"/>
  <c r="BY75" i="54" s="1"/>
  <c r="CP75" i="54"/>
  <c r="AR75" i="54"/>
  <c r="BQ75" i="54" s="1"/>
  <c r="BH74" i="54"/>
  <c r="CG74" i="54" s="1"/>
  <c r="DF74" i="54"/>
  <c r="AZ74" i="54"/>
  <c r="BY74" i="54" s="1"/>
  <c r="CX74" i="54"/>
  <c r="AR74" i="54"/>
  <c r="BQ74" i="54" s="1"/>
  <c r="CP74" i="54"/>
  <c r="DF73" i="54"/>
  <c r="BH73" i="54"/>
  <c r="CG73" i="54" s="1"/>
  <c r="CX73" i="54"/>
  <c r="AZ73" i="54"/>
  <c r="BY73" i="54" s="1"/>
  <c r="CP73" i="54"/>
  <c r="AR73" i="54"/>
  <c r="BQ73" i="54" s="1"/>
  <c r="DF72" i="54"/>
  <c r="BH72" i="54"/>
  <c r="CG72" i="54" s="1"/>
  <c r="CX72" i="54"/>
  <c r="AZ72" i="54"/>
  <c r="BY72" i="54" s="1"/>
  <c r="CP72" i="54"/>
  <c r="AR72" i="54"/>
  <c r="BQ72" i="54" s="1"/>
  <c r="DF71" i="54"/>
  <c r="BH71" i="54"/>
  <c r="CG71" i="54" s="1"/>
  <c r="AZ71" i="54"/>
  <c r="BY71" i="54" s="1"/>
  <c r="CX71" i="54"/>
  <c r="AR71" i="54"/>
  <c r="BQ71" i="54" s="1"/>
  <c r="CP71" i="54"/>
  <c r="BH70" i="54"/>
  <c r="CG70" i="54" s="1"/>
  <c r="DF70" i="54"/>
  <c r="CX70" i="54"/>
  <c r="AZ70" i="54"/>
  <c r="BY70" i="54" s="1"/>
  <c r="CP70" i="54"/>
  <c r="AR70" i="54"/>
  <c r="BQ70" i="54" s="1"/>
  <c r="DF69" i="54"/>
  <c r="BH69" i="54"/>
  <c r="CG69" i="54" s="1"/>
  <c r="CX69" i="54"/>
  <c r="AZ69" i="54"/>
  <c r="BY69" i="54" s="1"/>
  <c r="CP69" i="54"/>
  <c r="AR69" i="54"/>
  <c r="BQ69" i="54" s="1"/>
  <c r="BH68" i="54"/>
  <c r="CG68" i="54" s="1"/>
  <c r="DF68" i="54"/>
  <c r="AZ68" i="54"/>
  <c r="BY68" i="54" s="1"/>
  <c r="CX68" i="54"/>
  <c r="AR68" i="54"/>
  <c r="BQ68" i="54" s="1"/>
  <c r="CP68" i="54"/>
  <c r="DF67" i="54"/>
  <c r="BH67" i="54"/>
  <c r="CG67" i="54" s="1"/>
  <c r="CX67" i="54"/>
  <c r="AZ67" i="54"/>
  <c r="BY67" i="54" s="1"/>
  <c r="CP67" i="54"/>
  <c r="AR67" i="54"/>
  <c r="BQ67" i="54" s="1"/>
  <c r="BH66" i="54"/>
  <c r="CG66" i="54" s="1"/>
  <c r="DF66" i="54"/>
  <c r="AZ66" i="54"/>
  <c r="BY66" i="54" s="1"/>
  <c r="CX66" i="54"/>
  <c r="CP66" i="54"/>
  <c r="AR66" i="54"/>
  <c r="BQ66" i="54" s="1"/>
  <c r="DF65" i="54"/>
  <c r="BH65" i="54"/>
  <c r="CG65" i="54" s="1"/>
  <c r="CX65" i="54"/>
  <c r="AZ65" i="54"/>
  <c r="BY65" i="54" s="1"/>
  <c r="CP65" i="54"/>
  <c r="AR65" i="54"/>
  <c r="BQ65" i="54" s="1"/>
  <c r="BH64" i="54"/>
  <c r="CG64" i="54" s="1"/>
  <c r="DF64" i="54"/>
  <c r="AZ64" i="54"/>
  <c r="BY64" i="54" s="1"/>
  <c r="CX64" i="54"/>
  <c r="AR64" i="54"/>
  <c r="BQ64" i="54" s="1"/>
  <c r="CP64" i="54"/>
  <c r="DF63" i="54"/>
  <c r="BH63" i="54"/>
  <c r="CG63" i="54" s="1"/>
  <c r="CX63" i="54"/>
  <c r="AZ63" i="54"/>
  <c r="BY63" i="54" s="1"/>
  <c r="AR63" i="54"/>
  <c r="BQ63" i="54" s="1"/>
  <c r="CP63" i="54"/>
  <c r="BH62" i="54"/>
  <c r="CG62" i="54" s="1"/>
  <c r="DF62" i="54"/>
  <c r="CX62" i="54"/>
  <c r="AZ62" i="54"/>
  <c r="BY62" i="54" s="1"/>
  <c r="AR62" i="54"/>
  <c r="BQ62" i="54" s="1"/>
  <c r="CP62" i="54"/>
  <c r="DF61" i="54"/>
  <c r="BH61" i="54"/>
  <c r="CG61" i="54" s="1"/>
  <c r="CX61" i="54"/>
  <c r="AZ61" i="54"/>
  <c r="BY61" i="54" s="1"/>
  <c r="AR61" i="54"/>
  <c r="BQ61" i="54" s="1"/>
  <c r="CP61" i="54"/>
  <c r="BH60" i="54"/>
  <c r="CG60" i="54" s="1"/>
  <c r="DF60" i="54"/>
  <c r="AZ60" i="54"/>
  <c r="BY60" i="54" s="1"/>
  <c r="CX60" i="54"/>
  <c r="AR60" i="54"/>
  <c r="BQ60" i="54" s="1"/>
  <c r="CP60" i="54"/>
  <c r="DF59" i="54"/>
  <c r="BH59" i="54"/>
  <c r="CG59" i="54" s="1"/>
  <c r="CX59" i="54"/>
  <c r="AZ59" i="54"/>
  <c r="BY59" i="54" s="1"/>
  <c r="CP59" i="54"/>
  <c r="AR59" i="54"/>
  <c r="BQ59" i="54" s="1"/>
  <c r="DF58" i="54"/>
  <c r="BH58" i="54"/>
  <c r="CG58" i="54" s="1"/>
  <c r="CX58" i="54"/>
  <c r="AZ58" i="54"/>
  <c r="BY58" i="54" s="1"/>
  <c r="CP58" i="54"/>
  <c r="AR58" i="54"/>
  <c r="BQ58" i="54" s="1"/>
  <c r="BH57" i="54"/>
  <c r="CG57" i="54" s="1"/>
  <c r="DF57" i="54"/>
  <c r="AZ57" i="54"/>
  <c r="BY57" i="54" s="1"/>
  <c r="CX57" i="54"/>
  <c r="AR57" i="54"/>
  <c r="BQ57" i="54" s="1"/>
  <c r="CP57" i="54"/>
  <c r="DF56" i="54"/>
  <c r="BH56" i="54"/>
  <c r="CG56" i="54" s="1"/>
  <c r="CX56" i="54"/>
  <c r="AZ56" i="54"/>
  <c r="BY56" i="54" s="1"/>
  <c r="CP56" i="54"/>
  <c r="AR56" i="54"/>
  <c r="BQ56" i="54" s="1"/>
  <c r="DF55" i="54"/>
  <c r="BH55" i="54"/>
  <c r="CG55" i="54" s="1"/>
  <c r="CX55" i="54"/>
  <c r="AZ55" i="54"/>
  <c r="BY55" i="54" s="1"/>
  <c r="CP55" i="54"/>
  <c r="AR55" i="54"/>
  <c r="BQ55" i="54" s="1"/>
  <c r="DF54" i="54"/>
  <c r="BH54" i="54"/>
  <c r="CG54" i="54" s="1"/>
  <c r="CX54" i="54"/>
  <c r="AZ54" i="54"/>
  <c r="BY54" i="54" s="1"/>
  <c r="CP54" i="54"/>
  <c r="AR54" i="54"/>
  <c r="BQ54" i="54" s="1"/>
  <c r="BH53" i="54"/>
  <c r="CG53" i="54" s="1"/>
  <c r="DF53" i="54"/>
  <c r="AZ53" i="54"/>
  <c r="BY53" i="54" s="1"/>
  <c r="CX53" i="54"/>
  <c r="AR53" i="54"/>
  <c r="BQ53" i="54" s="1"/>
  <c r="CP53" i="54"/>
  <c r="DF52" i="54"/>
  <c r="BH52" i="54"/>
  <c r="CG52" i="54" s="1"/>
  <c r="CX52" i="54"/>
  <c r="AZ52" i="54"/>
  <c r="BY52" i="54" s="1"/>
  <c r="CP52" i="54"/>
  <c r="AR52" i="54"/>
  <c r="BQ52" i="54" s="1"/>
  <c r="BH51" i="54"/>
  <c r="CG51" i="54" s="1"/>
  <c r="DF51" i="54"/>
  <c r="CX51" i="54"/>
  <c r="AZ51" i="54"/>
  <c r="BY51" i="54" s="1"/>
  <c r="AR51" i="54"/>
  <c r="BQ51" i="54" s="1"/>
  <c r="CP51" i="54"/>
  <c r="BH50" i="54"/>
  <c r="CG50" i="54" s="1"/>
  <c r="DF50" i="54"/>
  <c r="CX50" i="54"/>
  <c r="AZ50" i="54"/>
  <c r="BY50" i="54" s="1"/>
  <c r="AR50" i="54"/>
  <c r="BQ50" i="54" s="1"/>
  <c r="CP50" i="54"/>
  <c r="BH49" i="54"/>
  <c r="CG49" i="54" s="1"/>
  <c r="DF49" i="54"/>
  <c r="AZ49" i="54"/>
  <c r="BY49" i="54" s="1"/>
  <c r="CX49" i="54"/>
  <c r="AR49" i="54"/>
  <c r="BQ49" i="54" s="1"/>
  <c r="CP49" i="54"/>
  <c r="DF48" i="54"/>
  <c r="BH48" i="54"/>
  <c r="CG48" i="54" s="1"/>
  <c r="CX48" i="54"/>
  <c r="AZ48" i="54"/>
  <c r="BY48" i="54" s="1"/>
  <c r="CP48" i="54"/>
  <c r="AR48" i="54"/>
  <c r="BQ48" i="54" s="1"/>
  <c r="DF47" i="54"/>
  <c r="BH47" i="54"/>
  <c r="CG47" i="54" s="1"/>
  <c r="CX47" i="54"/>
  <c r="AZ47" i="54"/>
  <c r="BY47" i="54" s="1"/>
  <c r="CP47" i="54"/>
  <c r="AR47" i="54"/>
  <c r="BQ47" i="54" s="1"/>
  <c r="BH46" i="54"/>
  <c r="CG46" i="54" s="1"/>
  <c r="DF46" i="54"/>
  <c r="AZ46" i="54"/>
  <c r="BY46" i="54" s="1"/>
  <c r="CX46" i="54"/>
  <c r="AR46" i="54"/>
  <c r="BQ46" i="54" s="1"/>
  <c r="CP46" i="54"/>
  <c r="BH45" i="54"/>
  <c r="CG45" i="54" s="1"/>
  <c r="DF45" i="54"/>
  <c r="AZ45" i="54"/>
  <c r="BY45" i="54" s="1"/>
  <c r="CX45" i="54"/>
  <c r="AR45" i="54"/>
  <c r="BQ45" i="54" s="1"/>
  <c r="CP45" i="54"/>
  <c r="BH44" i="54"/>
  <c r="CG44" i="54" s="1"/>
  <c r="DF44" i="54"/>
  <c r="AZ44" i="54"/>
  <c r="BY44" i="54" s="1"/>
  <c r="CX44" i="54"/>
  <c r="AR44" i="54"/>
  <c r="BQ44" i="54" s="1"/>
  <c r="CP44" i="54"/>
  <c r="DF43" i="54"/>
  <c r="BH43" i="54"/>
  <c r="CG43" i="54" s="1"/>
  <c r="CX43" i="54"/>
  <c r="AZ43" i="54"/>
  <c r="BY43" i="54" s="1"/>
  <c r="CP43" i="54"/>
  <c r="AR43" i="54"/>
  <c r="BQ43" i="54" s="1"/>
  <c r="DF42" i="54"/>
  <c r="BH42" i="54"/>
  <c r="CG42" i="54" s="1"/>
  <c r="CX42" i="54"/>
  <c r="AZ42" i="54"/>
  <c r="BY42" i="54" s="1"/>
  <c r="CP42" i="54"/>
  <c r="AR42" i="54"/>
  <c r="BQ42" i="54" s="1"/>
  <c r="BH41" i="54"/>
  <c r="CG41" i="54" s="1"/>
  <c r="DF41" i="54"/>
  <c r="AZ41" i="54"/>
  <c r="BY41" i="54" s="1"/>
  <c r="CX41" i="54"/>
  <c r="AR41" i="54"/>
  <c r="BQ41" i="54" s="1"/>
  <c r="CP41" i="54"/>
  <c r="DF40" i="54"/>
  <c r="BH40" i="54"/>
  <c r="CG40" i="54" s="1"/>
  <c r="CX40" i="54"/>
  <c r="AZ40" i="54"/>
  <c r="BY40" i="54" s="1"/>
  <c r="CP40" i="54"/>
  <c r="AR40" i="54"/>
  <c r="BQ40" i="54" s="1"/>
  <c r="DF39" i="54"/>
  <c r="BH39" i="54"/>
  <c r="CG39" i="54" s="1"/>
  <c r="CX39" i="54"/>
  <c r="AZ39" i="54"/>
  <c r="BY39" i="54" s="1"/>
  <c r="CP39" i="54"/>
  <c r="AR39" i="54"/>
  <c r="BQ39" i="54" s="1"/>
  <c r="DF38" i="54"/>
  <c r="BH38" i="54"/>
  <c r="CG38" i="54" s="1"/>
  <c r="CX38" i="54"/>
  <c r="AZ38" i="54"/>
  <c r="BY38" i="54" s="1"/>
  <c r="CP38" i="54"/>
  <c r="AR38" i="54"/>
  <c r="BQ38" i="54" s="1"/>
  <c r="DF37" i="54"/>
  <c r="BH37" i="54"/>
  <c r="CG37" i="54" s="1"/>
  <c r="AZ37" i="54"/>
  <c r="BY37" i="54" s="1"/>
  <c r="CX37" i="54"/>
  <c r="CP37" i="54"/>
  <c r="AR37" i="54"/>
  <c r="BQ37" i="54" s="1"/>
  <c r="DF36" i="54"/>
  <c r="BH36" i="54"/>
  <c r="CG36" i="54" s="1"/>
  <c r="CX36" i="54"/>
  <c r="AZ36" i="54"/>
  <c r="BY36" i="54" s="1"/>
  <c r="AR36" i="54"/>
  <c r="BQ36" i="54" s="1"/>
  <c r="CP36" i="54"/>
  <c r="BH35" i="54"/>
  <c r="CG35" i="54" s="1"/>
  <c r="DF35" i="54"/>
  <c r="AZ35" i="54"/>
  <c r="BY35" i="54" s="1"/>
  <c r="CX35" i="54"/>
  <c r="AR35" i="54"/>
  <c r="BQ35" i="54" s="1"/>
  <c r="CP35" i="54"/>
  <c r="BH34" i="54"/>
  <c r="CG34" i="54" s="1"/>
  <c r="DF34" i="54"/>
  <c r="AZ34" i="54"/>
  <c r="BY34" i="54" s="1"/>
  <c r="CX34" i="54"/>
  <c r="AR34" i="54"/>
  <c r="BQ34" i="54" s="1"/>
  <c r="CP34" i="54"/>
  <c r="DF33" i="54"/>
  <c r="BH33" i="54"/>
  <c r="CG33" i="54" s="1"/>
  <c r="CX33" i="54"/>
  <c r="AZ33" i="54"/>
  <c r="BY33" i="54" s="1"/>
  <c r="CP33" i="54"/>
  <c r="AR33" i="54"/>
  <c r="BQ33" i="54" s="1"/>
  <c r="BH32" i="54"/>
  <c r="DF32" i="54"/>
  <c r="AZ32" i="54"/>
  <c r="BY32" i="54" s="1"/>
  <c r="CX32" i="54"/>
  <c r="CP32" i="54"/>
  <c r="AR32" i="54"/>
  <c r="BQ32" i="54" s="1"/>
  <c r="DF31" i="54"/>
  <c r="BH31" i="54"/>
  <c r="CG31" i="54" s="1"/>
  <c r="CX31" i="54"/>
  <c r="AZ31" i="54"/>
  <c r="BY31" i="54" s="1"/>
  <c r="CP31" i="54"/>
  <c r="AR31" i="54"/>
  <c r="BQ31" i="54" s="1"/>
  <c r="BH30" i="54"/>
  <c r="CG30" i="54" s="1"/>
  <c r="DF30" i="54"/>
  <c r="AZ30" i="54"/>
  <c r="BY30" i="54" s="1"/>
  <c r="CX30" i="54"/>
  <c r="AR30" i="54"/>
  <c r="BQ30" i="54" s="1"/>
  <c r="CP30" i="54"/>
  <c r="DF29" i="54"/>
  <c r="BH29" i="54"/>
  <c r="CG29" i="54" s="1"/>
  <c r="CX29" i="54"/>
  <c r="AZ29" i="54"/>
  <c r="BY29" i="54" s="1"/>
  <c r="CP29" i="54"/>
  <c r="AR29" i="54"/>
  <c r="BQ29" i="54" s="1"/>
  <c r="DF28" i="54"/>
  <c r="BH28" i="54"/>
  <c r="CG28" i="54" s="1"/>
  <c r="CX28" i="54"/>
  <c r="AZ28" i="54"/>
  <c r="BY28" i="54" s="1"/>
  <c r="BH27" i="54"/>
  <c r="CG27" i="54" s="1"/>
  <c r="DF27" i="54"/>
  <c r="AZ27" i="54"/>
  <c r="BY27" i="54" s="1"/>
  <c r="CX27" i="54"/>
  <c r="AR27" i="54"/>
  <c r="BQ27" i="54" s="1"/>
  <c r="CP27" i="54"/>
  <c r="DF26" i="54"/>
  <c r="BH26" i="54"/>
  <c r="CG26" i="54" s="1"/>
  <c r="CX26" i="54"/>
  <c r="AZ26" i="54"/>
  <c r="BY26" i="54" s="1"/>
  <c r="CP26" i="54"/>
  <c r="AR26" i="54"/>
  <c r="BQ26" i="54" s="1"/>
  <c r="BH25" i="54"/>
  <c r="CG25" i="54" s="1"/>
  <c r="DF25" i="54"/>
  <c r="CX25" i="54"/>
  <c r="AZ25" i="54"/>
  <c r="BY25" i="54" s="1"/>
  <c r="CP25" i="54"/>
  <c r="AR25" i="54"/>
  <c r="BQ25" i="54" s="1"/>
  <c r="DF24" i="54"/>
  <c r="BH24" i="54"/>
  <c r="CG24" i="54" s="1"/>
  <c r="CX24" i="54"/>
  <c r="AZ24" i="54"/>
  <c r="BY24" i="54" s="1"/>
  <c r="CP24" i="54"/>
  <c r="AR24" i="54"/>
  <c r="BQ24" i="54" s="1"/>
  <c r="DF23" i="54"/>
  <c r="BH23" i="54"/>
  <c r="CG23" i="54" s="1"/>
  <c r="CX23" i="54"/>
  <c r="AZ23" i="54"/>
  <c r="BY23" i="54" s="1"/>
  <c r="CP23" i="54"/>
  <c r="AR23" i="54"/>
  <c r="BQ23" i="54" s="1"/>
  <c r="DF22" i="54"/>
  <c r="BH22" i="54"/>
  <c r="CG22" i="54" s="1"/>
  <c r="CP22" i="54"/>
  <c r="AR22" i="54"/>
  <c r="BQ22" i="54" s="1"/>
  <c r="BH21" i="54"/>
  <c r="CG21" i="54" s="1"/>
  <c r="DF21" i="54"/>
  <c r="AR21" i="54"/>
  <c r="BQ21" i="54" s="1"/>
  <c r="CP21" i="54"/>
  <c r="DF20" i="54"/>
  <c r="BH20" i="54"/>
  <c r="CG20" i="54" s="1"/>
  <c r="CP20" i="54"/>
  <c r="AR20" i="54"/>
  <c r="BQ20" i="54" s="1"/>
  <c r="DF16" i="54"/>
  <c r="BH16" i="54"/>
  <c r="CG16" i="54" s="1"/>
  <c r="CX16" i="54"/>
  <c r="AZ16" i="54"/>
  <c r="BY16" i="54" s="1"/>
  <c r="CP16" i="54"/>
  <c r="AR16" i="54"/>
  <c r="BQ16" i="54" s="1"/>
  <c r="BH15" i="54"/>
  <c r="CG15" i="54" s="1"/>
  <c r="DF15" i="54"/>
  <c r="AZ15" i="54"/>
  <c r="BY15" i="54" s="1"/>
  <c r="CX15" i="54"/>
  <c r="AR15" i="54"/>
  <c r="BQ15" i="54" s="1"/>
  <c r="CP15" i="54"/>
  <c r="DF14" i="54"/>
  <c r="BH14" i="54"/>
  <c r="CG14" i="54" s="1"/>
  <c r="CX14" i="54"/>
  <c r="AZ14" i="54"/>
  <c r="BY14" i="54" s="1"/>
  <c r="CP14" i="54"/>
  <c r="AR14" i="54"/>
  <c r="BQ14" i="54" s="1"/>
  <c r="AZ8" i="54"/>
  <c r="BY8" i="54" s="1"/>
  <c r="BJ8" i="54"/>
  <c r="CI8" i="54" s="1"/>
  <c r="CW8" i="54"/>
  <c r="AV9" i="54"/>
  <c r="BU9" i="54" s="1"/>
  <c r="BJ9" i="54"/>
  <c r="CI9" i="54" s="1"/>
  <c r="CU9" i="54"/>
  <c r="AW10" i="54"/>
  <c r="BV10" i="54" s="1"/>
  <c r="BH10" i="54"/>
  <c r="AR11" i="54"/>
  <c r="BQ11" i="54" s="1"/>
  <c r="BB11" i="54"/>
  <c r="CA11" i="54" s="1"/>
  <c r="AP12" i="54"/>
  <c r="BO12" i="54" s="1"/>
  <c r="BF12" i="54"/>
  <c r="CE12" i="54" s="1"/>
  <c r="CV12" i="54"/>
  <c r="AT13" i="54"/>
  <c r="BS13" i="54" s="1"/>
  <c r="DG13" i="54"/>
  <c r="BE14" i="54"/>
  <c r="CD14" i="54" s="1"/>
  <c r="CW14" i="54"/>
  <c r="AW15" i="54"/>
  <c r="BV15" i="54" s="1"/>
  <c r="CN15" i="54"/>
  <c r="DJ15" i="54"/>
  <c r="BJ16" i="54"/>
  <c r="CI16" i="54" s="1"/>
  <c r="DC16" i="54"/>
  <c r="BC17" i="54"/>
  <c r="CB17" i="54" s="1"/>
  <c r="CV17" i="54"/>
  <c r="AT18" i="54"/>
  <c r="BS18" i="54" s="1"/>
  <c r="DJ18" i="54"/>
  <c r="BH19" i="54"/>
  <c r="CG19" i="54" s="1"/>
  <c r="DH20" i="54"/>
  <c r="DJ22" i="54"/>
  <c r="AQ25" i="54"/>
  <c r="BP25" i="54" s="1"/>
  <c r="BK27" i="54"/>
  <c r="CJ27" i="54" s="1"/>
  <c r="BS103" i="54"/>
  <c r="CR103" i="54"/>
  <c r="CA100" i="54"/>
  <c r="CZ100" i="54"/>
  <c r="DH97" i="54"/>
  <c r="BJ97" i="54"/>
  <c r="CI97" i="54" s="1"/>
  <c r="DH94" i="54"/>
  <c r="BJ94" i="54"/>
  <c r="CI94" i="54" s="1"/>
  <c r="DH91" i="54"/>
  <c r="BJ91" i="54"/>
  <c r="CI91" i="54" s="1"/>
  <c r="AT84" i="54"/>
  <c r="BS84" i="54" s="1"/>
  <c r="CR84" i="54"/>
  <c r="BP102" i="54"/>
  <c r="CO102" i="54"/>
  <c r="DE100" i="54"/>
  <c r="BG100" i="54"/>
  <c r="CF100" i="54" s="1"/>
  <c r="CW99" i="54"/>
  <c r="BX99" i="54"/>
  <c r="CW98" i="54"/>
  <c r="BX98" i="54"/>
  <c r="BX97" i="54"/>
  <c r="CW97" i="54"/>
  <c r="DE96" i="54"/>
  <c r="BG96" i="54"/>
  <c r="CF96" i="54" s="1"/>
  <c r="CO96" i="54"/>
  <c r="BP96" i="54"/>
  <c r="DE95" i="54"/>
  <c r="BG95" i="54"/>
  <c r="CF95" i="54" s="1"/>
  <c r="CW95" i="54"/>
  <c r="AY95" i="54"/>
  <c r="BX95" i="54" s="1"/>
  <c r="CO95" i="54"/>
  <c r="AQ95" i="54"/>
  <c r="BP95" i="54" s="1"/>
  <c r="BG94" i="54"/>
  <c r="CF94" i="54" s="1"/>
  <c r="DE94" i="54"/>
  <c r="AY94" i="54"/>
  <c r="BX94" i="54" s="1"/>
  <c r="CW94" i="54"/>
  <c r="AQ94" i="54"/>
  <c r="BP94" i="54" s="1"/>
  <c r="CO94" i="54"/>
  <c r="DE93" i="54"/>
  <c r="BG93" i="54"/>
  <c r="CF93" i="54" s="1"/>
  <c r="CW93" i="54"/>
  <c r="AY93" i="54"/>
  <c r="BX93" i="54" s="1"/>
  <c r="CO93" i="54"/>
  <c r="AQ93" i="54"/>
  <c r="BP93" i="54" s="1"/>
  <c r="BG92" i="54"/>
  <c r="CF92" i="54" s="1"/>
  <c r="DE92" i="54"/>
  <c r="AY92" i="54"/>
  <c r="BX92" i="54" s="1"/>
  <c r="CW92" i="54"/>
  <c r="AQ92" i="54"/>
  <c r="BP92" i="54" s="1"/>
  <c r="CO92" i="54"/>
  <c r="DE91" i="54"/>
  <c r="BG91" i="54"/>
  <c r="CF91" i="54" s="1"/>
  <c r="CW91" i="54"/>
  <c r="AY91" i="54"/>
  <c r="BX91" i="54" s="1"/>
  <c r="CO91" i="54"/>
  <c r="AQ91" i="54"/>
  <c r="BP91" i="54" s="1"/>
  <c r="DE90" i="54"/>
  <c r="BG90" i="54"/>
  <c r="CF90" i="54" s="1"/>
  <c r="CW90" i="54"/>
  <c r="AY90" i="54"/>
  <c r="BX90" i="54" s="1"/>
  <c r="CO90" i="54"/>
  <c r="AQ90" i="54"/>
  <c r="BP90" i="54" s="1"/>
  <c r="DE89" i="54"/>
  <c r="BG89" i="54"/>
  <c r="CF89" i="54" s="1"/>
  <c r="AY89" i="54"/>
  <c r="BX89" i="54" s="1"/>
  <c r="CW89" i="54"/>
  <c r="CO89" i="54"/>
  <c r="AQ89" i="54"/>
  <c r="BP89" i="54" s="1"/>
  <c r="BG88" i="54"/>
  <c r="CF88" i="54" s="1"/>
  <c r="DE88" i="54"/>
  <c r="CW88" i="54"/>
  <c r="AY88" i="54"/>
  <c r="BX88" i="54" s="1"/>
  <c r="CO88" i="54"/>
  <c r="AQ88" i="54"/>
  <c r="BP88" i="54" s="1"/>
  <c r="BG87" i="54"/>
  <c r="CF87" i="54" s="1"/>
  <c r="DE87" i="54"/>
  <c r="AY87" i="54"/>
  <c r="BX87" i="54" s="1"/>
  <c r="CW87" i="54"/>
  <c r="AQ87" i="54"/>
  <c r="BP87" i="54" s="1"/>
  <c r="CO87" i="54"/>
  <c r="DE86" i="54"/>
  <c r="BG86" i="54"/>
  <c r="CF86" i="54" s="1"/>
  <c r="CW86" i="54"/>
  <c r="AY86" i="54"/>
  <c r="BX86" i="54" s="1"/>
  <c r="CO86" i="54"/>
  <c r="AQ86" i="54"/>
  <c r="BP86" i="54" s="1"/>
  <c r="DE85" i="54"/>
  <c r="BG85" i="54"/>
  <c r="CF85" i="54" s="1"/>
  <c r="CW85" i="54"/>
  <c r="AY85" i="54"/>
  <c r="BX85" i="54" s="1"/>
  <c r="AQ85" i="54"/>
  <c r="BP85" i="54" s="1"/>
  <c r="CO85" i="54"/>
  <c r="BG84" i="54"/>
  <c r="CF84" i="54" s="1"/>
  <c r="DE84" i="54"/>
  <c r="AY84" i="54"/>
  <c r="BX84" i="54" s="1"/>
  <c r="CW84" i="54"/>
  <c r="AQ84" i="54"/>
  <c r="BP84" i="54" s="1"/>
  <c r="CO84" i="54"/>
  <c r="DE83" i="54"/>
  <c r="BG83" i="54"/>
  <c r="CF83" i="54" s="1"/>
  <c r="CW83" i="54"/>
  <c r="AY83" i="54"/>
  <c r="BX83" i="54" s="1"/>
  <c r="CO83" i="54"/>
  <c r="AQ83" i="54"/>
  <c r="BP83" i="54" s="1"/>
  <c r="BG82" i="54"/>
  <c r="CF82" i="54" s="1"/>
  <c r="DE82" i="54"/>
  <c r="AY82" i="54"/>
  <c r="BX82" i="54" s="1"/>
  <c r="CW82" i="54"/>
  <c r="AQ82" i="54"/>
  <c r="BP82" i="54" s="1"/>
  <c r="CO82" i="54"/>
  <c r="DE81" i="54"/>
  <c r="BG81" i="54"/>
  <c r="CF81" i="54" s="1"/>
  <c r="CW81" i="54"/>
  <c r="AY81" i="54"/>
  <c r="BX81" i="54" s="1"/>
  <c r="CO81" i="54"/>
  <c r="AQ81" i="54"/>
  <c r="BP81" i="54" s="1"/>
  <c r="DE80" i="54"/>
  <c r="BG80" i="54"/>
  <c r="CF80" i="54" s="1"/>
  <c r="CW80" i="54"/>
  <c r="AY80" i="54"/>
  <c r="BX80" i="54" s="1"/>
  <c r="CO80" i="54"/>
  <c r="AQ80" i="54"/>
  <c r="BP80" i="54" s="1"/>
  <c r="BG79" i="54"/>
  <c r="CF79" i="54" s="1"/>
  <c r="DE79" i="54"/>
  <c r="AY79" i="54"/>
  <c r="BX79" i="54" s="1"/>
  <c r="CW79" i="54"/>
  <c r="AQ79" i="54"/>
  <c r="BP79" i="54" s="1"/>
  <c r="CO79" i="54"/>
  <c r="DE78" i="54"/>
  <c r="BG78" i="54"/>
  <c r="CF78" i="54" s="1"/>
  <c r="AY78" i="54"/>
  <c r="BX78" i="54" s="1"/>
  <c r="CW78" i="54"/>
  <c r="CO78" i="54"/>
  <c r="AQ78" i="54"/>
  <c r="BP78" i="54" s="1"/>
  <c r="DE77" i="54"/>
  <c r="BG77" i="54"/>
  <c r="CF77" i="54" s="1"/>
  <c r="AY77" i="54"/>
  <c r="BX77" i="54" s="1"/>
  <c r="CW77" i="54"/>
  <c r="CO77" i="54"/>
  <c r="AQ77" i="54"/>
  <c r="BP77" i="54" s="1"/>
  <c r="DE76" i="54"/>
  <c r="BG76" i="54"/>
  <c r="CF76" i="54" s="1"/>
  <c r="CW76" i="54"/>
  <c r="AY76" i="54"/>
  <c r="BX76" i="54" s="1"/>
  <c r="CO76" i="54"/>
  <c r="AQ76" i="54"/>
  <c r="BP76" i="54" s="1"/>
  <c r="BG75" i="54"/>
  <c r="CF75" i="54" s="1"/>
  <c r="DE75" i="54"/>
  <c r="AY75" i="54"/>
  <c r="BX75" i="54" s="1"/>
  <c r="CW75" i="54"/>
  <c r="CO75" i="54"/>
  <c r="AQ75" i="54"/>
  <c r="BP75" i="54" s="1"/>
  <c r="DE74" i="54"/>
  <c r="BG74" i="54"/>
  <c r="CF74" i="54" s="1"/>
  <c r="AY74" i="54"/>
  <c r="BX74" i="54" s="1"/>
  <c r="CW74" i="54"/>
  <c r="CO74" i="54"/>
  <c r="AQ74" i="54"/>
  <c r="BP74" i="54" s="1"/>
  <c r="DE73" i="54"/>
  <c r="BG73" i="54"/>
  <c r="CF73" i="54" s="1"/>
  <c r="CW73" i="54"/>
  <c r="AY73" i="54"/>
  <c r="BX73" i="54" s="1"/>
  <c r="CO73" i="54"/>
  <c r="AQ73" i="54"/>
  <c r="BP73" i="54" s="1"/>
  <c r="DE72" i="54"/>
  <c r="BG72" i="54"/>
  <c r="CF72" i="54" s="1"/>
  <c r="CW72" i="54"/>
  <c r="AY72" i="54"/>
  <c r="BX72" i="54" s="1"/>
  <c r="CO72" i="54"/>
  <c r="AQ72" i="54"/>
  <c r="BP72" i="54" s="1"/>
  <c r="DE71" i="54"/>
  <c r="BG71" i="54"/>
  <c r="CF71" i="54" s="1"/>
  <c r="AY71" i="54"/>
  <c r="BX71" i="54" s="1"/>
  <c r="CW71" i="54"/>
  <c r="AQ71" i="54"/>
  <c r="BP71" i="54" s="1"/>
  <c r="CO71" i="54"/>
  <c r="BG70" i="54"/>
  <c r="CF70" i="54" s="1"/>
  <c r="DE70" i="54"/>
  <c r="AY70" i="54"/>
  <c r="BX70" i="54" s="1"/>
  <c r="CW70" i="54"/>
  <c r="CO70" i="54"/>
  <c r="AQ70" i="54"/>
  <c r="BP70" i="54" s="1"/>
  <c r="DE69" i="54"/>
  <c r="BG69" i="54"/>
  <c r="CF69" i="54" s="1"/>
  <c r="CW69" i="54"/>
  <c r="AY69" i="54"/>
  <c r="BX69" i="54" s="1"/>
  <c r="CO69" i="54"/>
  <c r="AQ69" i="54"/>
  <c r="BP69" i="54" s="1"/>
  <c r="DE68" i="54"/>
  <c r="BG68" i="54"/>
  <c r="CF68" i="54" s="1"/>
  <c r="CW68" i="54"/>
  <c r="AY68" i="54"/>
  <c r="BX68" i="54" s="1"/>
  <c r="AQ68" i="54"/>
  <c r="BP68" i="54" s="1"/>
  <c r="CO68" i="54"/>
  <c r="DE67" i="54"/>
  <c r="BG67" i="54"/>
  <c r="CF67" i="54" s="1"/>
  <c r="AY67" i="54"/>
  <c r="BX67" i="54" s="1"/>
  <c r="CW67" i="54"/>
  <c r="AQ67" i="54"/>
  <c r="BP67" i="54" s="1"/>
  <c r="CO67" i="54"/>
  <c r="BG66" i="54"/>
  <c r="CF66" i="54" s="1"/>
  <c r="DE66" i="54"/>
  <c r="AY66" i="54"/>
  <c r="BX66" i="54" s="1"/>
  <c r="CW66" i="54"/>
  <c r="CO66" i="54"/>
  <c r="AQ66" i="54"/>
  <c r="BP66" i="54" s="1"/>
  <c r="BG65" i="54"/>
  <c r="CF65" i="54" s="1"/>
  <c r="DE65" i="54"/>
  <c r="AY65" i="54"/>
  <c r="BX65" i="54" s="1"/>
  <c r="CW65" i="54"/>
  <c r="AQ65" i="54"/>
  <c r="BP65" i="54" s="1"/>
  <c r="CO65" i="54"/>
  <c r="DE64" i="54"/>
  <c r="BG64" i="54"/>
  <c r="CF64" i="54" s="1"/>
  <c r="CW64" i="54"/>
  <c r="AY64" i="54"/>
  <c r="BX64" i="54" s="1"/>
  <c r="CO64" i="54"/>
  <c r="AQ64" i="54"/>
  <c r="BP64" i="54" s="1"/>
  <c r="BG63" i="54"/>
  <c r="CF63" i="54" s="1"/>
  <c r="DE63" i="54"/>
  <c r="AY63" i="54"/>
  <c r="BX63" i="54" s="1"/>
  <c r="CW63" i="54"/>
  <c r="AQ63" i="54"/>
  <c r="BP63" i="54" s="1"/>
  <c r="CO63" i="54"/>
  <c r="DE62" i="54"/>
  <c r="BG62" i="54"/>
  <c r="CF62" i="54" s="1"/>
  <c r="CW62" i="54"/>
  <c r="AY62" i="54"/>
  <c r="BX62" i="54" s="1"/>
  <c r="CO62" i="54"/>
  <c r="AQ62" i="54"/>
  <c r="BP62" i="54" s="1"/>
  <c r="DE61" i="54"/>
  <c r="BG61" i="54"/>
  <c r="CF61" i="54" s="1"/>
  <c r="CW61" i="54"/>
  <c r="AY61" i="54"/>
  <c r="BX61" i="54" s="1"/>
  <c r="AQ61" i="54"/>
  <c r="BP61" i="54" s="1"/>
  <c r="CO61" i="54"/>
  <c r="BG60" i="54"/>
  <c r="CF60" i="54" s="1"/>
  <c r="DE60" i="54"/>
  <c r="CW60" i="54"/>
  <c r="AY60" i="54"/>
  <c r="BX60" i="54" s="1"/>
  <c r="AQ60" i="54"/>
  <c r="BP60" i="54" s="1"/>
  <c r="CO60" i="54"/>
  <c r="DE59" i="54"/>
  <c r="BG59" i="54"/>
  <c r="CF59" i="54" s="1"/>
  <c r="CW59" i="54"/>
  <c r="AY59" i="54"/>
  <c r="BX59" i="54" s="1"/>
  <c r="AQ59" i="54"/>
  <c r="BP59" i="54" s="1"/>
  <c r="CO59" i="54"/>
  <c r="DE58" i="54"/>
  <c r="BG58" i="54"/>
  <c r="CF58" i="54" s="1"/>
  <c r="AY58" i="54"/>
  <c r="BX58" i="54" s="1"/>
  <c r="CW58" i="54"/>
  <c r="CO58" i="54"/>
  <c r="AQ58" i="54"/>
  <c r="BP58" i="54" s="1"/>
  <c r="DE57" i="54"/>
  <c r="BG57" i="54"/>
  <c r="CF57" i="54" s="1"/>
  <c r="AY57" i="54"/>
  <c r="BX57" i="54" s="1"/>
  <c r="CW57" i="54"/>
  <c r="CO57" i="54"/>
  <c r="AQ57" i="54"/>
  <c r="BP57" i="54" s="1"/>
  <c r="DE56" i="54"/>
  <c r="BG56" i="54"/>
  <c r="CF56" i="54" s="1"/>
  <c r="AY56" i="54"/>
  <c r="BX56" i="54" s="1"/>
  <c r="CW56" i="54"/>
  <c r="CO56" i="54"/>
  <c r="AQ56" i="54"/>
  <c r="BP56" i="54" s="1"/>
  <c r="DE55" i="54"/>
  <c r="BG55" i="54"/>
  <c r="CF55" i="54" s="1"/>
  <c r="CW55" i="54"/>
  <c r="AY55" i="54"/>
  <c r="BX55" i="54" s="1"/>
  <c r="CO55" i="54"/>
  <c r="AQ55" i="54"/>
  <c r="BP55" i="54" s="1"/>
  <c r="DE54" i="54"/>
  <c r="BG54" i="54"/>
  <c r="CF54" i="54" s="1"/>
  <c r="AY54" i="54"/>
  <c r="BX54" i="54" s="1"/>
  <c r="CW54" i="54"/>
  <c r="CO54" i="54"/>
  <c r="AQ54" i="54"/>
  <c r="BP54" i="54" s="1"/>
  <c r="DE53" i="54"/>
  <c r="BG53" i="54"/>
  <c r="CF53" i="54" s="1"/>
  <c r="AY53" i="54"/>
  <c r="BX53" i="54" s="1"/>
  <c r="CW53" i="54"/>
  <c r="AQ53" i="54"/>
  <c r="BP53" i="54" s="1"/>
  <c r="CO53" i="54"/>
  <c r="DE52" i="54"/>
  <c r="BG52" i="54"/>
  <c r="CF52" i="54" s="1"/>
  <c r="AY52" i="54"/>
  <c r="BX52" i="54" s="1"/>
  <c r="CW52" i="54"/>
  <c r="CO52" i="54"/>
  <c r="AQ52" i="54"/>
  <c r="BP52" i="54" s="1"/>
  <c r="BG51" i="54"/>
  <c r="CF51" i="54" s="1"/>
  <c r="DE51" i="54"/>
  <c r="CW51" i="54"/>
  <c r="AY51" i="54"/>
  <c r="BX51" i="54" s="1"/>
  <c r="CO51" i="54"/>
  <c r="AQ51" i="54"/>
  <c r="BP51" i="54" s="1"/>
  <c r="BG50" i="54"/>
  <c r="CF50" i="54" s="1"/>
  <c r="DE50" i="54"/>
  <c r="AY50" i="54"/>
  <c r="BX50" i="54" s="1"/>
  <c r="CW50" i="54"/>
  <c r="AQ50" i="54"/>
  <c r="BP50" i="54" s="1"/>
  <c r="CO50" i="54"/>
  <c r="BG49" i="54"/>
  <c r="CF49" i="54" s="1"/>
  <c r="DE49" i="54"/>
  <c r="CW49" i="54"/>
  <c r="AY49" i="54"/>
  <c r="BX49" i="54" s="1"/>
  <c r="CO49" i="54"/>
  <c r="AQ49" i="54"/>
  <c r="BP49" i="54" s="1"/>
  <c r="DE48" i="54"/>
  <c r="BG48" i="54"/>
  <c r="CF48" i="54" s="1"/>
  <c r="CW48" i="54"/>
  <c r="AY48" i="54"/>
  <c r="BX48" i="54" s="1"/>
  <c r="CO48" i="54"/>
  <c r="AQ48" i="54"/>
  <c r="BP48" i="54" s="1"/>
  <c r="DE47" i="54"/>
  <c r="BG47" i="54"/>
  <c r="CF47" i="54" s="1"/>
  <c r="CW47" i="54"/>
  <c r="AY47" i="54"/>
  <c r="BX47" i="54" s="1"/>
  <c r="CO47" i="54"/>
  <c r="AQ47" i="54"/>
  <c r="BP47" i="54" s="1"/>
  <c r="BG46" i="54"/>
  <c r="CF46" i="54" s="1"/>
  <c r="DE46" i="54"/>
  <c r="AY46" i="54"/>
  <c r="BX46" i="54" s="1"/>
  <c r="CW46" i="54"/>
  <c r="AQ46" i="54"/>
  <c r="BP46" i="54" s="1"/>
  <c r="CO46" i="54"/>
  <c r="DE45" i="54"/>
  <c r="BG45" i="54"/>
  <c r="CF45" i="54" s="1"/>
  <c r="CW45" i="54"/>
  <c r="AY45" i="54"/>
  <c r="BX45" i="54" s="1"/>
  <c r="CO45" i="54"/>
  <c r="AQ45" i="54"/>
  <c r="BP45" i="54" s="1"/>
  <c r="DE44" i="54"/>
  <c r="BG44" i="54"/>
  <c r="CF44" i="54" s="1"/>
  <c r="AY44" i="54"/>
  <c r="BX44" i="54" s="1"/>
  <c r="CW44" i="54"/>
  <c r="AQ44" i="54"/>
  <c r="BP44" i="54" s="1"/>
  <c r="CO44" i="54"/>
  <c r="BG43" i="54"/>
  <c r="CF43" i="54" s="1"/>
  <c r="DE43" i="54"/>
  <c r="AY43" i="54"/>
  <c r="BX43" i="54" s="1"/>
  <c r="CW43" i="54"/>
  <c r="AQ43" i="54"/>
  <c r="BP43" i="54" s="1"/>
  <c r="CO43" i="54"/>
  <c r="DE42" i="54"/>
  <c r="BG42" i="54"/>
  <c r="CF42" i="54" s="1"/>
  <c r="CW42" i="54"/>
  <c r="AY42" i="54"/>
  <c r="BX42" i="54" s="1"/>
  <c r="CO42" i="54"/>
  <c r="AQ42" i="54"/>
  <c r="BP42" i="54" s="1"/>
  <c r="DE41" i="54"/>
  <c r="BG41" i="54"/>
  <c r="CF41" i="54" s="1"/>
  <c r="CW41" i="54"/>
  <c r="AY41" i="54"/>
  <c r="BX41" i="54" s="1"/>
  <c r="CO41" i="54"/>
  <c r="AQ41" i="54"/>
  <c r="BP41" i="54" s="1"/>
  <c r="DE40" i="54"/>
  <c r="BG40" i="54"/>
  <c r="CF40" i="54" s="1"/>
  <c r="CW40" i="54"/>
  <c r="AY40" i="54"/>
  <c r="BX40" i="54" s="1"/>
  <c r="CO40" i="54"/>
  <c r="AQ40" i="54"/>
  <c r="BP40" i="54" s="1"/>
  <c r="BG39" i="54"/>
  <c r="CF39" i="54" s="1"/>
  <c r="DE39" i="54"/>
  <c r="AY39" i="54"/>
  <c r="BX39" i="54" s="1"/>
  <c r="CW39" i="54"/>
  <c r="AQ39" i="54"/>
  <c r="BP39" i="54" s="1"/>
  <c r="CO39" i="54"/>
  <c r="DE38" i="54"/>
  <c r="BG38" i="54"/>
  <c r="CF38" i="54" s="1"/>
  <c r="CW38" i="54"/>
  <c r="AY38" i="54"/>
  <c r="BX38" i="54" s="1"/>
  <c r="CO38" i="54"/>
  <c r="AQ38" i="54"/>
  <c r="BP38" i="54" s="1"/>
  <c r="DE37" i="54"/>
  <c r="BG37" i="54"/>
  <c r="CF37" i="54" s="1"/>
  <c r="CW37" i="54"/>
  <c r="AY37" i="54"/>
  <c r="BX37" i="54" s="1"/>
  <c r="CO37" i="54"/>
  <c r="AQ37" i="54"/>
  <c r="BP37" i="54" s="1"/>
  <c r="DE36" i="54"/>
  <c r="BG36" i="54"/>
  <c r="CF36" i="54" s="1"/>
  <c r="CW36" i="54"/>
  <c r="AY36" i="54"/>
  <c r="BX36" i="54" s="1"/>
  <c r="AQ36" i="54"/>
  <c r="BP36" i="54" s="1"/>
  <c r="CO36" i="54"/>
  <c r="BG35" i="54"/>
  <c r="CF35" i="54" s="1"/>
  <c r="DE35" i="54"/>
  <c r="AY35" i="54"/>
  <c r="BX35" i="54" s="1"/>
  <c r="CW35" i="54"/>
  <c r="AQ35" i="54"/>
  <c r="BP35" i="54" s="1"/>
  <c r="CO35" i="54"/>
  <c r="DE34" i="54"/>
  <c r="BG34" i="54"/>
  <c r="CF34" i="54" s="1"/>
  <c r="AY34" i="54"/>
  <c r="BX34" i="54" s="1"/>
  <c r="CW34" i="54"/>
  <c r="AQ34" i="54"/>
  <c r="BP34" i="54" s="1"/>
  <c r="CO34" i="54"/>
  <c r="BG33" i="54"/>
  <c r="CF33" i="54" s="1"/>
  <c r="DE33" i="54"/>
  <c r="AY33" i="54"/>
  <c r="BX33" i="54" s="1"/>
  <c r="CW33" i="54"/>
  <c r="AQ33" i="54"/>
  <c r="BP33" i="54" s="1"/>
  <c r="CO33" i="54"/>
  <c r="DE32" i="54"/>
  <c r="BG32" i="54"/>
  <c r="CF32" i="54" s="1"/>
  <c r="CW32" i="54"/>
  <c r="AY32" i="54"/>
  <c r="BX32" i="54" s="1"/>
  <c r="CO32" i="54"/>
  <c r="AQ32" i="54"/>
  <c r="BP32" i="54" s="1"/>
  <c r="BG31" i="54"/>
  <c r="CF31" i="54" s="1"/>
  <c r="DE31" i="54"/>
  <c r="AY31" i="54"/>
  <c r="BX31" i="54" s="1"/>
  <c r="CW31" i="54"/>
  <c r="AQ31" i="54"/>
  <c r="BP31" i="54" s="1"/>
  <c r="CO31" i="54"/>
  <c r="DE30" i="54"/>
  <c r="BG30" i="54"/>
  <c r="CF30" i="54" s="1"/>
  <c r="CW30" i="54"/>
  <c r="AY30" i="54"/>
  <c r="BX30" i="54" s="1"/>
  <c r="CO30" i="54"/>
  <c r="AQ30" i="54"/>
  <c r="BP30" i="54" s="1"/>
  <c r="DE29" i="54"/>
  <c r="BG29" i="54"/>
  <c r="CF29" i="54" s="1"/>
  <c r="CO29" i="54"/>
  <c r="AQ29" i="54"/>
  <c r="BP29" i="54" s="1"/>
  <c r="DE28" i="54"/>
  <c r="BG28" i="54"/>
  <c r="CF28" i="54" s="1"/>
  <c r="CW28" i="54"/>
  <c r="AY28" i="54"/>
  <c r="BX28" i="54" s="1"/>
  <c r="AQ28" i="54"/>
  <c r="BP28" i="54" s="1"/>
  <c r="CO28" i="54"/>
  <c r="BG27" i="54"/>
  <c r="CF27" i="54" s="1"/>
  <c r="DE27" i="54"/>
  <c r="AQ27" i="54"/>
  <c r="BP27" i="54" s="1"/>
  <c r="CO27" i="54"/>
  <c r="BG26" i="54"/>
  <c r="CF26" i="54" s="1"/>
  <c r="DE26" i="54"/>
  <c r="AY26" i="54"/>
  <c r="BX26" i="54" s="1"/>
  <c r="CW26" i="54"/>
  <c r="AQ26" i="54"/>
  <c r="BP26" i="54" s="1"/>
  <c r="CO26" i="54"/>
  <c r="DE25" i="54"/>
  <c r="BG25" i="54"/>
  <c r="CF25" i="54" s="1"/>
  <c r="CW25" i="54"/>
  <c r="AY25" i="54"/>
  <c r="BX25" i="54" s="1"/>
  <c r="DE24" i="54"/>
  <c r="BG24" i="54"/>
  <c r="CF24" i="54" s="1"/>
  <c r="CW24" i="54"/>
  <c r="AY24" i="54"/>
  <c r="BX24" i="54" s="1"/>
  <c r="BG23" i="54"/>
  <c r="CF23" i="54" s="1"/>
  <c r="DE23" i="54"/>
  <c r="AY23" i="54"/>
  <c r="BX23" i="54" s="1"/>
  <c r="CW23" i="54"/>
  <c r="AQ23" i="54"/>
  <c r="BP23" i="54" s="1"/>
  <c r="CO23" i="54"/>
  <c r="DE22" i="54"/>
  <c r="BG22" i="54"/>
  <c r="CF22" i="54" s="1"/>
  <c r="CW22" i="54"/>
  <c r="AY22" i="54"/>
  <c r="BX22" i="54" s="1"/>
  <c r="CO22" i="54"/>
  <c r="AQ22" i="54"/>
  <c r="BP22" i="54" s="1"/>
  <c r="DE21" i="54"/>
  <c r="BG21" i="54"/>
  <c r="CF21" i="54" s="1"/>
  <c r="CW21" i="54"/>
  <c r="AY21" i="54"/>
  <c r="BX21" i="54" s="1"/>
  <c r="CO21" i="54"/>
  <c r="AQ21" i="54"/>
  <c r="BP21" i="54" s="1"/>
  <c r="BG20" i="54"/>
  <c r="CF20" i="54" s="1"/>
  <c r="DE20" i="54"/>
  <c r="AY20" i="54"/>
  <c r="BX20" i="54" s="1"/>
  <c r="CW20" i="54"/>
  <c r="AQ20" i="54"/>
  <c r="BP20" i="54" s="1"/>
  <c r="CO20" i="54"/>
  <c r="DE19" i="54"/>
  <c r="BG19" i="54"/>
  <c r="CF19" i="54" s="1"/>
  <c r="AQ19" i="54"/>
  <c r="BP19" i="54" s="1"/>
  <c r="CO19" i="54"/>
  <c r="DE18" i="54"/>
  <c r="BG18" i="54"/>
  <c r="CF18" i="54" s="1"/>
  <c r="CW18" i="54"/>
  <c r="AY18" i="54"/>
  <c r="BX18" i="54" s="1"/>
  <c r="CO18" i="54"/>
  <c r="AQ18" i="54"/>
  <c r="BP18" i="54" s="1"/>
  <c r="DE17" i="54"/>
  <c r="BG17" i="54"/>
  <c r="CF17" i="54" s="1"/>
  <c r="CW17" i="54"/>
  <c r="AY17" i="54"/>
  <c r="BX17" i="54" s="1"/>
  <c r="CO17" i="54"/>
  <c r="AQ17" i="54"/>
  <c r="BP17" i="54" s="1"/>
  <c r="DE16" i="54"/>
  <c r="BG16" i="54"/>
  <c r="CF16" i="54" s="1"/>
  <c r="CW16" i="54"/>
  <c r="AY16" i="54"/>
  <c r="BX16" i="54" s="1"/>
  <c r="CO16" i="54"/>
  <c r="AQ16" i="54"/>
  <c r="BP16" i="54" s="1"/>
  <c r="BG13" i="54"/>
  <c r="CF13" i="54" s="1"/>
  <c r="DE13" i="54"/>
  <c r="AY13" i="54"/>
  <c r="BX13" i="54" s="1"/>
  <c r="CW13" i="54"/>
  <c r="AQ13" i="54"/>
  <c r="BP13" i="54" s="1"/>
  <c r="CO13" i="54"/>
  <c r="DE12" i="54"/>
  <c r="BG12" i="54"/>
  <c r="CF12" i="54" s="1"/>
  <c r="CW12" i="54"/>
  <c r="AY12" i="54"/>
  <c r="BX12" i="54" s="1"/>
  <c r="CO12" i="54"/>
  <c r="AQ12" i="54"/>
  <c r="BP12" i="54" s="1"/>
  <c r="DE11" i="54"/>
  <c r="BG11" i="54"/>
  <c r="CF11" i="54" s="1"/>
  <c r="CW11" i="54"/>
  <c r="AY11" i="54"/>
  <c r="BX11" i="54" s="1"/>
  <c r="CO11" i="54"/>
  <c r="AQ11" i="54"/>
  <c r="BP11" i="54" s="1"/>
  <c r="DE10" i="54"/>
  <c r="BG10" i="54"/>
  <c r="CF10" i="54" s="1"/>
  <c r="CW10" i="54"/>
  <c r="AY10" i="54"/>
  <c r="BX10" i="54" s="1"/>
  <c r="CO10" i="54"/>
  <c r="AQ10" i="54"/>
  <c r="BP10" i="54" s="1"/>
  <c r="BA8" i="54"/>
  <c r="BZ8" i="54" s="1"/>
  <c r="BL8" i="54"/>
  <c r="CK8" i="54" s="1"/>
  <c r="DI8" i="54"/>
  <c r="AX9" i="54"/>
  <c r="BW9" i="54" s="1"/>
  <c r="BK9" i="54"/>
  <c r="CJ9" i="54" s="1"/>
  <c r="DJ9" i="54"/>
  <c r="AX10" i="54"/>
  <c r="BW10" i="54" s="1"/>
  <c r="BI10" i="54"/>
  <c r="CH10" i="54" s="1"/>
  <c r="AS11" i="54"/>
  <c r="BR11" i="54" s="1"/>
  <c r="BD11" i="54"/>
  <c r="CC11" i="54" s="1"/>
  <c r="AR12" i="54"/>
  <c r="BQ12" i="54" s="1"/>
  <c r="BH12" i="54"/>
  <c r="CG12" i="54" s="1"/>
  <c r="CX12" i="54"/>
  <c r="AX13" i="54"/>
  <c r="BW13" i="54" s="1"/>
  <c r="CM13" i="54"/>
  <c r="DI13" i="54"/>
  <c r="BI14" i="54"/>
  <c r="CH14" i="54" s="1"/>
  <c r="AY15" i="54"/>
  <c r="BX15" i="54" s="1"/>
  <c r="CR15" i="54"/>
  <c r="AP16" i="54"/>
  <c r="BO16" i="54" s="1"/>
  <c r="BL16" i="54"/>
  <c r="CK16" i="54" s="1"/>
  <c r="DG16" i="54"/>
  <c r="BE17" i="54"/>
  <c r="CD17" i="54" s="1"/>
  <c r="CX17" i="54"/>
  <c r="AX18" i="54"/>
  <c r="BW18" i="54" s="1"/>
  <c r="AP19" i="54"/>
  <c r="BO19" i="54" s="1"/>
  <c r="BL19" i="54"/>
  <c r="CK19" i="54" s="1"/>
  <c r="AZ21" i="54"/>
  <c r="BY21" i="54" s="1"/>
  <c r="BA23" i="54"/>
  <c r="BZ23" i="54" s="1"/>
  <c r="BD25" i="54"/>
  <c r="CW27" i="54"/>
  <c r="CR102" i="54"/>
  <c r="BS102" i="54"/>
  <c r="CR97" i="54"/>
  <c r="BS97" i="54"/>
  <c r="CR91" i="54"/>
  <c r="AT91" i="54"/>
  <c r="BS91" i="54" s="1"/>
  <c r="BB82" i="54"/>
  <c r="CA82" i="54" s="1"/>
  <c r="CZ82" i="54"/>
  <c r="DE103" i="54"/>
  <c r="BG103" i="54"/>
  <c r="CF103" i="54" s="1"/>
  <c r="BG102" i="54"/>
  <c r="CF102" i="54" s="1"/>
  <c r="DE102" i="54"/>
  <c r="CW101" i="54"/>
  <c r="BX101" i="54"/>
  <c r="CW100" i="54"/>
  <c r="BX100" i="54"/>
  <c r="DE98" i="54"/>
  <c r="BG98" i="54"/>
  <c r="CF98" i="54" s="1"/>
  <c r="CW96" i="54"/>
  <c r="BX96" i="54"/>
  <c r="CN103" i="54"/>
  <c r="BO103" i="54"/>
  <c r="BW102" i="54"/>
  <c r="CV102" i="54"/>
  <c r="CV101" i="54"/>
  <c r="BW101" i="54"/>
  <c r="DD100" i="54"/>
  <c r="BF100" i="54"/>
  <c r="CE100" i="54" s="1"/>
  <c r="DD99" i="54"/>
  <c r="BF99" i="54"/>
  <c r="CE99" i="54" s="1"/>
  <c r="CN99" i="54"/>
  <c r="BO99" i="54"/>
  <c r="BW98" i="54"/>
  <c r="CV98" i="54"/>
  <c r="BO98" i="54"/>
  <c r="CN98" i="54"/>
  <c r="DD97" i="54"/>
  <c r="BF97" i="54"/>
  <c r="CE97" i="54" s="1"/>
  <c r="CV97" i="54"/>
  <c r="BW97" i="54"/>
  <c r="CN97" i="54"/>
  <c r="BO97" i="54"/>
  <c r="DD96" i="54"/>
  <c r="BF96" i="54"/>
  <c r="CE96" i="54" s="1"/>
  <c r="BW96" i="54"/>
  <c r="CV96" i="54"/>
  <c r="BO96" i="54"/>
  <c r="CN96" i="54"/>
  <c r="BF95" i="54"/>
  <c r="CE95" i="54" s="1"/>
  <c r="DD95" i="54"/>
  <c r="AX95" i="54"/>
  <c r="BW95" i="54" s="1"/>
  <c r="CV95" i="54"/>
  <c r="AP95" i="54"/>
  <c r="BO95" i="54" s="1"/>
  <c r="CN95" i="54"/>
  <c r="DD94" i="54"/>
  <c r="BF94" i="54"/>
  <c r="CE94" i="54" s="1"/>
  <c r="CV94" i="54"/>
  <c r="AX94" i="54"/>
  <c r="BW94" i="54" s="1"/>
  <c r="CN94" i="54"/>
  <c r="AP94" i="54"/>
  <c r="BO94" i="54" s="1"/>
  <c r="BF93" i="54"/>
  <c r="CE93" i="54" s="1"/>
  <c r="DD93" i="54"/>
  <c r="CV93" i="54"/>
  <c r="AX93" i="54"/>
  <c r="BW93" i="54" s="1"/>
  <c r="AP93" i="54"/>
  <c r="BO93" i="54" s="1"/>
  <c r="CN93" i="54"/>
  <c r="BF92" i="54"/>
  <c r="CE92" i="54" s="1"/>
  <c r="DD92" i="54"/>
  <c r="AX92" i="54"/>
  <c r="BW92" i="54" s="1"/>
  <c r="CV92" i="54"/>
  <c r="AP92" i="54"/>
  <c r="BO92" i="54" s="1"/>
  <c r="CN92" i="54"/>
  <c r="DD91" i="54"/>
  <c r="BF91" i="54"/>
  <c r="CE91" i="54" s="1"/>
  <c r="CV91" i="54"/>
  <c r="AX91" i="54"/>
  <c r="BW91" i="54" s="1"/>
  <c r="CN91" i="54"/>
  <c r="AP91" i="54"/>
  <c r="BO91" i="54" s="1"/>
  <c r="DD90" i="54"/>
  <c r="BF90" i="54"/>
  <c r="CE90" i="54" s="1"/>
  <c r="CV90" i="54"/>
  <c r="AX90" i="54"/>
  <c r="BW90" i="54" s="1"/>
  <c r="AP90" i="54"/>
  <c r="BO90" i="54" s="1"/>
  <c r="CN90" i="54"/>
  <c r="DD89" i="54"/>
  <c r="BF89" i="54"/>
  <c r="CE89" i="54" s="1"/>
  <c r="AX89" i="54"/>
  <c r="BW89" i="54" s="1"/>
  <c r="CV89" i="54"/>
  <c r="CN89" i="54"/>
  <c r="AP89" i="54"/>
  <c r="BO89" i="54" s="1"/>
  <c r="DD88" i="54"/>
  <c r="BF88" i="54"/>
  <c r="CE88" i="54" s="1"/>
  <c r="AX88" i="54"/>
  <c r="BW88" i="54" s="1"/>
  <c r="CV88" i="54"/>
  <c r="CN88" i="54"/>
  <c r="AP88" i="54"/>
  <c r="BO88" i="54" s="1"/>
  <c r="BF87" i="54"/>
  <c r="CE87" i="54" s="1"/>
  <c r="DD87" i="54"/>
  <c r="CV87" i="54"/>
  <c r="AX87" i="54"/>
  <c r="BW87" i="54" s="1"/>
  <c r="CN87" i="54"/>
  <c r="AP87" i="54"/>
  <c r="BO87" i="54" s="1"/>
  <c r="BF86" i="54"/>
  <c r="CE86" i="54" s="1"/>
  <c r="DD86" i="54"/>
  <c r="CV86" i="54"/>
  <c r="AX86" i="54"/>
  <c r="BW86" i="54" s="1"/>
  <c r="AP86" i="54"/>
  <c r="BO86" i="54" s="1"/>
  <c r="CN86" i="54"/>
  <c r="BF85" i="54"/>
  <c r="CE85" i="54" s="1"/>
  <c r="DD85" i="54"/>
  <c r="AX85" i="54"/>
  <c r="BW85" i="54" s="1"/>
  <c r="CV85" i="54"/>
  <c r="AP85" i="54"/>
  <c r="BO85" i="54" s="1"/>
  <c r="CN85" i="54"/>
  <c r="DD84" i="54"/>
  <c r="BF84" i="54"/>
  <c r="CE84" i="54" s="1"/>
  <c r="CV84" i="54"/>
  <c r="AX84" i="54"/>
  <c r="BW84" i="54" s="1"/>
  <c r="CN84" i="54"/>
  <c r="AP84" i="54"/>
  <c r="BO84" i="54" s="1"/>
  <c r="BF83" i="54"/>
  <c r="CE83" i="54" s="1"/>
  <c r="DD83" i="54"/>
  <c r="AX83" i="54"/>
  <c r="BW83" i="54" s="1"/>
  <c r="CV83" i="54"/>
  <c r="CN83" i="54"/>
  <c r="AP83" i="54"/>
  <c r="BO83" i="54" s="1"/>
  <c r="DD82" i="54"/>
  <c r="BF82" i="54"/>
  <c r="CE82" i="54" s="1"/>
  <c r="AX82" i="54"/>
  <c r="BW82" i="54" s="1"/>
  <c r="CV82" i="54"/>
  <c r="CN82" i="54"/>
  <c r="AP82" i="54"/>
  <c r="BO82" i="54" s="1"/>
  <c r="DD81" i="54"/>
  <c r="BF81" i="54"/>
  <c r="CE81" i="54" s="1"/>
  <c r="AX81" i="54"/>
  <c r="BW81" i="54" s="1"/>
  <c r="CV81" i="54"/>
  <c r="CN81" i="54"/>
  <c r="AP81" i="54"/>
  <c r="BO81" i="54" s="1"/>
  <c r="DD80" i="54"/>
  <c r="BF80" i="54"/>
  <c r="CE80" i="54" s="1"/>
  <c r="CV80" i="54"/>
  <c r="AX80" i="54"/>
  <c r="BW80" i="54" s="1"/>
  <c r="CN80" i="54"/>
  <c r="AP80" i="54"/>
  <c r="BO80" i="54" s="1"/>
  <c r="BF79" i="54"/>
  <c r="CE79" i="54" s="1"/>
  <c r="DD79" i="54"/>
  <c r="AX79" i="54"/>
  <c r="BW79" i="54" s="1"/>
  <c r="CV79" i="54"/>
  <c r="AP79" i="54"/>
  <c r="BO79" i="54" s="1"/>
  <c r="CN79" i="54"/>
  <c r="DD78" i="54"/>
  <c r="BF78" i="54"/>
  <c r="CE78" i="54" s="1"/>
  <c r="CV78" i="54"/>
  <c r="AX78" i="54"/>
  <c r="BW78" i="54" s="1"/>
  <c r="CN78" i="54"/>
  <c r="AP78" i="54"/>
  <c r="BO78" i="54" s="1"/>
  <c r="BF77" i="54"/>
  <c r="CE77" i="54" s="1"/>
  <c r="DD77" i="54"/>
  <c r="AX77" i="54"/>
  <c r="BW77" i="54" s="1"/>
  <c r="CV77" i="54"/>
  <c r="AP77" i="54"/>
  <c r="BO77" i="54" s="1"/>
  <c r="CN77" i="54"/>
  <c r="DD76" i="54"/>
  <c r="BF76" i="54"/>
  <c r="CE76" i="54" s="1"/>
  <c r="AX76" i="54"/>
  <c r="BW76" i="54" s="1"/>
  <c r="CV76" i="54"/>
  <c r="CN76" i="54"/>
  <c r="AP76" i="54"/>
  <c r="BO76" i="54" s="1"/>
  <c r="BF75" i="54"/>
  <c r="CE75" i="54" s="1"/>
  <c r="DD75" i="54"/>
  <c r="AX75" i="54"/>
  <c r="BW75" i="54" s="1"/>
  <c r="CV75" i="54"/>
  <c r="AP75" i="54"/>
  <c r="BO75" i="54" s="1"/>
  <c r="CN75" i="54"/>
  <c r="DD74" i="54"/>
  <c r="BF74" i="54"/>
  <c r="CE74" i="54" s="1"/>
  <c r="CV74" i="54"/>
  <c r="AX74" i="54"/>
  <c r="BW74" i="54" s="1"/>
  <c r="CN74" i="54"/>
  <c r="AP74" i="54"/>
  <c r="BO74" i="54" s="1"/>
  <c r="BF73" i="54"/>
  <c r="CE73" i="54" s="1"/>
  <c r="DD73" i="54"/>
  <c r="AX73" i="54"/>
  <c r="BW73" i="54" s="1"/>
  <c r="CV73" i="54"/>
  <c r="AP73" i="54"/>
  <c r="BO73" i="54" s="1"/>
  <c r="CN73" i="54"/>
  <c r="DD72" i="54"/>
  <c r="BF72" i="54"/>
  <c r="CE72" i="54" s="1"/>
  <c r="CV72" i="54"/>
  <c r="AX72" i="54"/>
  <c r="BW72" i="54" s="1"/>
  <c r="CN72" i="54"/>
  <c r="AP72" i="54"/>
  <c r="BO72" i="54" s="1"/>
  <c r="DD71" i="54"/>
  <c r="BF71" i="54"/>
  <c r="CE71" i="54" s="1"/>
  <c r="CV71" i="54"/>
  <c r="AX71" i="54"/>
  <c r="BW71" i="54" s="1"/>
  <c r="CN71" i="54"/>
  <c r="AP71" i="54"/>
  <c r="BO71" i="54" s="1"/>
  <c r="BF70" i="54"/>
  <c r="CE70" i="54" s="1"/>
  <c r="DD70" i="54"/>
  <c r="AX70" i="54"/>
  <c r="BW70" i="54" s="1"/>
  <c r="CV70" i="54"/>
  <c r="AP70" i="54"/>
  <c r="BO70" i="54" s="1"/>
  <c r="CN70" i="54"/>
  <c r="DD69" i="54"/>
  <c r="BF69" i="54"/>
  <c r="CE69" i="54" s="1"/>
  <c r="CV69" i="54"/>
  <c r="AX69" i="54"/>
  <c r="BW69" i="54" s="1"/>
  <c r="CN69" i="54"/>
  <c r="AP69" i="54"/>
  <c r="BO69" i="54" s="1"/>
  <c r="DD68" i="54"/>
  <c r="BF68" i="54"/>
  <c r="CE68" i="54" s="1"/>
  <c r="CV68" i="54"/>
  <c r="AX68" i="54"/>
  <c r="BW68" i="54" s="1"/>
  <c r="AP68" i="54"/>
  <c r="BO68" i="54" s="1"/>
  <c r="CN68" i="54"/>
  <c r="BF67" i="54"/>
  <c r="CE67" i="54" s="1"/>
  <c r="DD67" i="54"/>
  <c r="AX67" i="54"/>
  <c r="BW67" i="54" s="1"/>
  <c r="CV67" i="54"/>
  <c r="AP67" i="54"/>
  <c r="BO67" i="54" s="1"/>
  <c r="CN67" i="54"/>
  <c r="DD66" i="54"/>
  <c r="BF66" i="54"/>
  <c r="CE66" i="54" s="1"/>
  <c r="CV66" i="54"/>
  <c r="AX66" i="54"/>
  <c r="BW66" i="54" s="1"/>
  <c r="CN66" i="54"/>
  <c r="AP66" i="54"/>
  <c r="BO66" i="54" s="1"/>
  <c r="DD65" i="54"/>
  <c r="BF65" i="54"/>
  <c r="CE65" i="54" s="1"/>
  <c r="CV65" i="54"/>
  <c r="AX65" i="54"/>
  <c r="BW65" i="54" s="1"/>
  <c r="CN65" i="54"/>
  <c r="AP65" i="54"/>
  <c r="BO65" i="54" s="1"/>
  <c r="BF64" i="54"/>
  <c r="CE64" i="54" s="1"/>
  <c r="DD64" i="54"/>
  <c r="AX64" i="54"/>
  <c r="BW64" i="54" s="1"/>
  <c r="CV64" i="54"/>
  <c r="AP64" i="54"/>
  <c r="BO64" i="54" s="1"/>
  <c r="CN64" i="54"/>
  <c r="DD63" i="54"/>
  <c r="BF63" i="54"/>
  <c r="CE63" i="54" s="1"/>
  <c r="CV63" i="54"/>
  <c r="AX63" i="54"/>
  <c r="BW63" i="54" s="1"/>
  <c r="CN63" i="54"/>
  <c r="AP63" i="54"/>
  <c r="BO63" i="54" s="1"/>
  <c r="DD62" i="54"/>
  <c r="BF62" i="54"/>
  <c r="CE62" i="54" s="1"/>
  <c r="AX62" i="54"/>
  <c r="BW62" i="54" s="1"/>
  <c r="CV62" i="54"/>
  <c r="CN62" i="54"/>
  <c r="AP62" i="54"/>
  <c r="BO62" i="54" s="1"/>
  <c r="DD61" i="54"/>
  <c r="BF61" i="54"/>
  <c r="CE61" i="54" s="1"/>
  <c r="CV61" i="54"/>
  <c r="AX61" i="54"/>
  <c r="BW61" i="54" s="1"/>
  <c r="CN61" i="54"/>
  <c r="AP61" i="54"/>
  <c r="BO61" i="54" s="1"/>
  <c r="BF60" i="54"/>
  <c r="CE60" i="54" s="1"/>
  <c r="DD60" i="54"/>
  <c r="CV60" i="54"/>
  <c r="AX60" i="54"/>
  <c r="BW60" i="54" s="1"/>
  <c r="AP60" i="54"/>
  <c r="BO60" i="54" s="1"/>
  <c r="CN60" i="54"/>
  <c r="DD59" i="54"/>
  <c r="BF59" i="54"/>
  <c r="CE59" i="54" s="1"/>
  <c r="CV59" i="54"/>
  <c r="AX59" i="54"/>
  <c r="BW59" i="54" s="1"/>
  <c r="CN59" i="54"/>
  <c r="AP59" i="54"/>
  <c r="BO59" i="54" s="1"/>
  <c r="DD58" i="54"/>
  <c r="BF58" i="54"/>
  <c r="CE58" i="54" s="1"/>
  <c r="AX58" i="54"/>
  <c r="BW58" i="54" s="1"/>
  <c r="CV58" i="54"/>
  <c r="CN58" i="54"/>
  <c r="AP58" i="54"/>
  <c r="BO58" i="54" s="1"/>
  <c r="BF57" i="54"/>
  <c r="CE57" i="54" s="1"/>
  <c r="DD57" i="54"/>
  <c r="AX57" i="54"/>
  <c r="BW57" i="54" s="1"/>
  <c r="CV57" i="54"/>
  <c r="AP57" i="54"/>
  <c r="BO57" i="54" s="1"/>
  <c r="CN57" i="54"/>
  <c r="BF56" i="54"/>
  <c r="CE56" i="54" s="1"/>
  <c r="DD56" i="54"/>
  <c r="CV56" i="54"/>
  <c r="AX56" i="54"/>
  <c r="BW56" i="54" s="1"/>
  <c r="CN56" i="54"/>
  <c r="AP56" i="54"/>
  <c r="BO56" i="54" s="1"/>
  <c r="BF55" i="54"/>
  <c r="CE55" i="54" s="1"/>
  <c r="DD55" i="54"/>
  <c r="AX55" i="54"/>
  <c r="BW55" i="54" s="1"/>
  <c r="CV55" i="54"/>
  <c r="AP55" i="54"/>
  <c r="BO55" i="54" s="1"/>
  <c r="CN55" i="54"/>
  <c r="DD54" i="54"/>
  <c r="BF54" i="54"/>
  <c r="CE54" i="54" s="1"/>
  <c r="CV54" i="54"/>
  <c r="AX54" i="54"/>
  <c r="BW54" i="54" s="1"/>
  <c r="CN54" i="54"/>
  <c r="AP54" i="54"/>
  <c r="BO54" i="54" s="1"/>
  <c r="DD53" i="54"/>
  <c r="BF53" i="54"/>
  <c r="CE53" i="54" s="1"/>
  <c r="CV53" i="54"/>
  <c r="AX53" i="54"/>
  <c r="BW53" i="54" s="1"/>
  <c r="CN53" i="54"/>
  <c r="AP53" i="54"/>
  <c r="BO53" i="54" s="1"/>
  <c r="BF52" i="54"/>
  <c r="CE52" i="54" s="1"/>
  <c r="DD52" i="54"/>
  <c r="AX52" i="54"/>
  <c r="BW52" i="54" s="1"/>
  <c r="CV52" i="54"/>
  <c r="AP52" i="54"/>
  <c r="BO52" i="54" s="1"/>
  <c r="CN52" i="54"/>
  <c r="BF51" i="54"/>
  <c r="CE51" i="54" s="1"/>
  <c r="DD51" i="54"/>
  <c r="AX51" i="54"/>
  <c r="BW51" i="54" s="1"/>
  <c r="CV51" i="54"/>
  <c r="AP51" i="54"/>
  <c r="BO51" i="54" s="1"/>
  <c r="CN51" i="54"/>
  <c r="DD50" i="54"/>
  <c r="BF50" i="54"/>
  <c r="CE50" i="54" s="1"/>
  <c r="CV50" i="54"/>
  <c r="AX50" i="54"/>
  <c r="BW50" i="54" s="1"/>
  <c r="CN50" i="54"/>
  <c r="AP50" i="54"/>
  <c r="BO50" i="54" s="1"/>
  <c r="BF49" i="54"/>
  <c r="CE49" i="54" s="1"/>
  <c r="DD49" i="54"/>
  <c r="CV49" i="54"/>
  <c r="AX49" i="54"/>
  <c r="BW49" i="54" s="1"/>
  <c r="CN49" i="54"/>
  <c r="AP49" i="54"/>
  <c r="BO49" i="54" s="1"/>
  <c r="DD48" i="54"/>
  <c r="BF48" i="54"/>
  <c r="CE48" i="54" s="1"/>
  <c r="CV48" i="54"/>
  <c r="AX48" i="54"/>
  <c r="BW48" i="54" s="1"/>
  <c r="AP48" i="54"/>
  <c r="BO48" i="54" s="1"/>
  <c r="CN48" i="54"/>
  <c r="DD47" i="54"/>
  <c r="BF47" i="54"/>
  <c r="CE47" i="54" s="1"/>
  <c r="CV47" i="54"/>
  <c r="AX47" i="54"/>
  <c r="BW47" i="54" s="1"/>
  <c r="CN47" i="54"/>
  <c r="AP47" i="54"/>
  <c r="BO47" i="54" s="1"/>
  <c r="DD46" i="54"/>
  <c r="BF46" i="54"/>
  <c r="CE46" i="54" s="1"/>
  <c r="AX46" i="54"/>
  <c r="BW46" i="54" s="1"/>
  <c r="CV46" i="54"/>
  <c r="AP46" i="54"/>
  <c r="BO46" i="54" s="1"/>
  <c r="CN46" i="54"/>
  <c r="BF45" i="54"/>
  <c r="CE45" i="54" s="1"/>
  <c r="DD45" i="54"/>
  <c r="AX45" i="54"/>
  <c r="BW45" i="54" s="1"/>
  <c r="CV45" i="54"/>
  <c r="AP45" i="54"/>
  <c r="BO45" i="54" s="1"/>
  <c r="CN45" i="54"/>
  <c r="DD44" i="54"/>
  <c r="BF44" i="54"/>
  <c r="CE44" i="54" s="1"/>
  <c r="CV44" i="54"/>
  <c r="AX44" i="54"/>
  <c r="BW44" i="54" s="1"/>
  <c r="CN44" i="54"/>
  <c r="AP44" i="54"/>
  <c r="BO44" i="54" s="1"/>
  <c r="DD43" i="54"/>
  <c r="BF43" i="54"/>
  <c r="CE43" i="54" s="1"/>
  <c r="AX43" i="54"/>
  <c r="BW43" i="54" s="1"/>
  <c r="CV43" i="54"/>
  <c r="AP43" i="54"/>
  <c r="BO43" i="54" s="1"/>
  <c r="CN43" i="54"/>
  <c r="BF42" i="54"/>
  <c r="CE42" i="54" s="1"/>
  <c r="DD42" i="54"/>
  <c r="CV42" i="54"/>
  <c r="AX42" i="54"/>
  <c r="BW42" i="54" s="1"/>
  <c r="CN42" i="54"/>
  <c r="AP42" i="54"/>
  <c r="BO42" i="54" s="1"/>
  <c r="DD41" i="54"/>
  <c r="BF41" i="54"/>
  <c r="CE41" i="54" s="1"/>
  <c r="CV41" i="54"/>
  <c r="AX41" i="54"/>
  <c r="BW41" i="54" s="1"/>
  <c r="AP41" i="54"/>
  <c r="BO41" i="54" s="1"/>
  <c r="CN41" i="54"/>
  <c r="DD40" i="54"/>
  <c r="BF40" i="54"/>
  <c r="CE40" i="54" s="1"/>
  <c r="AX40" i="54"/>
  <c r="BW40" i="54" s="1"/>
  <c r="CV40" i="54"/>
  <c r="AP40" i="54"/>
  <c r="BO40" i="54" s="1"/>
  <c r="CN40" i="54"/>
  <c r="DD39" i="54"/>
  <c r="BF39" i="54"/>
  <c r="CE39" i="54" s="1"/>
  <c r="CV39" i="54"/>
  <c r="AX39" i="54"/>
  <c r="BW39" i="54" s="1"/>
  <c r="CN39" i="54"/>
  <c r="AP39" i="54"/>
  <c r="BO39" i="54" s="1"/>
  <c r="DD38" i="54"/>
  <c r="BF38" i="54"/>
  <c r="CE38" i="54" s="1"/>
  <c r="CV38" i="54"/>
  <c r="AX38" i="54"/>
  <c r="BW38" i="54" s="1"/>
  <c r="CN38" i="54"/>
  <c r="AP38" i="54"/>
  <c r="BO38" i="54" s="1"/>
  <c r="DD37" i="54"/>
  <c r="BF37" i="54"/>
  <c r="AX37" i="54"/>
  <c r="BW37" i="54" s="1"/>
  <c r="CV37" i="54"/>
  <c r="CN37" i="54"/>
  <c r="AP37" i="54"/>
  <c r="DD36" i="54"/>
  <c r="BF36" i="54"/>
  <c r="CE36" i="54" s="1"/>
  <c r="CV36" i="54"/>
  <c r="AX36" i="54"/>
  <c r="BW36" i="54" s="1"/>
  <c r="CN36" i="54"/>
  <c r="AP36" i="54"/>
  <c r="DD35" i="54"/>
  <c r="BF35" i="54"/>
  <c r="CE35" i="54" s="1"/>
  <c r="AX35" i="54"/>
  <c r="BW35" i="54" s="1"/>
  <c r="CV35" i="54"/>
  <c r="AP35" i="54"/>
  <c r="CN35" i="54"/>
  <c r="DD34" i="54"/>
  <c r="BF34" i="54"/>
  <c r="CE34" i="54" s="1"/>
  <c r="CV34" i="54"/>
  <c r="AX34" i="54"/>
  <c r="BW34" i="54" s="1"/>
  <c r="AP34" i="54"/>
  <c r="BO34" i="54" s="1"/>
  <c r="CN34" i="54"/>
  <c r="BF33" i="54"/>
  <c r="CE33" i="54" s="1"/>
  <c r="DD33" i="54"/>
  <c r="AX33" i="54"/>
  <c r="BW33" i="54" s="1"/>
  <c r="CV33" i="54"/>
  <c r="AP33" i="54"/>
  <c r="BO33" i="54" s="1"/>
  <c r="CN33" i="54"/>
  <c r="DD32" i="54"/>
  <c r="BF32" i="54"/>
  <c r="CE32" i="54" s="1"/>
  <c r="CV32" i="54"/>
  <c r="AX32" i="54"/>
  <c r="BW32" i="54" s="1"/>
  <c r="CN32" i="54"/>
  <c r="AP32" i="54"/>
  <c r="BF31" i="54"/>
  <c r="CE31" i="54" s="1"/>
  <c r="DD31" i="54"/>
  <c r="AX31" i="54"/>
  <c r="BW31" i="54" s="1"/>
  <c r="CV31" i="54"/>
  <c r="AP31" i="54"/>
  <c r="BO31" i="54" s="1"/>
  <c r="CN31" i="54"/>
  <c r="DD30" i="54"/>
  <c r="BF30" i="54"/>
  <c r="CE30" i="54" s="1"/>
  <c r="CV30" i="54"/>
  <c r="AX30" i="54"/>
  <c r="BW30" i="54" s="1"/>
  <c r="CN30" i="54"/>
  <c r="AP30" i="54"/>
  <c r="BO30" i="54" s="1"/>
  <c r="BF29" i="54"/>
  <c r="CE29" i="54" s="1"/>
  <c r="DD29" i="54"/>
  <c r="AX29" i="54"/>
  <c r="BW29" i="54" s="1"/>
  <c r="CV29" i="54"/>
  <c r="AP29" i="54"/>
  <c r="BO29" i="54" s="1"/>
  <c r="CN29" i="54"/>
  <c r="DD28" i="54"/>
  <c r="BF28" i="54"/>
  <c r="CV28" i="54"/>
  <c r="AX28" i="54"/>
  <c r="BW28" i="54" s="1"/>
  <c r="BF27" i="54"/>
  <c r="CE27" i="54" s="1"/>
  <c r="DD27" i="54"/>
  <c r="AX27" i="54"/>
  <c r="BW27" i="54" s="1"/>
  <c r="CV27" i="54"/>
  <c r="AP27" i="54"/>
  <c r="BO27" i="54" s="1"/>
  <c r="CN27" i="54"/>
  <c r="DD26" i="54"/>
  <c r="BF26" i="54"/>
  <c r="CE26" i="54" s="1"/>
  <c r="CV26" i="54"/>
  <c r="AX26" i="54"/>
  <c r="BW26" i="54" s="1"/>
  <c r="CN26" i="54"/>
  <c r="AP26" i="54"/>
  <c r="BO26" i="54" s="1"/>
  <c r="DD25" i="54"/>
  <c r="BF25" i="54"/>
  <c r="CE25" i="54" s="1"/>
  <c r="CV25" i="54"/>
  <c r="AX25" i="54"/>
  <c r="BW25" i="54" s="1"/>
  <c r="CN25" i="54"/>
  <c r="AP25" i="54"/>
  <c r="BO25" i="54" s="1"/>
  <c r="BF24" i="54"/>
  <c r="CE24" i="54" s="1"/>
  <c r="DD24" i="54"/>
  <c r="AX24" i="54"/>
  <c r="BW24" i="54" s="1"/>
  <c r="CV24" i="54"/>
  <c r="AP24" i="54"/>
  <c r="BO24" i="54" s="1"/>
  <c r="CN24" i="54"/>
  <c r="DD23" i="54"/>
  <c r="BF23" i="54"/>
  <c r="CE23" i="54" s="1"/>
  <c r="CV23" i="54"/>
  <c r="AX23" i="54"/>
  <c r="BW23" i="54" s="1"/>
  <c r="CN23" i="54"/>
  <c r="AP23" i="54"/>
  <c r="BO23" i="54" s="1"/>
  <c r="DD22" i="54"/>
  <c r="BF22" i="54"/>
  <c r="CE22" i="54" s="1"/>
  <c r="CV22" i="54"/>
  <c r="AX22" i="54"/>
  <c r="BW22" i="54" s="1"/>
  <c r="BF21" i="54"/>
  <c r="DD21" i="54"/>
  <c r="AX21" i="54"/>
  <c r="BW21" i="54" s="1"/>
  <c r="CV21" i="54"/>
  <c r="AP21" i="54"/>
  <c r="BO21" i="54" s="1"/>
  <c r="CN21" i="54"/>
  <c r="BF20" i="54"/>
  <c r="CE20" i="54" s="1"/>
  <c r="DD20" i="54"/>
  <c r="AP20" i="54"/>
  <c r="BO20" i="54" s="1"/>
  <c r="CN20" i="54"/>
  <c r="DD14" i="54"/>
  <c r="BF14" i="54"/>
  <c r="CE14" i="54" s="1"/>
  <c r="CV14" i="54"/>
  <c r="AX14" i="54"/>
  <c r="BW14" i="54" s="1"/>
  <c r="CN14" i="54"/>
  <c r="AP14" i="54"/>
  <c r="BO14" i="54" s="1"/>
  <c r="AP8" i="54"/>
  <c r="BO8" i="54" s="1"/>
  <c r="BB8" i="54"/>
  <c r="CA8" i="54" s="1"/>
  <c r="CM8" i="54"/>
  <c r="AZ9" i="54"/>
  <c r="BY9" i="54" s="1"/>
  <c r="CM9" i="54"/>
  <c r="AO10" i="54"/>
  <c r="BN10" i="54" s="1"/>
  <c r="AZ10" i="54"/>
  <c r="BY10" i="54" s="1"/>
  <c r="BJ10" i="54"/>
  <c r="CI10" i="54" s="1"/>
  <c r="AT11" i="54"/>
  <c r="BS11" i="54" s="1"/>
  <c r="BE11" i="54"/>
  <c r="CD11" i="54" s="1"/>
  <c r="BJ12" i="54"/>
  <c r="CI12" i="54" s="1"/>
  <c r="AZ13" i="54"/>
  <c r="BY13" i="54" s="1"/>
  <c r="CQ13" i="54"/>
  <c r="AO14" i="54"/>
  <c r="BN14" i="54" s="1"/>
  <c r="BK14" i="54"/>
  <c r="CJ14" i="54" s="1"/>
  <c r="BA15" i="54"/>
  <c r="BZ15" i="54" s="1"/>
  <c r="CT15" i="54"/>
  <c r="AT16" i="54"/>
  <c r="BS16" i="54" s="1"/>
  <c r="CM16" i="54"/>
  <c r="DI16" i="54"/>
  <c r="BI17" i="54"/>
  <c r="CH17" i="54" s="1"/>
  <c r="CZ17" i="54"/>
  <c r="AZ18" i="54"/>
  <c r="BY18" i="54" s="1"/>
  <c r="CT18" i="54"/>
  <c r="AR19" i="54"/>
  <c r="BQ19" i="54" s="1"/>
  <c r="CM21" i="54"/>
  <c r="AR28" i="54"/>
  <c r="BQ28" i="54" s="1"/>
  <c r="CA103" i="54"/>
  <c r="CZ103" i="54"/>
  <c r="BJ100" i="54"/>
  <c r="CI100" i="54" s="1"/>
  <c r="DH100" i="54"/>
  <c r="CR99" i="54"/>
  <c r="BS99" i="54"/>
  <c r="CZ97" i="54"/>
  <c r="CA97" i="54"/>
  <c r="BB95" i="54"/>
  <c r="CA95" i="54" s="1"/>
  <c r="CZ95" i="54"/>
  <c r="DH93" i="54"/>
  <c r="BJ93" i="54"/>
  <c r="CI93" i="54" s="1"/>
  <c r="CR92" i="54"/>
  <c r="AT92" i="54"/>
  <c r="BS92" i="54" s="1"/>
  <c r="BJ88" i="54"/>
  <c r="CI88" i="54" s="1"/>
  <c r="DH88" i="54"/>
  <c r="BJ82" i="54"/>
  <c r="CI82" i="54" s="1"/>
  <c r="DH82" i="54"/>
  <c r="CO103" i="54"/>
  <c r="BP103" i="54"/>
  <c r="DE101" i="54"/>
  <c r="BG101" i="54"/>
  <c r="CF101" i="54" s="1"/>
  <c r="DE99" i="54"/>
  <c r="BG99" i="54"/>
  <c r="CF99" i="54" s="1"/>
  <c r="BG97" i="54"/>
  <c r="CF97" i="54" s="1"/>
  <c r="DE97" i="54"/>
  <c r="DD103" i="54"/>
  <c r="BF103" i="54"/>
  <c r="CE103" i="54" s="1"/>
  <c r="BF102" i="54"/>
  <c r="CE102" i="54" s="1"/>
  <c r="DD102" i="54"/>
  <c r="DD101" i="54"/>
  <c r="BF101" i="54"/>
  <c r="CE101" i="54" s="1"/>
  <c r="CN101" i="54"/>
  <c r="BO101" i="54"/>
  <c r="CV100" i="54"/>
  <c r="BW100" i="54"/>
  <c r="CV99" i="54"/>
  <c r="BW99" i="54"/>
  <c r="BF98" i="54"/>
  <c r="CE98" i="54" s="1"/>
  <c r="DD98" i="54"/>
  <c r="DC103" i="54"/>
  <c r="CD103" i="54"/>
  <c r="CU103" i="54"/>
  <c r="BV103" i="54"/>
  <c r="CM103" i="54"/>
  <c r="AO103" i="54"/>
  <c r="BN103" i="54" s="1"/>
  <c r="CD102" i="54"/>
  <c r="DC102" i="54"/>
  <c r="BV102" i="54"/>
  <c r="CU102" i="54"/>
  <c r="AO102" i="54"/>
  <c r="BN102" i="54" s="1"/>
  <c r="CM102" i="54"/>
  <c r="DC101" i="54"/>
  <c r="CD101" i="54"/>
  <c r="CU101" i="54"/>
  <c r="BV101" i="54"/>
  <c r="CM101" i="54"/>
  <c r="AO101" i="54"/>
  <c r="BN101" i="54" s="1"/>
  <c r="DC100" i="54"/>
  <c r="CD100" i="54"/>
  <c r="CU100" i="54"/>
  <c r="BV100" i="54"/>
  <c r="CM100" i="54"/>
  <c r="AO100" i="54"/>
  <c r="BN100" i="54" s="1"/>
  <c r="DC99" i="54"/>
  <c r="CD99" i="54"/>
  <c r="CU99" i="54"/>
  <c r="BV99" i="54"/>
  <c r="CM99" i="54"/>
  <c r="AO99" i="54"/>
  <c r="BN99" i="54" s="1"/>
  <c r="CD98" i="54"/>
  <c r="DC98" i="54"/>
  <c r="BV98" i="54"/>
  <c r="CU98" i="54"/>
  <c r="AO98" i="54"/>
  <c r="BN98" i="54" s="1"/>
  <c r="CM98" i="54"/>
  <c r="DC97" i="54"/>
  <c r="CD97" i="54"/>
  <c r="CU97" i="54"/>
  <c r="BV97" i="54"/>
  <c r="CM97" i="54"/>
  <c r="AO97" i="54"/>
  <c r="BN97" i="54" s="1"/>
  <c r="DC96" i="54"/>
  <c r="CD96" i="54"/>
  <c r="CU96" i="54"/>
  <c r="BV96" i="54"/>
  <c r="CM96" i="54"/>
  <c r="AO96" i="54"/>
  <c r="BN96" i="54" s="1"/>
  <c r="BE95" i="54"/>
  <c r="CD95" i="54" s="1"/>
  <c r="DC95" i="54"/>
  <c r="AW95" i="54"/>
  <c r="BV95" i="54" s="1"/>
  <c r="CU95" i="54"/>
  <c r="AO95" i="54"/>
  <c r="BN95" i="54" s="1"/>
  <c r="CM95" i="54"/>
  <c r="DC94" i="54"/>
  <c r="BE94" i="54"/>
  <c r="CD94" i="54" s="1"/>
  <c r="CU94" i="54"/>
  <c r="AW94" i="54"/>
  <c r="BV94" i="54" s="1"/>
  <c r="CM94" i="54"/>
  <c r="AO94" i="54"/>
  <c r="BN94" i="54" s="1"/>
  <c r="BE93" i="54"/>
  <c r="CD93" i="54" s="1"/>
  <c r="DC93" i="54"/>
  <c r="AW93" i="54"/>
  <c r="BV93" i="54" s="1"/>
  <c r="CU93" i="54"/>
  <c r="AO93" i="54"/>
  <c r="BN93" i="54" s="1"/>
  <c r="CM93" i="54"/>
  <c r="BE92" i="54"/>
  <c r="CD92" i="54" s="1"/>
  <c r="DC92" i="54"/>
  <c r="AW92" i="54"/>
  <c r="BV92" i="54" s="1"/>
  <c r="CU92" i="54"/>
  <c r="AO92" i="54"/>
  <c r="BN92" i="54" s="1"/>
  <c r="CM92" i="54"/>
  <c r="DC91" i="54"/>
  <c r="BE91" i="54"/>
  <c r="CD91" i="54" s="1"/>
  <c r="CU91" i="54"/>
  <c r="AW91" i="54"/>
  <c r="BV91" i="54" s="1"/>
  <c r="CM91" i="54"/>
  <c r="AO91" i="54"/>
  <c r="BN91" i="54" s="1"/>
  <c r="BE90" i="54"/>
  <c r="CD90" i="54" s="1"/>
  <c r="DC90" i="54"/>
  <c r="CU90" i="54"/>
  <c r="AW90" i="54"/>
  <c r="BV90" i="54" s="1"/>
  <c r="CM90" i="54"/>
  <c r="AO90" i="54"/>
  <c r="BN90" i="54" s="1"/>
  <c r="BE89" i="54"/>
  <c r="CD89" i="54" s="1"/>
  <c r="DC89" i="54"/>
  <c r="AW89" i="54"/>
  <c r="BV89" i="54" s="1"/>
  <c r="CU89" i="54"/>
  <c r="AO89" i="54"/>
  <c r="BN89" i="54" s="1"/>
  <c r="CM89" i="54"/>
  <c r="DC88" i="54"/>
  <c r="BE88" i="54"/>
  <c r="CD88" i="54" s="1"/>
  <c r="CU88" i="54"/>
  <c r="AW88" i="54"/>
  <c r="BV88" i="54" s="1"/>
  <c r="CM88" i="54"/>
  <c r="AO88" i="54"/>
  <c r="BN88" i="54" s="1"/>
  <c r="BE87" i="54"/>
  <c r="CD87" i="54" s="1"/>
  <c r="DC87" i="54"/>
  <c r="CU87" i="54"/>
  <c r="AW87" i="54"/>
  <c r="BV87" i="54" s="1"/>
  <c r="CM87" i="54"/>
  <c r="AO87" i="54"/>
  <c r="BN87" i="54" s="1"/>
  <c r="BE86" i="54"/>
  <c r="CD86" i="54" s="1"/>
  <c r="DC86" i="54"/>
  <c r="CU86" i="54"/>
  <c r="AW86" i="54"/>
  <c r="BV86" i="54" s="1"/>
  <c r="CM86" i="54"/>
  <c r="AO86" i="54"/>
  <c r="BN86" i="54" s="1"/>
  <c r="BE85" i="54"/>
  <c r="CD85" i="54" s="1"/>
  <c r="DC85" i="54"/>
  <c r="CU85" i="54"/>
  <c r="AW85" i="54"/>
  <c r="BV85" i="54" s="1"/>
  <c r="CM85" i="54"/>
  <c r="AO85" i="54"/>
  <c r="BN85" i="54" s="1"/>
  <c r="DC84" i="54"/>
  <c r="BE84" i="54"/>
  <c r="CD84" i="54" s="1"/>
  <c r="CU84" i="54"/>
  <c r="AW84" i="54"/>
  <c r="BV84" i="54" s="1"/>
  <c r="AO84" i="54"/>
  <c r="BN84" i="54" s="1"/>
  <c r="CM84" i="54"/>
  <c r="BE83" i="54"/>
  <c r="CD83" i="54" s="1"/>
  <c r="DC83" i="54"/>
  <c r="AW83" i="54"/>
  <c r="BV83" i="54" s="1"/>
  <c r="CU83" i="54"/>
  <c r="AO83" i="54"/>
  <c r="BN83" i="54" s="1"/>
  <c r="CM83" i="54"/>
  <c r="DC82" i="54"/>
  <c r="BE82" i="54"/>
  <c r="CD82" i="54" s="1"/>
  <c r="CU82" i="54"/>
  <c r="AW82" i="54"/>
  <c r="BV82" i="54" s="1"/>
  <c r="CM82" i="54"/>
  <c r="AO82" i="54"/>
  <c r="BN82" i="54" s="1"/>
  <c r="DC81" i="54"/>
  <c r="BE81" i="54"/>
  <c r="CD81" i="54" s="1"/>
  <c r="AW81" i="54"/>
  <c r="BV81" i="54" s="1"/>
  <c r="CU81" i="54"/>
  <c r="AO81" i="54"/>
  <c r="BN81" i="54" s="1"/>
  <c r="CM81" i="54"/>
  <c r="BE80" i="54"/>
  <c r="CD80" i="54" s="1"/>
  <c r="DC80" i="54"/>
  <c r="AW80" i="54"/>
  <c r="BV80" i="54" s="1"/>
  <c r="CU80" i="54"/>
  <c r="CM80" i="54"/>
  <c r="AO80" i="54"/>
  <c r="BN80" i="54" s="1"/>
  <c r="BE79" i="54"/>
  <c r="CD79" i="54" s="1"/>
  <c r="DC79" i="54"/>
  <c r="AW79" i="54"/>
  <c r="BV79" i="54" s="1"/>
  <c r="CU79" i="54"/>
  <c r="AO79" i="54"/>
  <c r="BN79" i="54" s="1"/>
  <c r="CM79" i="54"/>
  <c r="DC78" i="54"/>
  <c r="BE78" i="54"/>
  <c r="CD78" i="54" s="1"/>
  <c r="CU78" i="54"/>
  <c r="AW78" i="54"/>
  <c r="BV78" i="54" s="1"/>
  <c r="CM78" i="54"/>
  <c r="AO78" i="54"/>
  <c r="BN78" i="54" s="1"/>
  <c r="BE77" i="54"/>
  <c r="CD77" i="54" s="1"/>
  <c r="DC77" i="54"/>
  <c r="CU77" i="54"/>
  <c r="AW77" i="54"/>
  <c r="BV77" i="54" s="1"/>
  <c r="AO77" i="54"/>
  <c r="BN77" i="54" s="1"/>
  <c r="CM77" i="54"/>
  <c r="DC76" i="54"/>
  <c r="BE76" i="54"/>
  <c r="CD76" i="54" s="1"/>
  <c r="CU76" i="54"/>
  <c r="AW76" i="54"/>
  <c r="BV76" i="54" s="1"/>
  <c r="CM76" i="54"/>
  <c r="AO76" i="54"/>
  <c r="BN76" i="54" s="1"/>
  <c r="DC75" i="54"/>
  <c r="BE75" i="54"/>
  <c r="CD75" i="54" s="1"/>
  <c r="CU75" i="54"/>
  <c r="AW75" i="54"/>
  <c r="BV75" i="54" s="1"/>
  <c r="CM75" i="54"/>
  <c r="AO75" i="54"/>
  <c r="BN75" i="54" s="1"/>
  <c r="BE74" i="54"/>
  <c r="CD74" i="54" s="1"/>
  <c r="DC74" i="54"/>
  <c r="CU74" i="54"/>
  <c r="AW74" i="54"/>
  <c r="BV74" i="54" s="1"/>
  <c r="AO74" i="54"/>
  <c r="BN74" i="54" s="1"/>
  <c r="CM74" i="54"/>
  <c r="DC73" i="54"/>
  <c r="BE73" i="54"/>
  <c r="CD73" i="54" s="1"/>
  <c r="CU73" i="54"/>
  <c r="AW73" i="54"/>
  <c r="BV73" i="54" s="1"/>
  <c r="AO73" i="54"/>
  <c r="BN73" i="54" s="1"/>
  <c r="CM73" i="54"/>
  <c r="DC72" i="54"/>
  <c r="BE72" i="54"/>
  <c r="CD72" i="54" s="1"/>
  <c r="CU72" i="54"/>
  <c r="AW72" i="54"/>
  <c r="BV72" i="54" s="1"/>
  <c r="CM72" i="54"/>
  <c r="AO72" i="54"/>
  <c r="BN72" i="54" s="1"/>
  <c r="BE71" i="54"/>
  <c r="CD71" i="54" s="1"/>
  <c r="DC71" i="54"/>
  <c r="AW71" i="54"/>
  <c r="BV71" i="54" s="1"/>
  <c r="CU71" i="54"/>
  <c r="AO71" i="54"/>
  <c r="BN71" i="54" s="1"/>
  <c r="CM71" i="54"/>
  <c r="DC70" i="54"/>
  <c r="BE70" i="54"/>
  <c r="CD70" i="54" s="1"/>
  <c r="CU70" i="54"/>
  <c r="AW70" i="54"/>
  <c r="BV70" i="54" s="1"/>
  <c r="CM70" i="54"/>
  <c r="AO70" i="54"/>
  <c r="BN70" i="54" s="1"/>
  <c r="DC69" i="54"/>
  <c r="BE69" i="54"/>
  <c r="CD69" i="54" s="1"/>
  <c r="CU69" i="54"/>
  <c r="AW69" i="54"/>
  <c r="BV69" i="54" s="1"/>
  <c r="CM69" i="54"/>
  <c r="AO69" i="54"/>
  <c r="BN69" i="54" s="1"/>
  <c r="DC68" i="54"/>
  <c r="BE68" i="54"/>
  <c r="CD68" i="54" s="1"/>
  <c r="CU68" i="54"/>
  <c r="AW68" i="54"/>
  <c r="BV68" i="54" s="1"/>
  <c r="CM68" i="54"/>
  <c r="AO68" i="54"/>
  <c r="BN68" i="54" s="1"/>
  <c r="DC67" i="54"/>
  <c r="BE67" i="54"/>
  <c r="CD67" i="54" s="1"/>
  <c r="CU67" i="54"/>
  <c r="AW67" i="54"/>
  <c r="BV67" i="54" s="1"/>
  <c r="AO67" i="54"/>
  <c r="BN67" i="54" s="1"/>
  <c r="CM67" i="54"/>
  <c r="BE66" i="54"/>
  <c r="CD66" i="54" s="1"/>
  <c r="DC66" i="54"/>
  <c r="AW66" i="54"/>
  <c r="BV66" i="54" s="1"/>
  <c r="CU66" i="54"/>
  <c r="AO66" i="54"/>
  <c r="BN66" i="54" s="1"/>
  <c r="CM66" i="54"/>
  <c r="DC65" i="54"/>
  <c r="BE65" i="54"/>
  <c r="CD65" i="54" s="1"/>
  <c r="CU65" i="54"/>
  <c r="AW65" i="54"/>
  <c r="BV65" i="54" s="1"/>
  <c r="CM65" i="54"/>
  <c r="AO65" i="54"/>
  <c r="BN65" i="54" s="1"/>
  <c r="BE64" i="54"/>
  <c r="CD64" i="54" s="1"/>
  <c r="DC64" i="54"/>
  <c r="AW64" i="54"/>
  <c r="BV64" i="54" s="1"/>
  <c r="CU64" i="54"/>
  <c r="AO64" i="54"/>
  <c r="BN64" i="54" s="1"/>
  <c r="CM64" i="54"/>
  <c r="DC63" i="54"/>
  <c r="BE63" i="54"/>
  <c r="CD63" i="54" s="1"/>
  <c r="CU63" i="54"/>
  <c r="AW63" i="54"/>
  <c r="BV63" i="54" s="1"/>
  <c r="CM63" i="54"/>
  <c r="AO63" i="54"/>
  <c r="BN63" i="54" s="1"/>
  <c r="BE62" i="54"/>
  <c r="CD62" i="54" s="1"/>
  <c r="DC62" i="54"/>
  <c r="AW62" i="54"/>
  <c r="BV62" i="54" s="1"/>
  <c r="CU62" i="54"/>
  <c r="AO62" i="54"/>
  <c r="BN62" i="54" s="1"/>
  <c r="CM62" i="54"/>
  <c r="DC61" i="54"/>
  <c r="BE61" i="54"/>
  <c r="CD61" i="54" s="1"/>
  <c r="CU61" i="54"/>
  <c r="AW61" i="54"/>
  <c r="BV61" i="54" s="1"/>
  <c r="CM61" i="54"/>
  <c r="AO61" i="54"/>
  <c r="BN61" i="54" s="1"/>
  <c r="DC60" i="54"/>
  <c r="BE60" i="54"/>
  <c r="CD60" i="54" s="1"/>
  <c r="CU60" i="54"/>
  <c r="AW60" i="54"/>
  <c r="BV60" i="54" s="1"/>
  <c r="CM60" i="54"/>
  <c r="AO60" i="54"/>
  <c r="BN60" i="54" s="1"/>
  <c r="DC59" i="54"/>
  <c r="BE59" i="54"/>
  <c r="CD59" i="54" s="1"/>
  <c r="AW59" i="54"/>
  <c r="BV59" i="54" s="1"/>
  <c r="CU59" i="54"/>
  <c r="CM59" i="54"/>
  <c r="AO59" i="54"/>
  <c r="BN59" i="54" s="1"/>
  <c r="BE58" i="54"/>
  <c r="CD58" i="54" s="1"/>
  <c r="DC58" i="54"/>
  <c r="AW58" i="54"/>
  <c r="BV58" i="54" s="1"/>
  <c r="CU58" i="54"/>
  <c r="AO58" i="54"/>
  <c r="BN58" i="54" s="1"/>
  <c r="CM58" i="54"/>
  <c r="DC57" i="54"/>
  <c r="BE57" i="54"/>
  <c r="CD57" i="54" s="1"/>
  <c r="CU57" i="54"/>
  <c r="AW57" i="54"/>
  <c r="BV57" i="54" s="1"/>
  <c r="CM57" i="54"/>
  <c r="AO57" i="54"/>
  <c r="BN57" i="54" s="1"/>
  <c r="DC56" i="54"/>
  <c r="BE56" i="54"/>
  <c r="CD56" i="54" s="1"/>
  <c r="CU56" i="54"/>
  <c r="AW56" i="54"/>
  <c r="BV56" i="54" s="1"/>
  <c r="CM56" i="54"/>
  <c r="AO56" i="54"/>
  <c r="BN56" i="54" s="1"/>
  <c r="DC55" i="54"/>
  <c r="BE55" i="54"/>
  <c r="CD55" i="54" s="1"/>
  <c r="AW55" i="54"/>
  <c r="BV55" i="54" s="1"/>
  <c r="CU55" i="54"/>
  <c r="CM55" i="54"/>
  <c r="AO55" i="54"/>
  <c r="BN55" i="54" s="1"/>
  <c r="DC54" i="54"/>
  <c r="BE54" i="54"/>
  <c r="CD54" i="54" s="1"/>
  <c r="AW54" i="54"/>
  <c r="BV54" i="54" s="1"/>
  <c r="CU54" i="54"/>
  <c r="CM54" i="54"/>
  <c r="AO54" i="54"/>
  <c r="BN54" i="54" s="1"/>
  <c r="BE53" i="54"/>
  <c r="CD53" i="54" s="1"/>
  <c r="DC53" i="54"/>
  <c r="AW53" i="54"/>
  <c r="BV53" i="54" s="1"/>
  <c r="CU53" i="54"/>
  <c r="AO53" i="54"/>
  <c r="BN53" i="54" s="1"/>
  <c r="CM53" i="54"/>
  <c r="DC52" i="54"/>
  <c r="BE52" i="54"/>
  <c r="CD52" i="54" s="1"/>
  <c r="CU52" i="54"/>
  <c r="AW52" i="54"/>
  <c r="BV52" i="54" s="1"/>
  <c r="CM52" i="54"/>
  <c r="AO52" i="54"/>
  <c r="BN52" i="54" s="1"/>
  <c r="BE51" i="54"/>
  <c r="CD51" i="54" s="1"/>
  <c r="DC51" i="54"/>
  <c r="AW51" i="54"/>
  <c r="BV51" i="54" s="1"/>
  <c r="CU51" i="54"/>
  <c r="CM51" i="54"/>
  <c r="AO51" i="54"/>
  <c r="BN51" i="54" s="1"/>
  <c r="BE50" i="54"/>
  <c r="CD50" i="54" s="1"/>
  <c r="DC50" i="54"/>
  <c r="AW50" i="54"/>
  <c r="BV50" i="54" s="1"/>
  <c r="CU50" i="54"/>
  <c r="AO50" i="54"/>
  <c r="BN50" i="54" s="1"/>
  <c r="CM50" i="54"/>
  <c r="DC49" i="54"/>
  <c r="BE49" i="54"/>
  <c r="CD49" i="54" s="1"/>
  <c r="CU49" i="54"/>
  <c r="AW49" i="54"/>
  <c r="BV49" i="54" s="1"/>
  <c r="CM49" i="54"/>
  <c r="AO49" i="54"/>
  <c r="BN49" i="54" s="1"/>
  <c r="BE48" i="54"/>
  <c r="CD48" i="54" s="1"/>
  <c r="DC48" i="54"/>
  <c r="AW48" i="54"/>
  <c r="BV48" i="54" s="1"/>
  <c r="CU48" i="54"/>
  <c r="AO48" i="54"/>
  <c r="BN48" i="54" s="1"/>
  <c r="CM48" i="54"/>
  <c r="DC47" i="54"/>
  <c r="BE47" i="54"/>
  <c r="CD47" i="54" s="1"/>
  <c r="CU47" i="54"/>
  <c r="AW47" i="54"/>
  <c r="BV47" i="54" s="1"/>
  <c r="CM47" i="54"/>
  <c r="AO47" i="54"/>
  <c r="BN47" i="54" s="1"/>
  <c r="DC46" i="54"/>
  <c r="BE46" i="54"/>
  <c r="CD46" i="54" s="1"/>
  <c r="CU46" i="54"/>
  <c r="AW46" i="54"/>
  <c r="BV46" i="54" s="1"/>
  <c r="CM46" i="54"/>
  <c r="AO46" i="54"/>
  <c r="BN46" i="54" s="1"/>
  <c r="BE45" i="54"/>
  <c r="CD45" i="54" s="1"/>
  <c r="DC45" i="54"/>
  <c r="AW45" i="54"/>
  <c r="BV45" i="54" s="1"/>
  <c r="CU45" i="54"/>
  <c r="AO45" i="54"/>
  <c r="BN45" i="54" s="1"/>
  <c r="CM45" i="54"/>
  <c r="DC44" i="54"/>
  <c r="BE44" i="54"/>
  <c r="CD44" i="54" s="1"/>
  <c r="CU44" i="54"/>
  <c r="AW44" i="54"/>
  <c r="BV44" i="54" s="1"/>
  <c r="AO44" i="54"/>
  <c r="BN44" i="54" s="1"/>
  <c r="CM44" i="54"/>
  <c r="DC43" i="54"/>
  <c r="BE43" i="54"/>
  <c r="CD43" i="54" s="1"/>
  <c r="AW43" i="54"/>
  <c r="BV43" i="54" s="1"/>
  <c r="CU43" i="54"/>
  <c r="CM43" i="54"/>
  <c r="AO43" i="54"/>
  <c r="BN43" i="54" s="1"/>
  <c r="DC42" i="54"/>
  <c r="BE42" i="54"/>
  <c r="CD42" i="54" s="1"/>
  <c r="CU42" i="54"/>
  <c r="AW42" i="54"/>
  <c r="BV42" i="54" s="1"/>
  <c r="CM42" i="54"/>
  <c r="AO42" i="54"/>
  <c r="BN42" i="54" s="1"/>
  <c r="BE41" i="54"/>
  <c r="CD41" i="54" s="1"/>
  <c r="DC41" i="54"/>
  <c r="AW41" i="54"/>
  <c r="BV41" i="54" s="1"/>
  <c r="CU41" i="54"/>
  <c r="AO41" i="54"/>
  <c r="BN41" i="54" s="1"/>
  <c r="CM41" i="54"/>
  <c r="DC40" i="54"/>
  <c r="BE40" i="54"/>
  <c r="CD40" i="54" s="1"/>
  <c r="AW40" i="54"/>
  <c r="BV40" i="54" s="1"/>
  <c r="CU40" i="54"/>
  <c r="CM40" i="54"/>
  <c r="AO40" i="54"/>
  <c r="BN40" i="54" s="1"/>
  <c r="BE39" i="54"/>
  <c r="CD39" i="54" s="1"/>
  <c r="DC39" i="54"/>
  <c r="AW39" i="54"/>
  <c r="BV39" i="54" s="1"/>
  <c r="CU39" i="54"/>
  <c r="AO39" i="54"/>
  <c r="BN39" i="54" s="1"/>
  <c r="CM39" i="54"/>
  <c r="DC38" i="54"/>
  <c r="BE38" i="54"/>
  <c r="CD38" i="54" s="1"/>
  <c r="CU38" i="54"/>
  <c r="AW38" i="54"/>
  <c r="BV38" i="54" s="1"/>
  <c r="CM38" i="54"/>
  <c r="AO38" i="54"/>
  <c r="BN38" i="54" s="1"/>
  <c r="DC37" i="54"/>
  <c r="BE37" i="54"/>
  <c r="CD37" i="54" s="1"/>
  <c r="AW37" i="54"/>
  <c r="BV37" i="54" s="1"/>
  <c r="CU37" i="54"/>
  <c r="AO37" i="54"/>
  <c r="BN37" i="54" s="1"/>
  <c r="CM37" i="54"/>
  <c r="DC36" i="54"/>
  <c r="BE36" i="54"/>
  <c r="CD36" i="54" s="1"/>
  <c r="CU36" i="54"/>
  <c r="AW36" i="54"/>
  <c r="BV36" i="54" s="1"/>
  <c r="CM36" i="54"/>
  <c r="AO36" i="54"/>
  <c r="BN36" i="54" s="1"/>
  <c r="DC35" i="54"/>
  <c r="BE35" i="54"/>
  <c r="CD35" i="54" s="1"/>
  <c r="AW35" i="54"/>
  <c r="BV35" i="54" s="1"/>
  <c r="CU35" i="54"/>
  <c r="AO35" i="54"/>
  <c r="BN35" i="54" s="1"/>
  <c r="CM35" i="54"/>
  <c r="BE34" i="54"/>
  <c r="CD34" i="54" s="1"/>
  <c r="DC34" i="54"/>
  <c r="CU34" i="54"/>
  <c r="AW34" i="54"/>
  <c r="BV34" i="54" s="1"/>
  <c r="CM34" i="54"/>
  <c r="AO34" i="54"/>
  <c r="BN34" i="54" s="1"/>
  <c r="BE33" i="54"/>
  <c r="CD33" i="54" s="1"/>
  <c r="DC33" i="54"/>
  <c r="AW33" i="54"/>
  <c r="BV33" i="54" s="1"/>
  <c r="CU33" i="54"/>
  <c r="AO33" i="54"/>
  <c r="BN33" i="54" s="1"/>
  <c r="CM33" i="54"/>
  <c r="BE32" i="54"/>
  <c r="CD32" i="54" s="1"/>
  <c r="DC32" i="54"/>
  <c r="CU32" i="54"/>
  <c r="AW32" i="54"/>
  <c r="BV32" i="54" s="1"/>
  <c r="CM32" i="54"/>
  <c r="AO32" i="54"/>
  <c r="BN32" i="54" s="1"/>
  <c r="DC31" i="54"/>
  <c r="BE31" i="54"/>
  <c r="CD31" i="54" s="1"/>
  <c r="CU31" i="54"/>
  <c r="AW31" i="54"/>
  <c r="BV31" i="54" s="1"/>
  <c r="CM31" i="54"/>
  <c r="AO31" i="54"/>
  <c r="BN31" i="54" s="1"/>
  <c r="DC30" i="54"/>
  <c r="BE30" i="54"/>
  <c r="CD30" i="54" s="1"/>
  <c r="CU30" i="54"/>
  <c r="AW30" i="54"/>
  <c r="BV30" i="54" s="1"/>
  <c r="CM30" i="54"/>
  <c r="AO30" i="54"/>
  <c r="BN30" i="54" s="1"/>
  <c r="DC29" i="54"/>
  <c r="BE29" i="54"/>
  <c r="CU29" i="54"/>
  <c r="AW29" i="54"/>
  <c r="BV29" i="54" s="1"/>
  <c r="CM29" i="54"/>
  <c r="AO29" i="54"/>
  <c r="BN29" i="54" s="1"/>
  <c r="BE28" i="54"/>
  <c r="CD28" i="54" s="1"/>
  <c r="DC28" i="54"/>
  <c r="AW28" i="54"/>
  <c r="BV28" i="54" s="1"/>
  <c r="CU28" i="54"/>
  <c r="AO28" i="54"/>
  <c r="BN28" i="54" s="1"/>
  <c r="CM28" i="54"/>
  <c r="BE27" i="54"/>
  <c r="CD27" i="54" s="1"/>
  <c r="DC27" i="54"/>
  <c r="AW27" i="54"/>
  <c r="BV27" i="54" s="1"/>
  <c r="CU27" i="54"/>
  <c r="AO27" i="54"/>
  <c r="BN27" i="54" s="1"/>
  <c r="CM27" i="54"/>
  <c r="DC26" i="54"/>
  <c r="BE26" i="54"/>
  <c r="CD26" i="54" s="1"/>
  <c r="CU26" i="54"/>
  <c r="AW26" i="54"/>
  <c r="BV26" i="54" s="1"/>
  <c r="CM26" i="54"/>
  <c r="AO26" i="54"/>
  <c r="BN26" i="54" s="1"/>
  <c r="DC25" i="54"/>
  <c r="BE25" i="54"/>
  <c r="CD25" i="54" s="1"/>
  <c r="CU25" i="54"/>
  <c r="AW25" i="54"/>
  <c r="BV25" i="54" s="1"/>
  <c r="AO25" i="54"/>
  <c r="BN25" i="54" s="1"/>
  <c r="CM25" i="54"/>
  <c r="BE24" i="54"/>
  <c r="CD24" i="54" s="1"/>
  <c r="DC24" i="54"/>
  <c r="AW24" i="54"/>
  <c r="BV24" i="54" s="1"/>
  <c r="CU24" i="54"/>
  <c r="DC23" i="54"/>
  <c r="BE23" i="54"/>
  <c r="CD23" i="54" s="1"/>
  <c r="CU23" i="54"/>
  <c r="AW23" i="54"/>
  <c r="BV23" i="54" s="1"/>
  <c r="CM23" i="54"/>
  <c r="AO23" i="54"/>
  <c r="BN23" i="54" s="1"/>
  <c r="DC22" i="54"/>
  <c r="BE22" i="54"/>
  <c r="CD22" i="54" s="1"/>
  <c r="CU22" i="54"/>
  <c r="AW22" i="54"/>
  <c r="BV22" i="54" s="1"/>
  <c r="AO22" i="54"/>
  <c r="BN22" i="54" s="1"/>
  <c r="CM22" i="54"/>
  <c r="BE21" i="54"/>
  <c r="CD21" i="54" s="1"/>
  <c r="DC21" i="54"/>
  <c r="AW21" i="54"/>
  <c r="BV21" i="54" s="1"/>
  <c r="CU21" i="54"/>
  <c r="DC20" i="54"/>
  <c r="BE20" i="54"/>
  <c r="CD20" i="54" s="1"/>
  <c r="CU20" i="54"/>
  <c r="AW20" i="54"/>
  <c r="BV20" i="54" s="1"/>
  <c r="CM20" i="54"/>
  <c r="AO20" i="54"/>
  <c r="BN20" i="54" s="1"/>
  <c r="DC19" i="54"/>
  <c r="BE19" i="54"/>
  <c r="CD19" i="54" s="1"/>
  <c r="CU19" i="54"/>
  <c r="AW19" i="54"/>
  <c r="BV19" i="54" s="1"/>
  <c r="CM19" i="54"/>
  <c r="AO19" i="54"/>
  <c r="BN19" i="54" s="1"/>
  <c r="DC18" i="54"/>
  <c r="BE18" i="54"/>
  <c r="CD18" i="54" s="1"/>
  <c r="CU18" i="54"/>
  <c r="AW18" i="54"/>
  <c r="BV18" i="54" s="1"/>
  <c r="CM18" i="54"/>
  <c r="AO18" i="54"/>
  <c r="BN18" i="54" s="1"/>
  <c r="AQ8" i="54"/>
  <c r="BD8" i="54"/>
  <c r="DA8" i="54"/>
  <c r="AP9" i="54"/>
  <c r="BO9" i="54" s="1"/>
  <c r="BA9" i="54"/>
  <c r="BZ9" i="54" s="1"/>
  <c r="CZ9" i="54"/>
  <c r="AP10" i="54"/>
  <c r="BO10" i="54" s="1"/>
  <c r="BA10" i="54"/>
  <c r="BZ10" i="54" s="1"/>
  <c r="BL10" i="54"/>
  <c r="CK10" i="54" s="1"/>
  <c r="AV11" i="54"/>
  <c r="BU11" i="54" s="1"/>
  <c r="BF11" i="54"/>
  <c r="CE11" i="54" s="1"/>
  <c r="BB13" i="54"/>
  <c r="CA13" i="54" s="1"/>
  <c r="CS13" i="54"/>
  <c r="DE14" i="54"/>
  <c r="BE15" i="54"/>
  <c r="CD15" i="54" s="1"/>
  <c r="CV15" i="54"/>
  <c r="AV16" i="54"/>
  <c r="BU16" i="54" s="1"/>
  <c r="CQ16" i="54"/>
  <c r="AO17" i="54"/>
  <c r="BN17" i="54" s="1"/>
  <c r="BK17" i="54"/>
  <c r="CJ17" i="54" s="1"/>
  <c r="DD17" i="54"/>
  <c r="BB18" i="54"/>
  <c r="CA18" i="54" s="1"/>
  <c r="AV19" i="54"/>
  <c r="BU19" i="54" s="1"/>
  <c r="CW19" i="54"/>
  <c r="CY21" i="54"/>
  <c r="CZ23" i="54"/>
  <c r="CN28" i="54"/>
  <c r="CZ101" i="54"/>
  <c r="CA101" i="54"/>
  <c r="BS96" i="54"/>
  <c r="CR96" i="54"/>
  <c r="DH90" i="54"/>
  <c r="BJ90" i="54"/>
  <c r="CI90" i="54" s="1"/>
  <c r="DH81" i="54"/>
  <c r="BJ81" i="54"/>
  <c r="CI81" i="54" s="1"/>
  <c r="CW103" i="54"/>
  <c r="BX103" i="54"/>
  <c r="BX102" i="54"/>
  <c r="CW102" i="54"/>
  <c r="CO101" i="54"/>
  <c r="BP101" i="54"/>
  <c r="CO100" i="54"/>
  <c r="BP100" i="54"/>
  <c r="CO99" i="54"/>
  <c r="BP99" i="54"/>
  <c r="CO98" i="54"/>
  <c r="BP98" i="54"/>
  <c r="BP97" i="54"/>
  <c r="CO97" i="54"/>
  <c r="CV103" i="54"/>
  <c r="BW103" i="54"/>
  <c r="BO102" i="54"/>
  <c r="CN102" i="54"/>
  <c r="CN100" i="54"/>
  <c r="BO100" i="54"/>
  <c r="DJ103" i="54"/>
  <c r="BL103" i="54"/>
  <c r="CK103" i="54" s="1"/>
  <c r="DB103" i="54"/>
  <c r="CC103" i="54"/>
  <c r="CT103" i="54"/>
  <c r="BU103" i="54"/>
  <c r="BL102" i="54"/>
  <c r="CK102" i="54" s="1"/>
  <c r="DJ102" i="54"/>
  <c r="CC102" i="54"/>
  <c r="DB102" i="54"/>
  <c r="BU102" i="54"/>
  <c r="CT102" i="54"/>
  <c r="DJ101" i="54"/>
  <c r="BL101" i="54"/>
  <c r="CK101" i="54" s="1"/>
  <c r="DB101" i="54"/>
  <c r="CC101" i="54"/>
  <c r="CT101" i="54"/>
  <c r="BU101" i="54"/>
  <c r="DJ100" i="54"/>
  <c r="BL100" i="54"/>
  <c r="CK100" i="54" s="1"/>
  <c r="DB100" i="54"/>
  <c r="CC100" i="54"/>
  <c r="CT100" i="54"/>
  <c r="BU100" i="54"/>
  <c r="DJ99" i="54"/>
  <c r="BL99" i="54"/>
  <c r="CK99" i="54" s="1"/>
  <c r="DB99" i="54"/>
  <c r="CC99" i="54"/>
  <c r="CT99" i="54"/>
  <c r="BU99" i="54"/>
  <c r="BL98" i="54"/>
  <c r="CK98" i="54" s="1"/>
  <c r="DJ98" i="54"/>
  <c r="CC98" i="54"/>
  <c r="DB98" i="54"/>
  <c r="BU98" i="54"/>
  <c r="CT98" i="54"/>
  <c r="DJ97" i="54"/>
  <c r="BL97" i="54"/>
  <c r="CK97" i="54" s="1"/>
  <c r="DB97" i="54"/>
  <c r="CC97" i="54"/>
  <c r="CT97" i="54"/>
  <c r="BU97" i="54"/>
  <c r="BL96" i="54"/>
  <c r="CK96" i="54" s="1"/>
  <c r="DJ96" i="54"/>
  <c r="CC96" i="54"/>
  <c r="DB96" i="54"/>
  <c r="BU96" i="54"/>
  <c r="CT96" i="54"/>
  <c r="DJ95" i="54"/>
  <c r="BL95" i="54"/>
  <c r="CK95" i="54" s="1"/>
  <c r="DB95" i="54"/>
  <c r="BD95" i="54"/>
  <c r="CC95" i="54" s="1"/>
  <c r="CT95" i="54"/>
  <c r="AV95" i="54"/>
  <c r="BU95" i="54" s="1"/>
  <c r="BL94" i="54"/>
  <c r="CK94" i="54" s="1"/>
  <c r="DJ94" i="54"/>
  <c r="BD94" i="54"/>
  <c r="CC94" i="54" s="1"/>
  <c r="DB94" i="54"/>
  <c r="AV94" i="54"/>
  <c r="BU94" i="54" s="1"/>
  <c r="CT94" i="54"/>
  <c r="DJ93" i="54"/>
  <c r="BL93" i="54"/>
  <c r="CK93" i="54" s="1"/>
  <c r="DB93" i="54"/>
  <c r="BD93" i="54"/>
  <c r="CC93" i="54" s="1"/>
  <c r="CT93" i="54"/>
  <c r="AV93" i="54"/>
  <c r="BU93" i="54" s="1"/>
  <c r="BL92" i="54"/>
  <c r="CK92" i="54" s="1"/>
  <c r="DJ92" i="54"/>
  <c r="BD92" i="54"/>
  <c r="CC92" i="54" s="1"/>
  <c r="DB92" i="54"/>
  <c r="AV92" i="54"/>
  <c r="BU92" i="54" s="1"/>
  <c r="CT92" i="54"/>
  <c r="DJ91" i="54"/>
  <c r="BL91" i="54"/>
  <c r="CK91" i="54" s="1"/>
  <c r="DB91" i="54"/>
  <c r="BD91" i="54"/>
  <c r="CC91" i="54" s="1"/>
  <c r="CT91" i="54"/>
  <c r="AV91" i="54"/>
  <c r="BU91" i="54" s="1"/>
  <c r="BL90" i="54"/>
  <c r="CK90" i="54" s="1"/>
  <c r="DJ90" i="54"/>
  <c r="BD90" i="54"/>
  <c r="CC90" i="54" s="1"/>
  <c r="DB90" i="54"/>
  <c r="AV90" i="54"/>
  <c r="BU90" i="54" s="1"/>
  <c r="CT90" i="54"/>
  <c r="DJ89" i="54"/>
  <c r="BL89" i="54"/>
  <c r="CK89" i="54" s="1"/>
  <c r="DB89" i="54"/>
  <c r="BD89" i="54"/>
  <c r="CC89" i="54" s="1"/>
  <c r="CT89" i="54"/>
  <c r="AV89" i="54"/>
  <c r="BU89" i="54" s="1"/>
  <c r="BL88" i="54"/>
  <c r="CK88" i="54" s="1"/>
  <c r="DJ88" i="54"/>
  <c r="BD88" i="54"/>
  <c r="CC88" i="54" s="1"/>
  <c r="DB88" i="54"/>
  <c r="AV88" i="54"/>
  <c r="BU88" i="54" s="1"/>
  <c r="CT88" i="54"/>
  <c r="DJ87" i="54"/>
  <c r="BL87" i="54"/>
  <c r="CK87" i="54" s="1"/>
  <c r="DB87" i="54"/>
  <c r="BD87" i="54"/>
  <c r="CC87" i="54" s="1"/>
  <c r="CT87" i="54"/>
  <c r="AV87" i="54"/>
  <c r="BU87" i="54" s="1"/>
  <c r="DJ86" i="54"/>
  <c r="BL86" i="54"/>
  <c r="CK86" i="54" s="1"/>
  <c r="DB86" i="54"/>
  <c r="BD86" i="54"/>
  <c r="CC86" i="54" s="1"/>
  <c r="CT86" i="54"/>
  <c r="AV86" i="54"/>
  <c r="BU86" i="54" s="1"/>
  <c r="DJ85" i="54"/>
  <c r="BL85" i="54"/>
  <c r="CK85" i="54" s="1"/>
  <c r="BD85" i="54"/>
  <c r="CC85" i="54" s="1"/>
  <c r="DB85" i="54"/>
  <c r="CT85" i="54"/>
  <c r="AV85" i="54"/>
  <c r="BU85" i="54" s="1"/>
  <c r="DJ84" i="54"/>
  <c r="BL84" i="54"/>
  <c r="CK84" i="54" s="1"/>
  <c r="DB84" i="54"/>
  <c r="BD84" i="54"/>
  <c r="CC84" i="54" s="1"/>
  <c r="CT84" i="54"/>
  <c r="AV84" i="54"/>
  <c r="BU84" i="54" s="1"/>
  <c r="DJ83" i="54"/>
  <c r="BL83" i="54"/>
  <c r="CK83" i="54" s="1"/>
  <c r="DB83" i="54"/>
  <c r="BD83" i="54"/>
  <c r="CC83" i="54" s="1"/>
  <c r="CT83" i="54"/>
  <c r="AV83" i="54"/>
  <c r="BU83" i="54" s="1"/>
  <c r="DJ82" i="54"/>
  <c r="BL82" i="54"/>
  <c r="CK82" i="54" s="1"/>
  <c r="BD82" i="54"/>
  <c r="CC82" i="54" s="1"/>
  <c r="DB82" i="54"/>
  <c r="CT82" i="54"/>
  <c r="AV82" i="54"/>
  <c r="BU82" i="54" s="1"/>
  <c r="BL81" i="54"/>
  <c r="CK81" i="54" s="1"/>
  <c r="DJ81" i="54"/>
  <c r="BD81" i="54"/>
  <c r="CC81" i="54" s="1"/>
  <c r="DB81" i="54"/>
  <c r="AV81" i="54"/>
  <c r="BU81" i="54" s="1"/>
  <c r="CT81" i="54"/>
  <c r="DJ80" i="54"/>
  <c r="BL80" i="54"/>
  <c r="CK80" i="54" s="1"/>
  <c r="DB80" i="54"/>
  <c r="BD80" i="54"/>
  <c r="CC80" i="54" s="1"/>
  <c r="CT80" i="54"/>
  <c r="AV80" i="54"/>
  <c r="BU80" i="54" s="1"/>
  <c r="DJ79" i="54"/>
  <c r="BL79" i="54"/>
  <c r="CK79" i="54" s="1"/>
  <c r="BD79" i="54"/>
  <c r="CC79" i="54" s="1"/>
  <c r="DB79" i="54"/>
  <c r="CT79" i="54"/>
  <c r="AV79" i="54"/>
  <c r="BU79" i="54" s="1"/>
  <c r="BL78" i="54"/>
  <c r="CK78" i="54" s="1"/>
  <c r="DJ78" i="54"/>
  <c r="BD78" i="54"/>
  <c r="CC78" i="54" s="1"/>
  <c r="DB78" i="54"/>
  <c r="AV78" i="54"/>
  <c r="BU78" i="54" s="1"/>
  <c r="CT78" i="54"/>
  <c r="DJ77" i="54"/>
  <c r="BL77" i="54"/>
  <c r="CK77" i="54" s="1"/>
  <c r="DB77" i="54"/>
  <c r="BD77" i="54"/>
  <c r="CC77" i="54" s="1"/>
  <c r="CT77" i="54"/>
  <c r="AV77" i="54"/>
  <c r="BU77" i="54" s="1"/>
  <c r="BL76" i="54"/>
  <c r="CK76" i="54" s="1"/>
  <c r="DJ76" i="54"/>
  <c r="BD76" i="54"/>
  <c r="CC76" i="54" s="1"/>
  <c r="DB76" i="54"/>
  <c r="AV76" i="54"/>
  <c r="BU76" i="54" s="1"/>
  <c r="CT76" i="54"/>
  <c r="DJ75" i="54"/>
  <c r="BL75" i="54"/>
  <c r="CK75" i="54" s="1"/>
  <c r="DB75" i="54"/>
  <c r="BD75" i="54"/>
  <c r="CC75" i="54" s="1"/>
  <c r="CT75" i="54"/>
  <c r="AV75" i="54"/>
  <c r="BU75" i="54" s="1"/>
  <c r="BL74" i="54"/>
  <c r="CK74" i="54" s="1"/>
  <c r="DJ74" i="54"/>
  <c r="BD74" i="54"/>
  <c r="CC74" i="54" s="1"/>
  <c r="DB74" i="54"/>
  <c r="AV74" i="54"/>
  <c r="BU74" i="54" s="1"/>
  <c r="CT74" i="54"/>
  <c r="DJ73" i="54"/>
  <c r="BL73" i="54"/>
  <c r="CK73" i="54" s="1"/>
  <c r="DB73" i="54"/>
  <c r="BD73" i="54"/>
  <c r="CC73" i="54" s="1"/>
  <c r="CT73" i="54"/>
  <c r="AV73" i="54"/>
  <c r="BU73" i="54" s="1"/>
  <c r="DJ72" i="54"/>
  <c r="BL72" i="54"/>
  <c r="CK72" i="54" s="1"/>
  <c r="DB72" i="54"/>
  <c r="BD72" i="54"/>
  <c r="CC72" i="54" s="1"/>
  <c r="CT72" i="54"/>
  <c r="AV72" i="54"/>
  <c r="BU72" i="54" s="1"/>
  <c r="BL71" i="54"/>
  <c r="CK71" i="54" s="1"/>
  <c r="DJ71" i="54"/>
  <c r="DB71" i="54"/>
  <c r="BD71" i="54"/>
  <c r="CC71" i="54" s="1"/>
  <c r="CT71" i="54"/>
  <c r="AV71" i="54"/>
  <c r="BU71" i="54" s="1"/>
  <c r="DJ70" i="54"/>
  <c r="BL70" i="54"/>
  <c r="CK70" i="54" s="1"/>
  <c r="DB70" i="54"/>
  <c r="BD70" i="54"/>
  <c r="CC70" i="54" s="1"/>
  <c r="AV70" i="54"/>
  <c r="BU70" i="54" s="1"/>
  <c r="CT70" i="54"/>
  <c r="DJ69" i="54"/>
  <c r="BL69" i="54"/>
  <c r="CK69" i="54" s="1"/>
  <c r="DB69" i="54"/>
  <c r="BD69" i="54"/>
  <c r="CC69" i="54" s="1"/>
  <c r="CT69" i="54"/>
  <c r="AV69" i="54"/>
  <c r="BU69" i="54" s="1"/>
  <c r="BL68" i="54"/>
  <c r="CK68" i="54" s="1"/>
  <c r="DJ68" i="54"/>
  <c r="BD68" i="54"/>
  <c r="CC68" i="54" s="1"/>
  <c r="DB68" i="54"/>
  <c r="AV68" i="54"/>
  <c r="BU68" i="54" s="1"/>
  <c r="CT68" i="54"/>
  <c r="DJ67" i="54"/>
  <c r="BL67" i="54"/>
  <c r="CK67" i="54" s="1"/>
  <c r="DB67" i="54"/>
  <c r="BD67" i="54"/>
  <c r="CC67" i="54" s="1"/>
  <c r="CT67" i="54"/>
  <c r="AV67" i="54"/>
  <c r="BU67" i="54" s="1"/>
  <c r="DJ66" i="54"/>
  <c r="BL66" i="54"/>
  <c r="CK66" i="54" s="1"/>
  <c r="DB66" i="54"/>
  <c r="BD66" i="54"/>
  <c r="CC66" i="54" s="1"/>
  <c r="AV66" i="54"/>
  <c r="BU66" i="54" s="1"/>
  <c r="CT66" i="54"/>
  <c r="DJ65" i="54"/>
  <c r="BL65" i="54"/>
  <c r="CK65" i="54" s="1"/>
  <c r="BD65" i="54"/>
  <c r="CC65" i="54" s="1"/>
  <c r="DB65" i="54"/>
  <c r="CT65" i="54"/>
  <c r="AV65" i="54"/>
  <c r="BU65" i="54" s="1"/>
  <c r="BL64" i="54"/>
  <c r="CK64" i="54" s="1"/>
  <c r="DJ64" i="54"/>
  <c r="BD64" i="54"/>
  <c r="CC64" i="54" s="1"/>
  <c r="DB64" i="54"/>
  <c r="CT64" i="54"/>
  <c r="AV64" i="54"/>
  <c r="BU64" i="54" s="1"/>
  <c r="BL63" i="54"/>
  <c r="CK63" i="54" s="1"/>
  <c r="DJ63" i="54"/>
  <c r="BD63" i="54"/>
  <c r="CC63" i="54" s="1"/>
  <c r="DB63" i="54"/>
  <c r="CT63" i="54"/>
  <c r="AV63" i="54"/>
  <c r="BU63" i="54" s="1"/>
  <c r="BL62" i="54"/>
  <c r="CK62" i="54" s="1"/>
  <c r="DJ62" i="54"/>
  <c r="BD62" i="54"/>
  <c r="CC62" i="54" s="1"/>
  <c r="DB62" i="54"/>
  <c r="CT62" i="54"/>
  <c r="AV62" i="54"/>
  <c r="BU62" i="54" s="1"/>
  <c r="DJ61" i="54"/>
  <c r="BL61" i="54"/>
  <c r="CK61" i="54" s="1"/>
  <c r="DB61" i="54"/>
  <c r="BD61" i="54"/>
  <c r="CC61" i="54" s="1"/>
  <c r="AV61" i="54"/>
  <c r="BU61" i="54" s="1"/>
  <c r="CT61" i="54"/>
  <c r="BL60" i="54"/>
  <c r="CK60" i="54" s="1"/>
  <c r="DJ60" i="54"/>
  <c r="BD60" i="54"/>
  <c r="CC60" i="54" s="1"/>
  <c r="DB60" i="54"/>
  <c r="AV60" i="54"/>
  <c r="BU60" i="54" s="1"/>
  <c r="CT60" i="54"/>
  <c r="DJ59" i="54"/>
  <c r="BL59" i="54"/>
  <c r="CK59" i="54" s="1"/>
  <c r="DB59" i="54"/>
  <c r="BD59" i="54"/>
  <c r="CC59" i="54" s="1"/>
  <c r="CT59" i="54"/>
  <c r="AV59" i="54"/>
  <c r="BU59" i="54" s="1"/>
  <c r="DJ58" i="54"/>
  <c r="BL58" i="54"/>
  <c r="CK58" i="54" s="1"/>
  <c r="DB58" i="54"/>
  <c r="BD58" i="54"/>
  <c r="CC58" i="54" s="1"/>
  <c r="CT58" i="54"/>
  <c r="AV58" i="54"/>
  <c r="BU58" i="54" s="1"/>
  <c r="BL57" i="54"/>
  <c r="CK57" i="54" s="1"/>
  <c r="DJ57" i="54"/>
  <c r="BD57" i="54"/>
  <c r="CC57" i="54" s="1"/>
  <c r="DB57" i="54"/>
  <c r="AV57" i="54"/>
  <c r="BU57" i="54" s="1"/>
  <c r="CT57" i="54"/>
  <c r="DJ56" i="54"/>
  <c r="BL56" i="54"/>
  <c r="CK56" i="54" s="1"/>
  <c r="DB56" i="54"/>
  <c r="BD56" i="54"/>
  <c r="CC56" i="54" s="1"/>
  <c r="CT56" i="54"/>
  <c r="AV56" i="54"/>
  <c r="BU56" i="54" s="1"/>
  <c r="DJ55" i="54"/>
  <c r="BL55" i="54"/>
  <c r="CK55" i="54" s="1"/>
  <c r="DB55" i="54"/>
  <c r="BD55" i="54"/>
  <c r="CC55" i="54" s="1"/>
  <c r="CT55" i="54"/>
  <c r="AV55" i="54"/>
  <c r="BU55" i="54" s="1"/>
  <c r="BL54" i="54"/>
  <c r="CK54" i="54" s="1"/>
  <c r="DJ54" i="54"/>
  <c r="BD54" i="54"/>
  <c r="CC54" i="54" s="1"/>
  <c r="DB54" i="54"/>
  <c r="AV54" i="54"/>
  <c r="BU54" i="54" s="1"/>
  <c r="CT54" i="54"/>
  <c r="BL53" i="54"/>
  <c r="CK53" i="54" s="1"/>
  <c r="DJ53" i="54"/>
  <c r="BD53" i="54"/>
  <c r="CC53" i="54" s="1"/>
  <c r="DB53" i="54"/>
  <c r="AV53" i="54"/>
  <c r="BU53" i="54" s="1"/>
  <c r="CT53" i="54"/>
  <c r="DJ52" i="54"/>
  <c r="BL52" i="54"/>
  <c r="CK52" i="54" s="1"/>
  <c r="DB52" i="54"/>
  <c r="BD52" i="54"/>
  <c r="CC52" i="54" s="1"/>
  <c r="CT52" i="54"/>
  <c r="AV52" i="54"/>
  <c r="BU52" i="54" s="1"/>
  <c r="DJ51" i="54"/>
  <c r="BL51" i="54"/>
  <c r="CK51" i="54" s="1"/>
  <c r="BD51" i="54"/>
  <c r="CC51" i="54" s="1"/>
  <c r="DB51" i="54"/>
  <c r="AV51" i="54"/>
  <c r="BU51" i="54" s="1"/>
  <c r="CT51" i="54"/>
  <c r="BL50" i="54"/>
  <c r="CK50" i="54" s="1"/>
  <c r="DJ50" i="54"/>
  <c r="BD50" i="54"/>
  <c r="CC50" i="54" s="1"/>
  <c r="DB50" i="54"/>
  <c r="AV50" i="54"/>
  <c r="BU50" i="54" s="1"/>
  <c r="CT50" i="54"/>
  <c r="BL49" i="54"/>
  <c r="CK49" i="54" s="1"/>
  <c r="DJ49" i="54"/>
  <c r="BD49" i="54"/>
  <c r="CC49" i="54" s="1"/>
  <c r="DB49" i="54"/>
  <c r="AV49" i="54"/>
  <c r="BU49" i="54" s="1"/>
  <c r="CT49" i="54"/>
  <c r="DJ48" i="54"/>
  <c r="BL48" i="54"/>
  <c r="CK48" i="54" s="1"/>
  <c r="DB48" i="54"/>
  <c r="BD48" i="54"/>
  <c r="CC48" i="54" s="1"/>
  <c r="CT48" i="54"/>
  <c r="AV48" i="54"/>
  <c r="BU48" i="54" s="1"/>
  <c r="DJ47" i="54"/>
  <c r="BL47" i="54"/>
  <c r="CK47" i="54" s="1"/>
  <c r="DB47" i="54"/>
  <c r="BD47" i="54"/>
  <c r="CC47" i="54" s="1"/>
  <c r="CT47" i="54"/>
  <c r="AV47" i="54"/>
  <c r="BU47" i="54" s="1"/>
  <c r="BL46" i="54"/>
  <c r="CK46" i="54" s="1"/>
  <c r="DJ46" i="54"/>
  <c r="BD46" i="54"/>
  <c r="CC46" i="54" s="1"/>
  <c r="DB46" i="54"/>
  <c r="AV46" i="54"/>
  <c r="BU46" i="54" s="1"/>
  <c r="CT46" i="54"/>
  <c r="BL45" i="54"/>
  <c r="CK45" i="54" s="1"/>
  <c r="DJ45" i="54"/>
  <c r="BD45" i="54"/>
  <c r="CC45" i="54" s="1"/>
  <c r="DB45" i="54"/>
  <c r="CT45" i="54"/>
  <c r="AV45" i="54"/>
  <c r="BU45" i="54" s="1"/>
  <c r="BL44" i="54"/>
  <c r="CK44" i="54" s="1"/>
  <c r="DJ44" i="54"/>
  <c r="BD44" i="54"/>
  <c r="CC44" i="54" s="1"/>
  <c r="DB44" i="54"/>
  <c r="AV44" i="54"/>
  <c r="CT44" i="54"/>
  <c r="DJ43" i="54"/>
  <c r="BL43" i="54"/>
  <c r="CK43" i="54" s="1"/>
  <c r="DB43" i="54"/>
  <c r="BD43" i="54"/>
  <c r="CC43" i="54" s="1"/>
  <c r="CT43" i="54"/>
  <c r="AV43" i="54"/>
  <c r="BU43" i="54" s="1"/>
  <c r="DJ42" i="54"/>
  <c r="BL42" i="54"/>
  <c r="CK42" i="54" s="1"/>
  <c r="BD42" i="54"/>
  <c r="CC42" i="54" s="1"/>
  <c r="DB42" i="54"/>
  <c r="AV42" i="54"/>
  <c r="BU42" i="54" s="1"/>
  <c r="CT42" i="54"/>
  <c r="BL41" i="54"/>
  <c r="CK41" i="54" s="1"/>
  <c r="DJ41" i="54"/>
  <c r="BD41" i="54"/>
  <c r="CC41" i="54" s="1"/>
  <c r="DB41" i="54"/>
  <c r="AV41" i="54"/>
  <c r="BU41" i="54" s="1"/>
  <c r="CT41" i="54"/>
  <c r="DJ40" i="54"/>
  <c r="BL40" i="54"/>
  <c r="CK40" i="54" s="1"/>
  <c r="DB40" i="54"/>
  <c r="BD40" i="54"/>
  <c r="CC40" i="54" s="1"/>
  <c r="CT40" i="54"/>
  <c r="AV40" i="54"/>
  <c r="BU40" i="54" s="1"/>
  <c r="BL39" i="54"/>
  <c r="CK39" i="54" s="1"/>
  <c r="DJ39" i="54"/>
  <c r="BD39" i="54"/>
  <c r="CC39" i="54" s="1"/>
  <c r="DB39" i="54"/>
  <c r="AV39" i="54"/>
  <c r="BU39" i="54" s="1"/>
  <c r="CT39" i="54"/>
  <c r="DJ38" i="54"/>
  <c r="BL38" i="54"/>
  <c r="CK38" i="54" s="1"/>
  <c r="DB38" i="54"/>
  <c r="BD38" i="54"/>
  <c r="CC38" i="54" s="1"/>
  <c r="CT38" i="54"/>
  <c r="AV38" i="54"/>
  <c r="BU38" i="54" s="1"/>
  <c r="DJ37" i="54"/>
  <c r="BL37" i="54"/>
  <c r="CK37" i="54" s="1"/>
  <c r="DB37" i="54"/>
  <c r="BD37" i="54"/>
  <c r="CC37" i="54" s="1"/>
  <c r="CT37" i="54"/>
  <c r="AV37" i="54"/>
  <c r="BU37" i="54" s="1"/>
  <c r="DJ36" i="54"/>
  <c r="BL36" i="54"/>
  <c r="CK36" i="54" s="1"/>
  <c r="DB36" i="54"/>
  <c r="BD36" i="54"/>
  <c r="CC36" i="54" s="1"/>
  <c r="CT36" i="54"/>
  <c r="AV36" i="54"/>
  <c r="BU36" i="54" s="1"/>
  <c r="DJ35" i="54"/>
  <c r="BL35" i="54"/>
  <c r="CK35" i="54" s="1"/>
  <c r="DB35" i="54"/>
  <c r="BD35" i="54"/>
  <c r="CC35" i="54" s="1"/>
  <c r="CT35" i="54"/>
  <c r="AV35" i="54"/>
  <c r="BU35" i="54" s="1"/>
  <c r="BL34" i="54"/>
  <c r="CK34" i="54" s="1"/>
  <c r="DJ34" i="54"/>
  <c r="BD34" i="54"/>
  <c r="CC34" i="54" s="1"/>
  <c r="DB34" i="54"/>
  <c r="AV34" i="54"/>
  <c r="BU34" i="54" s="1"/>
  <c r="CT34" i="54"/>
  <c r="DJ33" i="54"/>
  <c r="BL33" i="54"/>
  <c r="CK33" i="54" s="1"/>
  <c r="DB33" i="54"/>
  <c r="BD33" i="54"/>
  <c r="CC33" i="54" s="1"/>
  <c r="CT33" i="54"/>
  <c r="AV33" i="54"/>
  <c r="BU33" i="54" s="1"/>
  <c r="BL32" i="54"/>
  <c r="CK32" i="54" s="1"/>
  <c r="DJ32" i="54"/>
  <c r="BD32" i="54"/>
  <c r="CC32" i="54" s="1"/>
  <c r="DB32" i="54"/>
  <c r="CT32" i="54"/>
  <c r="AV32" i="54"/>
  <c r="BU32" i="54" s="1"/>
  <c r="DJ31" i="54"/>
  <c r="BL31" i="54"/>
  <c r="CK31" i="54" s="1"/>
  <c r="DB31" i="54"/>
  <c r="BD31" i="54"/>
  <c r="CC31" i="54" s="1"/>
  <c r="CT31" i="54"/>
  <c r="AV31" i="54"/>
  <c r="BU31" i="54" s="1"/>
  <c r="DJ30" i="54"/>
  <c r="BL30" i="54"/>
  <c r="CK30" i="54" s="1"/>
  <c r="DB30" i="54"/>
  <c r="BD30" i="54"/>
  <c r="CC30" i="54" s="1"/>
  <c r="CT30" i="54"/>
  <c r="AV30" i="54"/>
  <c r="BU30" i="54" s="1"/>
  <c r="DJ29" i="54"/>
  <c r="BL29" i="54"/>
  <c r="CK29" i="54" s="1"/>
  <c r="DB29" i="54"/>
  <c r="BD29" i="54"/>
  <c r="CC29" i="54" s="1"/>
  <c r="CT29" i="54"/>
  <c r="AV29" i="54"/>
  <c r="BU29" i="54" s="1"/>
  <c r="BL28" i="54"/>
  <c r="CK28" i="54" s="1"/>
  <c r="DJ28" i="54"/>
  <c r="BD28" i="54"/>
  <c r="CC28" i="54" s="1"/>
  <c r="DB28" i="54"/>
  <c r="AV28" i="54"/>
  <c r="BU28" i="54" s="1"/>
  <c r="CT28" i="54"/>
  <c r="DJ27" i="54"/>
  <c r="BL27" i="54"/>
  <c r="CK27" i="54" s="1"/>
  <c r="DB27" i="54"/>
  <c r="BD27" i="54"/>
  <c r="CC27" i="54" s="1"/>
  <c r="CT27" i="54"/>
  <c r="AV27" i="54"/>
  <c r="BU27" i="54" s="1"/>
  <c r="BD26" i="54"/>
  <c r="CC26" i="54" s="1"/>
  <c r="DB26" i="54"/>
  <c r="BL25" i="54"/>
  <c r="CK25" i="54" s="1"/>
  <c r="DJ25" i="54"/>
  <c r="CT25" i="54"/>
  <c r="AV25" i="54"/>
  <c r="BU25" i="54" s="1"/>
  <c r="DJ24" i="54"/>
  <c r="BL24" i="54"/>
  <c r="CK24" i="54" s="1"/>
  <c r="DB24" i="54"/>
  <c r="BD24" i="54"/>
  <c r="CC24" i="54" s="1"/>
  <c r="CT24" i="54"/>
  <c r="AV24" i="54"/>
  <c r="BU24" i="54" s="1"/>
  <c r="DJ23" i="54"/>
  <c r="BL23" i="54"/>
  <c r="CK23" i="54" s="1"/>
  <c r="DB23" i="54"/>
  <c r="BD23" i="54"/>
  <c r="CC23" i="54" s="1"/>
  <c r="CT23" i="54"/>
  <c r="AV23" i="54"/>
  <c r="BU23" i="54" s="1"/>
  <c r="BD22" i="54"/>
  <c r="CC22" i="54" s="1"/>
  <c r="DB22" i="54"/>
  <c r="AV22" i="54"/>
  <c r="BU22" i="54" s="1"/>
  <c r="CT22" i="54"/>
  <c r="DJ21" i="54"/>
  <c r="BL21" i="54"/>
  <c r="CK21" i="54" s="1"/>
  <c r="DB21" i="54"/>
  <c r="BD21" i="54"/>
  <c r="CC21" i="54" s="1"/>
  <c r="CT21" i="54"/>
  <c r="AV21" i="54"/>
  <c r="BU21" i="54" s="1"/>
  <c r="DB20" i="54"/>
  <c r="BD20" i="54"/>
  <c r="CC20" i="54" s="1"/>
  <c r="CT20" i="54"/>
  <c r="AV20" i="54"/>
  <c r="BU20" i="54" s="1"/>
  <c r="BL17" i="54"/>
  <c r="CK17" i="54" s="1"/>
  <c r="DJ17" i="54"/>
  <c r="BD17" i="54"/>
  <c r="CC17" i="54" s="1"/>
  <c r="DB17" i="54"/>
  <c r="AV17" i="54"/>
  <c r="BU17" i="54" s="1"/>
  <c r="CT17" i="54"/>
  <c r="BL14" i="54"/>
  <c r="CK14" i="54" s="1"/>
  <c r="DJ14" i="54"/>
  <c r="BD14" i="54"/>
  <c r="CC14" i="54" s="1"/>
  <c r="DB14" i="54"/>
  <c r="AV14" i="54"/>
  <c r="BU14" i="54" s="1"/>
  <c r="CT14" i="54"/>
  <c r="DJ13" i="54"/>
  <c r="BL13" i="54"/>
  <c r="CK13" i="54" s="1"/>
  <c r="DB13" i="54"/>
  <c r="BD13" i="54"/>
  <c r="CC13" i="54" s="1"/>
  <c r="CT13" i="54"/>
  <c r="AV13" i="54"/>
  <c r="BU13" i="54" s="1"/>
  <c r="DJ12" i="54"/>
  <c r="BL12" i="54"/>
  <c r="CK12" i="54" s="1"/>
  <c r="DB12" i="54"/>
  <c r="BD12" i="54"/>
  <c r="CC12" i="54" s="1"/>
  <c r="CT12" i="54"/>
  <c r="AV12" i="54"/>
  <c r="BU12" i="54" s="1"/>
  <c r="AT8" i="54"/>
  <c r="BE8" i="54"/>
  <c r="CD8" i="54" s="1"/>
  <c r="AQ9" i="54"/>
  <c r="BP9" i="54" s="1"/>
  <c r="BD9" i="54"/>
  <c r="CC9" i="54" s="1"/>
  <c r="AW11" i="54"/>
  <c r="BV11" i="54" s="1"/>
  <c r="BH11" i="54"/>
  <c r="CG11" i="54" s="1"/>
  <c r="BF13" i="54"/>
  <c r="CE13" i="54" s="1"/>
  <c r="CU13" i="54"/>
  <c r="AU14" i="54"/>
  <c r="BT14" i="54" s="1"/>
  <c r="BG15" i="54"/>
  <c r="CF15" i="54" s="1"/>
  <c r="CZ15" i="54"/>
  <c r="AX16" i="54"/>
  <c r="BW16" i="54" s="1"/>
  <c r="CS16" i="54"/>
  <c r="AS17" i="54"/>
  <c r="BR17" i="54" s="1"/>
  <c r="DF17" i="54"/>
  <c r="AX19" i="54"/>
  <c r="BW19" i="54" s="1"/>
  <c r="DI19" i="54"/>
  <c r="AP22" i="54"/>
  <c r="BO22" i="54" s="1"/>
  <c r="AQ24" i="54"/>
  <c r="BP24" i="54" s="1"/>
  <c r="AV26" i="54"/>
  <c r="BU26" i="54" s="1"/>
  <c r="AY29" i="54"/>
  <c r="BX29" i="54" s="1"/>
  <c r="DH101" i="54"/>
  <c r="BJ101" i="54"/>
  <c r="CI101" i="54" s="1"/>
  <c r="CZ99" i="54"/>
  <c r="CA99" i="54"/>
  <c r="CA96" i="54"/>
  <c r="CZ96" i="54"/>
  <c r="CZ91" i="54"/>
  <c r="BB91" i="54"/>
  <c r="CA91" i="54" s="1"/>
  <c r="BK103" i="54"/>
  <c r="CJ103" i="54" s="1"/>
  <c r="DI103" i="54"/>
  <c r="CB103" i="54"/>
  <c r="DA103" i="54"/>
  <c r="BT103" i="54"/>
  <c r="CS103" i="54"/>
  <c r="DI102" i="54"/>
  <c r="BK102" i="54"/>
  <c r="CJ102" i="54" s="1"/>
  <c r="DA102" i="54"/>
  <c r="CB102" i="54"/>
  <c r="CS102" i="54"/>
  <c r="BT102" i="54"/>
  <c r="DI101" i="54"/>
  <c r="BK101" i="54"/>
  <c r="CJ101" i="54" s="1"/>
  <c r="DA101" i="54"/>
  <c r="CB101" i="54"/>
  <c r="CS101" i="54"/>
  <c r="BT101" i="54"/>
  <c r="BK100" i="54"/>
  <c r="CJ100" i="54" s="1"/>
  <c r="DI100" i="54"/>
  <c r="CB100" i="54"/>
  <c r="DA100" i="54"/>
  <c r="BT100" i="54"/>
  <c r="CS100" i="54"/>
  <c r="DI99" i="54"/>
  <c r="BK99" i="54"/>
  <c r="CJ99" i="54" s="1"/>
  <c r="DA99" i="54"/>
  <c r="CB99" i="54"/>
  <c r="CS99" i="54"/>
  <c r="BT99" i="54"/>
  <c r="DI98" i="54"/>
  <c r="BK98" i="54"/>
  <c r="CJ98" i="54" s="1"/>
  <c r="DA98" i="54"/>
  <c r="CB98" i="54"/>
  <c r="CS98" i="54"/>
  <c r="BT98" i="54"/>
  <c r="DI97" i="54"/>
  <c r="BK97" i="54"/>
  <c r="CJ97" i="54" s="1"/>
  <c r="DA97" i="54"/>
  <c r="CB97" i="54"/>
  <c r="CS97" i="54"/>
  <c r="BT97" i="54"/>
  <c r="BK96" i="54"/>
  <c r="CJ96" i="54" s="1"/>
  <c r="DI96" i="54"/>
  <c r="CB96" i="54"/>
  <c r="DA96" i="54"/>
  <c r="BT96" i="54"/>
  <c r="CS96" i="54"/>
  <c r="DI95" i="54"/>
  <c r="BK95" i="54"/>
  <c r="CJ95" i="54" s="1"/>
  <c r="DA95" i="54"/>
  <c r="BC95" i="54"/>
  <c r="CB95" i="54" s="1"/>
  <c r="CS95" i="54"/>
  <c r="AU95" i="54"/>
  <c r="BT95" i="54" s="1"/>
  <c r="BK94" i="54"/>
  <c r="CJ94" i="54" s="1"/>
  <c r="DI94" i="54"/>
  <c r="BC94" i="54"/>
  <c r="CB94" i="54" s="1"/>
  <c r="DA94" i="54"/>
  <c r="AU94" i="54"/>
  <c r="BT94" i="54" s="1"/>
  <c r="CS94" i="54"/>
  <c r="DI93" i="54"/>
  <c r="BK93" i="54"/>
  <c r="CJ93" i="54" s="1"/>
  <c r="DA93" i="54"/>
  <c r="BC93" i="54"/>
  <c r="CB93" i="54" s="1"/>
  <c r="CS93" i="54"/>
  <c r="AU93" i="54"/>
  <c r="BT93" i="54" s="1"/>
  <c r="DI92" i="54"/>
  <c r="BK92" i="54"/>
  <c r="CJ92" i="54" s="1"/>
  <c r="DA92" i="54"/>
  <c r="BC92" i="54"/>
  <c r="CB92" i="54" s="1"/>
  <c r="CS92" i="54"/>
  <c r="AU92" i="54"/>
  <c r="BT92" i="54" s="1"/>
  <c r="DI91" i="54"/>
  <c r="BK91" i="54"/>
  <c r="CJ91" i="54" s="1"/>
  <c r="DA91" i="54"/>
  <c r="BC91" i="54"/>
  <c r="CB91" i="54" s="1"/>
  <c r="AU91" i="54"/>
  <c r="BT91" i="54" s="1"/>
  <c r="CS91" i="54"/>
  <c r="DI90" i="54"/>
  <c r="BK90" i="54"/>
  <c r="CJ90" i="54" s="1"/>
  <c r="DA90" i="54"/>
  <c r="BC90" i="54"/>
  <c r="CB90" i="54" s="1"/>
  <c r="CS90" i="54"/>
  <c r="AU90" i="54"/>
  <c r="BT90" i="54" s="1"/>
  <c r="DI89" i="54"/>
  <c r="BK89" i="54"/>
  <c r="CJ89" i="54" s="1"/>
  <c r="DA89" i="54"/>
  <c r="BC89" i="54"/>
  <c r="CB89" i="54" s="1"/>
  <c r="CS89" i="54"/>
  <c r="AU89" i="54"/>
  <c r="BT89" i="54" s="1"/>
  <c r="DI88" i="54"/>
  <c r="BK88" i="54"/>
  <c r="CJ88" i="54" s="1"/>
  <c r="DA88" i="54"/>
  <c r="BC88" i="54"/>
  <c r="CB88" i="54" s="1"/>
  <c r="CS88" i="54"/>
  <c r="AU88" i="54"/>
  <c r="BT88" i="54" s="1"/>
  <c r="DI87" i="54"/>
  <c r="BK87" i="54"/>
  <c r="CJ87" i="54" s="1"/>
  <c r="DA87" i="54"/>
  <c r="BC87" i="54"/>
  <c r="CB87" i="54" s="1"/>
  <c r="AU87" i="54"/>
  <c r="BT87" i="54" s="1"/>
  <c r="CS87" i="54"/>
  <c r="BK86" i="54"/>
  <c r="CJ86" i="54" s="1"/>
  <c r="DI86" i="54"/>
  <c r="BC86" i="54"/>
  <c r="CB86" i="54" s="1"/>
  <c r="DA86" i="54"/>
  <c r="AU86" i="54"/>
  <c r="BT86" i="54" s="1"/>
  <c r="CS86" i="54"/>
  <c r="DI85" i="54"/>
  <c r="BK85" i="54"/>
  <c r="CJ85" i="54" s="1"/>
  <c r="DA85" i="54"/>
  <c r="BC85" i="54"/>
  <c r="CB85" i="54" s="1"/>
  <c r="CS85" i="54"/>
  <c r="AU85" i="54"/>
  <c r="BT85" i="54" s="1"/>
  <c r="BK84" i="54"/>
  <c r="CJ84" i="54" s="1"/>
  <c r="DI84" i="54"/>
  <c r="BC84" i="54"/>
  <c r="CB84" i="54" s="1"/>
  <c r="DA84" i="54"/>
  <c r="AU84" i="54"/>
  <c r="BT84" i="54" s="1"/>
  <c r="CS84" i="54"/>
  <c r="DI83" i="54"/>
  <c r="BK83" i="54"/>
  <c r="CJ83" i="54" s="1"/>
  <c r="DA83" i="54"/>
  <c r="BC83" i="54"/>
  <c r="CB83" i="54" s="1"/>
  <c r="CS83" i="54"/>
  <c r="AU83" i="54"/>
  <c r="BT83" i="54" s="1"/>
  <c r="DI82" i="54"/>
  <c r="BK82" i="54"/>
  <c r="CJ82" i="54" s="1"/>
  <c r="BC82" i="54"/>
  <c r="CB82" i="54" s="1"/>
  <c r="DA82" i="54"/>
  <c r="CS82" i="54"/>
  <c r="AU82" i="54"/>
  <c r="BT82" i="54" s="1"/>
  <c r="DI81" i="54"/>
  <c r="BK81" i="54"/>
  <c r="CJ81" i="54" s="1"/>
  <c r="DA81" i="54"/>
  <c r="BC81" i="54"/>
  <c r="CB81" i="54" s="1"/>
  <c r="CS81" i="54"/>
  <c r="AU81" i="54"/>
  <c r="BT81" i="54" s="1"/>
  <c r="DI80" i="54"/>
  <c r="BK80" i="54"/>
  <c r="CJ80" i="54" s="1"/>
  <c r="BC80" i="54"/>
  <c r="CB80" i="54" s="1"/>
  <c r="DA80" i="54"/>
  <c r="AU80" i="54"/>
  <c r="BT80" i="54" s="1"/>
  <c r="CS80" i="54"/>
  <c r="BK79" i="54"/>
  <c r="CJ79" i="54" s="1"/>
  <c r="DI79" i="54"/>
  <c r="BC79" i="54"/>
  <c r="CB79" i="54" s="1"/>
  <c r="DA79" i="54"/>
  <c r="CS79" i="54"/>
  <c r="AU79" i="54"/>
  <c r="BT79" i="54" s="1"/>
  <c r="BK78" i="54"/>
  <c r="CJ78" i="54" s="1"/>
  <c r="DI78" i="54"/>
  <c r="BC78" i="54"/>
  <c r="CB78" i="54" s="1"/>
  <c r="DA78" i="54"/>
  <c r="AU78" i="54"/>
  <c r="BT78" i="54" s="1"/>
  <c r="CS78" i="54"/>
  <c r="DI77" i="54"/>
  <c r="BK77" i="54"/>
  <c r="CJ77" i="54" s="1"/>
  <c r="DA77" i="54"/>
  <c r="BC77" i="54"/>
  <c r="CB77" i="54" s="1"/>
  <c r="CS77" i="54"/>
  <c r="AU77" i="54"/>
  <c r="BT77" i="54" s="1"/>
  <c r="DI76" i="54"/>
  <c r="BK76" i="54"/>
  <c r="CJ76" i="54" s="1"/>
  <c r="DA76" i="54"/>
  <c r="BC76" i="54"/>
  <c r="CB76" i="54" s="1"/>
  <c r="CS76" i="54"/>
  <c r="AU76" i="54"/>
  <c r="BT76" i="54" s="1"/>
  <c r="DI75" i="54"/>
  <c r="BK75" i="54"/>
  <c r="CJ75" i="54" s="1"/>
  <c r="DA75" i="54"/>
  <c r="BC75" i="54"/>
  <c r="CB75" i="54" s="1"/>
  <c r="CS75" i="54"/>
  <c r="AU75" i="54"/>
  <c r="BT75" i="54" s="1"/>
  <c r="DI74" i="54"/>
  <c r="BK74" i="54"/>
  <c r="CJ74" i="54" s="1"/>
  <c r="DA74" i="54"/>
  <c r="BC74" i="54"/>
  <c r="CB74" i="54" s="1"/>
  <c r="CS74" i="54"/>
  <c r="AU74" i="54"/>
  <c r="BT74" i="54" s="1"/>
  <c r="DI73" i="54"/>
  <c r="BK73" i="54"/>
  <c r="CJ73" i="54" s="1"/>
  <c r="BC73" i="54"/>
  <c r="CB73" i="54" s="1"/>
  <c r="DA73" i="54"/>
  <c r="CS73" i="54"/>
  <c r="AU73" i="54"/>
  <c r="BT73" i="54" s="1"/>
  <c r="DI72" i="54"/>
  <c r="BK72" i="54"/>
  <c r="CJ72" i="54" s="1"/>
  <c r="DA72" i="54"/>
  <c r="BC72" i="54"/>
  <c r="CB72" i="54" s="1"/>
  <c r="CS72" i="54"/>
  <c r="AU72" i="54"/>
  <c r="BT72" i="54" s="1"/>
  <c r="BK71" i="54"/>
  <c r="CJ71" i="54" s="1"/>
  <c r="DI71" i="54"/>
  <c r="BC71" i="54"/>
  <c r="CB71" i="54" s="1"/>
  <c r="DA71" i="54"/>
  <c r="CS71" i="54"/>
  <c r="AU71" i="54"/>
  <c r="BT71" i="54" s="1"/>
  <c r="DI70" i="54"/>
  <c r="BK70" i="54"/>
  <c r="CJ70" i="54" s="1"/>
  <c r="DA70" i="54"/>
  <c r="BC70" i="54"/>
  <c r="CB70" i="54" s="1"/>
  <c r="CS70" i="54"/>
  <c r="AU70" i="54"/>
  <c r="BT70" i="54" s="1"/>
  <c r="DI69" i="54"/>
  <c r="BK69" i="54"/>
  <c r="CJ69" i="54" s="1"/>
  <c r="DA69" i="54"/>
  <c r="BC69" i="54"/>
  <c r="CB69" i="54" s="1"/>
  <c r="CS69" i="54"/>
  <c r="AU69" i="54"/>
  <c r="BT69" i="54" s="1"/>
  <c r="BK68" i="54"/>
  <c r="CJ68" i="54" s="1"/>
  <c r="DI68" i="54"/>
  <c r="BC68" i="54"/>
  <c r="CB68" i="54" s="1"/>
  <c r="DA68" i="54"/>
  <c r="CS68" i="54"/>
  <c r="AU68" i="54"/>
  <c r="BT68" i="54" s="1"/>
  <c r="BK67" i="54"/>
  <c r="CJ67" i="54" s="1"/>
  <c r="DI67" i="54"/>
  <c r="DA67" i="54"/>
  <c r="BC67" i="54"/>
  <c r="CB67" i="54" s="1"/>
  <c r="CS67" i="54"/>
  <c r="AU67" i="54"/>
  <c r="BT67" i="54" s="1"/>
  <c r="BK66" i="54"/>
  <c r="CJ66" i="54" s="1"/>
  <c r="DI66" i="54"/>
  <c r="DA66" i="54"/>
  <c r="BC66" i="54"/>
  <c r="CB66" i="54" s="1"/>
  <c r="AU66" i="54"/>
  <c r="BT66" i="54" s="1"/>
  <c r="CS66" i="54"/>
  <c r="BK65" i="54"/>
  <c r="CJ65" i="54" s="1"/>
  <c r="DI65" i="54"/>
  <c r="BC65" i="54"/>
  <c r="CB65" i="54" s="1"/>
  <c r="DA65" i="54"/>
  <c r="AU65" i="54"/>
  <c r="BT65" i="54" s="1"/>
  <c r="CS65" i="54"/>
  <c r="DI64" i="54"/>
  <c r="BK64" i="54"/>
  <c r="CJ64" i="54" s="1"/>
  <c r="DA64" i="54"/>
  <c r="BC64" i="54"/>
  <c r="CB64" i="54" s="1"/>
  <c r="CS64" i="54"/>
  <c r="AU64" i="54"/>
  <c r="BT64" i="54" s="1"/>
  <c r="BK63" i="54"/>
  <c r="CJ63" i="54" s="1"/>
  <c r="DI63" i="54"/>
  <c r="BC63" i="54"/>
  <c r="CB63" i="54" s="1"/>
  <c r="DA63" i="54"/>
  <c r="AU63" i="54"/>
  <c r="BT63" i="54" s="1"/>
  <c r="CS63" i="54"/>
  <c r="DI62" i="54"/>
  <c r="BK62" i="54"/>
  <c r="CJ62" i="54" s="1"/>
  <c r="DA62" i="54"/>
  <c r="BC62" i="54"/>
  <c r="CB62" i="54" s="1"/>
  <c r="CS62" i="54"/>
  <c r="AU62" i="54"/>
  <c r="BT62" i="54" s="1"/>
  <c r="DI61" i="54"/>
  <c r="BK61" i="54"/>
  <c r="CJ61" i="54" s="1"/>
  <c r="DA61" i="54"/>
  <c r="BC61" i="54"/>
  <c r="CB61" i="54" s="1"/>
  <c r="CS61" i="54"/>
  <c r="AU61" i="54"/>
  <c r="BT61" i="54" s="1"/>
  <c r="BK60" i="54"/>
  <c r="CJ60" i="54" s="1"/>
  <c r="DI60" i="54"/>
  <c r="DA60" i="54"/>
  <c r="BC60" i="54"/>
  <c r="CB60" i="54" s="1"/>
  <c r="AU60" i="54"/>
  <c r="BT60" i="54" s="1"/>
  <c r="CS60" i="54"/>
  <c r="DI59" i="54"/>
  <c r="BK59" i="54"/>
  <c r="CJ59" i="54" s="1"/>
  <c r="DA59" i="54"/>
  <c r="BC59" i="54"/>
  <c r="CB59" i="54" s="1"/>
  <c r="AU59" i="54"/>
  <c r="BT59" i="54" s="1"/>
  <c r="CS59" i="54"/>
  <c r="DI58" i="54"/>
  <c r="BK58" i="54"/>
  <c r="CJ58" i="54" s="1"/>
  <c r="BC58" i="54"/>
  <c r="CB58" i="54" s="1"/>
  <c r="DA58" i="54"/>
  <c r="CS58" i="54"/>
  <c r="AU58" i="54"/>
  <c r="BT58" i="54" s="1"/>
  <c r="BK57" i="54"/>
  <c r="CJ57" i="54" s="1"/>
  <c r="DI57" i="54"/>
  <c r="DA57" i="54"/>
  <c r="BC57" i="54"/>
  <c r="CB57" i="54" s="1"/>
  <c r="AU57" i="54"/>
  <c r="BT57" i="54" s="1"/>
  <c r="CS57" i="54"/>
  <c r="BK56" i="54"/>
  <c r="CJ56" i="54" s="1"/>
  <c r="DI56" i="54"/>
  <c r="DA56" i="54"/>
  <c r="BC56" i="54"/>
  <c r="CB56" i="54" s="1"/>
  <c r="CS56" i="54"/>
  <c r="AU56" i="54"/>
  <c r="BT56" i="54" s="1"/>
  <c r="DI55" i="54"/>
  <c r="BK55" i="54"/>
  <c r="CJ55" i="54" s="1"/>
  <c r="BC55" i="54"/>
  <c r="CB55" i="54" s="1"/>
  <c r="DA55" i="54"/>
  <c r="CS55" i="54"/>
  <c r="AU55" i="54"/>
  <c r="BT55" i="54" s="1"/>
  <c r="DI54" i="54"/>
  <c r="BK54" i="54"/>
  <c r="CJ54" i="54" s="1"/>
  <c r="BC54" i="54"/>
  <c r="CB54" i="54" s="1"/>
  <c r="DA54" i="54"/>
  <c r="CS54" i="54"/>
  <c r="AU54" i="54"/>
  <c r="BT54" i="54" s="1"/>
  <c r="BK53" i="54"/>
  <c r="CJ53" i="54" s="1"/>
  <c r="DI53" i="54"/>
  <c r="BC53" i="54"/>
  <c r="CB53" i="54" s="1"/>
  <c r="DA53" i="54"/>
  <c r="CS53" i="54"/>
  <c r="AU53" i="54"/>
  <c r="BT53" i="54" s="1"/>
  <c r="DI52" i="54"/>
  <c r="BK52" i="54"/>
  <c r="CJ52" i="54" s="1"/>
  <c r="DA52" i="54"/>
  <c r="BC52" i="54"/>
  <c r="CB52" i="54" s="1"/>
  <c r="CS52" i="54"/>
  <c r="AU52" i="54"/>
  <c r="BT52" i="54" s="1"/>
  <c r="DI51" i="54"/>
  <c r="BK51" i="54"/>
  <c r="CJ51" i="54" s="1"/>
  <c r="BC51" i="54"/>
  <c r="CB51" i="54" s="1"/>
  <c r="DA51" i="54"/>
  <c r="AU51" i="54"/>
  <c r="BT51" i="54" s="1"/>
  <c r="CS51" i="54"/>
  <c r="DI50" i="54"/>
  <c r="BK50" i="54"/>
  <c r="CJ50" i="54" s="1"/>
  <c r="BC50" i="54"/>
  <c r="CB50" i="54" s="1"/>
  <c r="DA50" i="54"/>
  <c r="AU50" i="54"/>
  <c r="BT50" i="54" s="1"/>
  <c r="CS50" i="54"/>
  <c r="DI49" i="54"/>
  <c r="BK49" i="54"/>
  <c r="CJ49" i="54" s="1"/>
  <c r="BC49" i="54"/>
  <c r="DA49" i="54"/>
  <c r="AU49" i="54"/>
  <c r="BT49" i="54" s="1"/>
  <c r="CS49" i="54"/>
  <c r="BK48" i="54"/>
  <c r="CJ48" i="54" s="1"/>
  <c r="DI48" i="54"/>
  <c r="DA48" i="54"/>
  <c r="BC48" i="54"/>
  <c r="CB48" i="54" s="1"/>
  <c r="CS48" i="54"/>
  <c r="AU48" i="54"/>
  <c r="BT48" i="54" s="1"/>
  <c r="DI47" i="54"/>
  <c r="BK47" i="54"/>
  <c r="CJ47" i="54" s="1"/>
  <c r="DA47" i="54"/>
  <c r="BC47" i="54"/>
  <c r="CS47" i="54"/>
  <c r="AU47" i="54"/>
  <c r="BT47" i="54" s="1"/>
  <c r="BK46" i="54"/>
  <c r="CJ46" i="54" s="1"/>
  <c r="DI46" i="54"/>
  <c r="BC46" i="54"/>
  <c r="CB46" i="54" s="1"/>
  <c r="DA46" i="54"/>
  <c r="AU46" i="54"/>
  <c r="BT46" i="54" s="1"/>
  <c r="CS46" i="54"/>
  <c r="DI45" i="54"/>
  <c r="BK45" i="54"/>
  <c r="CJ45" i="54" s="1"/>
  <c r="DA45" i="54"/>
  <c r="BC45" i="54"/>
  <c r="CB45" i="54" s="1"/>
  <c r="CS45" i="54"/>
  <c r="AU45" i="54"/>
  <c r="BT45" i="54" s="1"/>
  <c r="BK44" i="54"/>
  <c r="CJ44" i="54" s="1"/>
  <c r="DI44" i="54"/>
  <c r="DA44" i="54"/>
  <c r="BC44" i="54"/>
  <c r="CB44" i="54" s="1"/>
  <c r="CS44" i="54"/>
  <c r="AU44" i="54"/>
  <c r="BT44" i="54" s="1"/>
  <c r="BK43" i="54"/>
  <c r="CJ43" i="54" s="1"/>
  <c r="DI43" i="54"/>
  <c r="BC43" i="54"/>
  <c r="DA43" i="54"/>
  <c r="AU43" i="54"/>
  <c r="BT43" i="54" s="1"/>
  <c r="CS43" i="54"/>
  <c r="DI42" i="54"/>
  <c r="BK42" i="54"/>
  <c r="CJ42" i="54" s="1"/>
  <c r="DA42" i="54"/>
  <c r="BC42" i="54"/>
  <c r="CS42" i="54"/>
  <c r="AU42" i="54"/>
  <c r="BT42" i="54" s="1"/>
  <c r="DI41" i="54"/>
  <c r="BK41" i="54"/>
  <c r="CJ41" i="54" s="1"/>
  <c r="DA41" i="54"/>
  <c r="BC41" i="54"/>
  <c r="CB41" i="54" s="1"/>
  <c r="CS41" i="54"/>
  <c r="AU41" i="54"/>
  <c r="BT41" i="54" s="1"/>
  <c r="BK40" i="54"/>
  <c r="CJ40" i="54" s="1"/>
  <c r="DI40" i="54"/>
  <c r="BC40" i="54"/>
  <c r="CB40" i="54" s="1"/>
  <c r="DA40" i="54"/>
  <c r="CS40" i="54"/>
  <c r="AU40" i="54"/>
  <c r="BT40" i="54" s="1"/>
  <c r="DI39" i="54"/>
  <c r="BK39" i="54"/>
  <c r="CJ39" i="54" s="1"/>
  <c r="DA39" i="54"/>
  <c r="BC39" i="54"/>
  <c r="CB39" i="54" s="1"/>
  <c r="CS39" i="54"/>
  <c r="AU39" i="54"/>
  <c r="BT39" i="54" s="1"/>
  <c r="DI38" i="54"/>
  <c r="BK38" i="54"/>
  <c r="DA38" i="54"/>
  <c r="BC38" i="54"/>
  <c r="CB38" i="54" s="1"/>
  <c r="CS38" i="54"/>
  <c r="AU38" i="54"/>
  <c r="BT38" i="54" s="1"/>
  <c r="BK37" i="54"/>
  <c r="CJ37" i="54" s="1"/>
  <c r="DI37" i="54"/>
  <c r="DA37" i="54"/>
  <c r="BC37" i="54"/>
  <c r="CB37" i="54" s="1"/>
  <c r="CS37" i="54"/>
  <c r="AU37" i="54"/>
  <c r="BT37" i="54" s="1"/>
  <c r="DI36" i="54"/>
  <c r="BK36" i="54"/>
  <c r="CJ36" i="54" s="1"/>
  <c r="BC36" i="54"/>
  <c r="CB36" i="54" s="1"/>
  <c r="DA36" i="54"/>
  <c r="CS36" i="54"/>
  <c r="AU36" i="54"/>
  <c r="BK35" i="54"/>
  <c r="CJ35" i="54" s="1"/>
  <c r="DI35" i="54"/>
  <c r="BC35" i="54"/>
  <c r="CB35" i="54" s="1"/>
  <c r="DA35" i="54"/>
  <c r="AU35" i="54"/>
  <c r="BT35" i="54" s="1"/>
  <c r="CS35" i="54"/>
  <c r="DI34" i="54"/>
  <c r="BK34" i="54"/>
  <c r="CJ34" i="54" s="1"/>
  <c r="DA34" i="54"/>
  <c r="BC34" i="54"/>
  <c r="CS34" i="54"/>
  <c r="AU34" i="54"/>
  <c r="BT34" i="54" s="1"/>
  <c r="DI33" i="54"/>
  <c r="BK33" i="54"/>
  <c r="CJ33" i="54" s="1"/>
  <c r="DA33" i="54"/>
  <c r="BC33" i="54"/>
  <c r="CS33" i="54"/>
  <c r="AU33" i="54"/>
  <c r="BT33" i="54" s="1"/>
  <c r="BK32" i="54"/>
  <c r="CJ32" i="54" s="1"/>
  <c r="DI32" i="54"/>
  <c r="BC32" i="54"/>
  <c r="CB32" i="54" s="1"/>
  <c r="DA32" i="54"/>
  <c r="CS32" i="54"/>
  <c r="AU32" i="54"/>
  <c r="BT32" i="54" s="1"/>
  <c r="DI31" i="54"/>
  <c r="BK31" i="54"/>
  <c r="CJ31" i="54" s="1"/>
  <c r="DA31" i="54"/>
  <c r="BC31" i="54"/>
  <c r="CB31" i="54" s="1"/>
  <c r="CS31" i="54"/>
  <c r="AU31" i="54"/>
  <c r="BT31" i="54" s="1"/>
  <c r="DI30" i="54"/>
  <c r="BK30" i="54"/>
  <c r="CJ30" i="54" s="1"/>
  <c r="DA30" i="54"/>
  <c r="BC30" i="54"/>
  <c r="CB30" i="54" s="1"/>
  <c r="CS30" i="54"/>
  <c r="AU30" i="54"/>
  <c r="BK29" i="54"/>
  <c r="CJ29" i="54" s="1"/>
  <c r="DI29" i="54"/>
  <c r="BC29" i="54"/>
  <c r="CB29" i="54" s="1"/>
  <c r="DA29" i="54"/>
  <c r="AU29" i="54"/>
  <c r="BT29" i="54" s="1"/>
  <c r="CS29" i="54"/>
  <c r="DI28" i="54"/>
  <c r="BK28" i="54"/>
  <c r="CJ28" i="54" s="1"/>
  <c r="DA28" i="54"/>
  <c r="BC28" i="54"/>
  <c r="CS28" i="54"/>
  <c r="AU28" i="54"/>
  <c r="BT28" i="54" s="1"/>
  <c r="BC27" i="54"/>
  <c r="CB27" i="54" s="1"/>
  <c r="DA27" i="54"/>
  <c r="BK26" i="54"/>
  <c r="CJ26" i="54" s="1"/>
  <c r="DI26" i="54"/>
  <c r="AU26" i="54"/>
  <c r="BT26" i="54" s="1"/>
  <c r="CS26" i="54"/>
  <c r="BK25" i="54"/>
  <c r="CJ25" i="54" s="1"/>
  <c r="DI25" i="54"/>
  <c r="BC25" i="54"/>
  <c r="DA25" i="54"/>
  <c r="AU25" i="54"/>
  <c r="BT25" i="54" s="1"/>
  <c r="CS25" i="54"/>
  <c r="DI24" i="54"/>
  <c r="BK24" i="54"/>
  <c r="CJ24" i="54" s="1"/>
  <c r="CS24" i="54"/>
  <c r="AU24" i="54"/>
  <c r="DI23" i="54"/>
  <c r="BK23" i="54"/>
  <c r="CJ23" i="54" s="1"/>
  <c r="DA23" i="54"/>
  <c r="BC23" i="54"/>
  <c r="CS23" i="54"/>
  <c r="AU23" i="54"/>
  <c r="BT23" i="54" s="1"/>
  <c r="BK22" i="54"/>
  <c r="CJ22" i="54" s="1"/>
  <c r="DI22" i="54"/>
  <c r="BC22" i="54"/>
  <c r="DA22" i="54"/>
  <c r="AU22" i="54"/>
  <c r="BT22" i="54" s="1"/>
  <c r="CS22" i="54"/>
  <c r="DI21" i="54"/>
  <c r="BK21" i="54"/>
  <c r="DA21" i="54"/>
  <c r="BC21" i="54"/>
  <c r="CS21" i="54"/>
  <c r="AU21" i="54"/>
  <c r="BT21" i="54" s="1"/>
  <c r="DI20" i="54"/>
  <c r="BK20" i="54"/>
  <c r="CJ20" i="54" s="1"/>
  <c r="DA20" i="54"/>
  <c r="BC20" i="54"/>
  <c r="CB20" i="54" s="1"/>
  <c r="CS20" i="54"/>
  <c r="AU20" i="54"/>
  <c r="DA19" i="54"/>
  <c r="BC19" i="54"/>
  <c r="CS19" i="54"/>
  <c r="AU19" i="54"/>
  <c r="BT19" i="54" s="1"/>
  <c r="DI18" i="54"/>
  <c r="BK18" i="54"/>
  <c r="CJ18" i="54" s="1"/>
  <c r="DA18" i="54"/>
  <c r="BC18" i="54"/>
  <c r="CS18" i="54"/>
  <c r="AU18" i="54"/>
  <c r="BT18" i="54" s="1"/>
  <c r="DI15" i="54"/>
  <c r="BK15" i="54"/>
  <c r="CJ15" i="54" s="1"/>
  <c r="DA15" i="54"/>
  <c r="BC15" i="54"/>
  <c r="CB15" i="54" s="1"/>
  <c r="CS15" i="54"/>
  <c r="AU15" i="54"/>
  <c r="BT15" i="54" s="1"/>
  <c r="DI12" i="54"/>
  <c r="BK12" i="54"/>
  <c r="CJ12" i="54" s="1"/>
  <c r="DA12" i="54"/>
  <c r="BC12" i="54"/>
  <c r="CB12" i="54" s="1"/>
  <c r="CS12" i="54"/>
  <c r="AU12" i="54"/>
  <c r="BT12" i="54" s="1"/>
  <c r="DI11" i="54"/>
  <c r="BK11" i="54"/>
  <c r="CJ11" i="54" s="1"/>
  <c r="DA11" i="54"/>
  <c r="BC11" i="54"/>
  <c r="CB11" i="54" s="1"/>
  <c r="CS11" i="54"/>
  <c r="AU11" i="54"/>
  <c r="BT11" i="54" s="1"/>
  <c r="DI10" i="54"/>
  <c r="BK10" i="54"/>
  <c r="CJ10" i="54" s="1"/>
  <c r="DA10" i="54"/>
  <c r="BC10" i="54"/>
  <c r="CS10" i="54"/>
  <c r="AU10" i="54"/>
  <c r="BT10" i="54" s="1"/>
  <c r="BF8" i="54"/>
  <c r="CE8" i="54" s="1"/>
  <c r="CS8" i="54"/>
  <c r="AR9" i="54"/>
  <c r="BQ9" i="54" s="1"/>
  <c r="BE9" i="54"/>
  <c r="CD9" i="54" s="1"/>
  <c r="CQ9" i="54"/>
  <c r="BI11" i="54"/>
  <c r="CH11" i="54" s="1"/>
  <c r="BH13" i="54"/>
  <c r="CG13" i="54" s="1"/>
  <c r="CY13" i="54"/>
  <c r="CO14" i="54"/>
  <c r="AO15" i="54"/>
  <c r="BN15" i="54" s="1"/>
  <c r="BI15" i="54"/>
  <c r="CH15" i="54" s="1"/>
  <c r="DB15" i="54"/>
  <c r="BB16" i="54"/>
  <c r="CA16" i="54" s="1"/>
  <c r="CU16" i="54"/>
  <c r="AU17" i="54"/>
  <c r="BT17" i="54" s="1"/>
  <c r="CN17" i="54"/>
  <c r="DH17" i="54"/>
  <c r="DB18" i="54"/>
  <c r="AZ19" i="54"/>
  <c r="BY19" i="54" s="1"/>
  <c r="AZ20" i="54"/>
  <c r="BY20" i="54" s="1"/>
  <c r="BB22" i="54"/>
  <c r="BC24" i="54"/>
  <c r="CB24" i="54" s="1"/>
  <c r="BL26" i="54"/>
  <c r="CK26" i="54" s="1"/>
  <c r="CQ8" i="54"/>
  <c r="AR8" i="54"/>
  <c r="DE9" i="54"/>
  <c r="DA9" i="54"/>
  <c r="AY9" i="54"/>
  <c r="BX9" i="54" s="1"/>
  <c r="M10" i="51"/>
  <c r="M11" i="51"/>
  <c r="M12" i="51"/>
  <c r="M13" i="51"/>
  <c r="M14" i="51"/>
  <c r="M15" i="51"/>
  <c r="M16" i="51"/>
  <c r="M17" i="51"/>
  <c r="M18" i="51"/>
  <c r="M19" i="51"/>
  <c r="M20" i="51"/>
  <c r="M21" i="51"/>
  <c r="M22" i="51"/>
  <c r="M23" i="51"/>
  <c r="M24" i="51"/>
  <c r="M25" i="51"/>
  <c r="M26" i="51"/>
  <c r="M27" i="51"/>
  <c r="M28" i="51"/>
  <c r="M29" i="51"/>
  <c r="M30" i="51"/>
  <c r="M31" i="51"/>
  <c r="M32" i="51"/>
  <c r="M33" i="51"/>
  <c r="M34" i="51"/>
  <c r="M35" i="51"/>
  <c r="M36" i="51"/>
  <c r="M37" i="51"/>
  <c r="M38" i="51"/>
  <c r="M39" i="51"/>
  <c r="M40" i="51"/>
  <c r="M41" i="51"/>
  <c r="M42" i="51"/>
  <c r="M43" i="51"/>
  <c r="M44" i="51"/>
  <c r="M45" i="51"/>
  <c r="M46" i="51"/>
  <c r="M47" i="51"/>
  <c r="M48" i="51"/>
  <c r="M49" i="51"/>
  <c r="M50" i="51"/>
  <c r="M51" i="51"/>
  <c r="M52" i="51"/>
  <c r="M53" i="51"/>
  <c r="M54" i="51"/>
  <c r="M55" i="51"/>
  <c r="M56" i="51"/>
  <c r="M57" i="51"/>
  <c r="M58" i="51"/>
  <c r="M59" i="51"/>
  <c r="M60" i="51"/>
  <c r="M61" i="51"/>
  <c r="M62" i="51"/>
  <c r="M63" i="51"/>
  <c r="M64" i="51"/>
  <c r="M65" i="51"/>
  <c r="M66" i="51"/>
  <c r="M67" i="51"/>
  <c r="M68" i="51"/>
  <c r="M69" i="51"/>
  <c r="M70" i="51"/>
  <c r="M71" i="51"/>
  <c r="M72" i="51"/>
  <c r="M73" i="51"/>
  <c r="M74" i="51"/>
  <c r="M75" i="51"/>
  <c r="M76" i="51"/>
  <c r="M77" i="51"/>
  <c r="M78" i="51"/>
  <c r="M79" i="51"/>
  <c r="M80" i="51"/>
  <c r="M81" i="51"/>
  <c r="M82" i="51"/>
  <c r="M83" i="51"/>
  <c r="M84" i="51"/>
  <c r="M85" i="51"/>
  <c r="M86" i="51"/>
  <c r="M87" i="51"/>
  <c r="M88" i="51"/>
  <c r="M89" i="51"/>
  <c r="M90" i="51"/>
  <c r="M91" i="51"/>
  <c r="M92" i="51"/>
  <c r="M93" i="51"/>
  <c r="M94" i="51"/>
  <c r="M95"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9" i="51"/>
  <c r="AW15" i="53"/>
  <c r="CF8" i="54" l="1"/>
  <c r="BO32" i="54"/>
  <c r="BO36" i="54"/>
  <c r="BW8" i="54"/>
  <c r="BV8" i="54"/>
  <c r="CC25" i="54"/>
  <c r="BO35" i="54"/>
  <c r="DN35" i="54" s="1"/>
  <c r="DS35" i="54" s="1"/>
  <c r="CB25" i="54"/>
  <c r="DU25" i="54" s="1"/>
  <c r="DV25" i="54" s="1"/>
  <c r="CJ38" i="54"/>
  <c r="DN38" i="54" s="1"/>
  <c r="DS38" i="54" s="1"/>
  <c r="CJ21" i="54"/>
  <c r="CG32" i="54"/>
  <c r="BO37" i="54"/>
  <c r="CG10" i="54"/>
  <c r="CB33" i="54"/>
  <c r="DL33" i="54" s="1"/>
  <c r="DQ33" i="54" s="1"/>
  <c r="CC8" i="54"/>
  <c r="CB14" i="54"/>
  <c r="DL14" i="54" s="1"/>
  <c r="DQ14" i="54" s="1"/>
  <c r="DK57" i="54"/>
  <c r="DP57" i="54" s="1"/>
  <c r="DL57" i="54"/>
  <c r="DQ57" i="54" s="1"/>
  <c r="DM57" i="54"/>
  <c r="DR57" i="54" s="1"/>
  <c r="DN57" i="54"/>
  <c r="DS57" i="54" s="1"/>
  <c r="DO57" i="54"/>
  <c r="DT57" i="54" s="1"/>
  <c r="DN69" i="54"/>
  <c r="DS69" i="54" s="1"/>
  <c r="DK69" i="54"/>
  <c r="DP69" i="54" s="1"/>
  <c r="DL69" i="54"/>
  <c r="DQ69" i="54" s="1"/>
  <c r="DM69" i="54"/>
  <c r="DR69" i="54" s="1"/>
  <c r="DO69" i="54"/>
  <c r="DT69" i="54" s="1"/>
  <c r="DM85" i="54"/>
  <c r="DR85" i="54" s="1"/>
  <c r="DN85" i="54"/>
  <c r="DS85" i="54" s="1"/>
  <c r="DK85" i="54"/>
  <c r="DP85" i="54" s="1"/>
  <c r="DO85" i="54"/>
  <c r="DT85" i="54" s="1"/>
  <c r="DL85" i="54"/>
  <c r="DQ85" i="54" s="1"/>
  <c r="DK101" i="54"/>
  <c r="DP101" i="54" s="1"/>
  <c r="DL101" i="54"/>
  <c r="DQ101" i="54" s="1"/>
  <c r="DM101" i="54"/>
  <c r="DR101" i="54" s="1"/>
  <c r="DN101" i="54"/>
  <c r="DS101" i="54" s="1"/>
  <c r="DO101" i="54"/>
  <c r="DT101" i="54" s="1"/>
  <c r="DN77" i="54"/>
  <c r="DS77" i="54" s="1"/>
  <c r="DO77" i="54"/>
  <c r="DT77" i="54" s="1"/>
  <c r="DL77" i="54"/>
  <c r="DQ77" i="54" s="1"/>
  <c r="DK77" i="54"/>
  <c r="DP77" i="54" s="1"/>
  <c r="DM77" i="54"/>
  <c r="DR77" i="54" s="1"/>
  <c r="DK89" i="54"/>
  <c r="DP89" i="54" s="1"/>
  <c r="DL89" i="54"/>
  <c r="DQ89" i="54" s="1"/>
  <c r="DM89" i="54"/>
  <c r="DR89" i="54" s="1"/>
  <c r="DN89" i="54"/>
  <c r="DS89" i="54" s="1"/>
  <c r="DO89" i="54"/>
  <c r="DT89" i="54" s="1"/>
  <c r="CD29" i="54"/>
  <c r="DM29" i="54" s="1"/>
  <c r="DR29" i="54" s="1"/>
  <c r="CB22" i="54"/>
  <c r="DO17" i="54"/>
  <c r="DT17" i="54" s="1"/>
  <c r="DK17" i="54"/>
  <c r="DP17" i="54" s="1"/>
  <c r="DL17" i="54"/>
  <c r="DQ17" i="54" s="1"/>
  <c r="DM17" i="54"/>
  <c r="DR17" i="54" s="1"/>
  <c r="DN17" i="54"/>
  <c r="DS17" i="54" s="1"/>
  <c r="DK50" i="54"/>
  <c r="DP50" i="54" s="1"/>
  <c r="DL50" i="54"/>
  <c r="DQ50" i="54" s="1"/>
  <c r="DM50" i="54"/>
  <c r="DR50" i="54" s="1"/>
  <c r="DN50" i="54"/>
  <c r="DS50" i="54" s="1"/>
  <c r="DO50" i="54"/>
  <c r="DT50" i="54" s="1"/>
  <c r="DL58" i="54"/>
  <c r="DQ58" i="54" s="1"/>
  <c r="DM58" i="54"/>
  <c r="DR58" i="54" s="1"/>
  <c r="DN58" i="54"/>
  <c r="DS58" i="54" s="1"/>
  <c r="DO58" i="54"/>
  <c r="DT58" i="54" s="1"/>
  <c r="DK58" i="54"/>
  <c r="DP58" i="54" s="1"/>
  <c r="DO62" i="54"/>
  <c r="DT62" i="54" s="1"/>
  <c r="DK62" i="54"/>
  <c r="DP62" i="54" s="1"/>
  <c r="DL62" i="54"/>
  <c r="DQ62" i="54" s="1"/>
  <c r="DM62" i="54"/>
  <c r="DR62" i="54" s="1"/>
  <c r="DN62" i="54"/>
  <c r="DS62" i="54" s="1"/>
  <c r="DM66" i="54"/>
  <c r="DR66" i="54" s="1"/>
  <c r="DN66" i="54"/>
  <c r="DS66" i="54" s="1"/>
  <c r="DO66" i="54"/>
  <c r="DT66" i="54" s="1"/>
  <c r="DK66" i="54"/>
  <c r="DP66" i="54" s="1"/>
  <c r="DL66" i="54"/>
  <c r="DQ66" i="54" s="1"/>
  <c r="DK74" i="54"/>
  <c r="DP74" i="54" s="1"/>
  <c r="DL74" i="54"/>
  <c r="DQ74" i="54" s="1"/>
  <c r="DM74" i="54"/>
  <c r="DR74" i="54" s="1"/>
  <c r="DN74" i="54"/>
  <c r="DS74" i="54" s="1"/>
  <c r="DO74" i="54"/>
  <c r="DT74" i="54" s="1"/>
  <c r="DM98" i="54"/>
  <c r="DR98" i="54" s="1"/>
  <c r="DN98" i="54"/>
  <c r="DS98" i="54" s="1"/>
  <c r="DO98" i="54"/>
  <c r="DT98" i="54" s="1"/>
  <c r="DK98" i="54"/>
  <c r="DP98" i="54" s="1"/>
  <c r="DL98" i="54"/>
  <c r="DQ98" i="54" s="1"/>
  <c r="DK102" i="54"/>
  <c r="DP102" i="54" s="1"/>
  <c r="DL102" i="54"/>
  <c r="DQ102" i="54" s="1"/>
  <c r="DM102" i="54"/>
  <c r="DR102" i="54" s="1"/>
  <c r="DN102" i="54"/>
  <c r="DS102" i="54" s="1"/>
  <c r="DO102" i="54"/>
  <c r="DT102" i="54" s="1"/>
  <c r="CE37" i="54"/>
  <c r="DO37" i="54" s="1"/>
  <c r="DT37" i="54" s="1"/>
  <c r="CB13" i="54"/>
  <c r="DL13" i="54" s="1"/>
  <c r="DQ13" i="54" s="1"/>
  <c r="DK61" i="54"/>
  <c r="DP61" i="54" s="1"/>
  <c r="DL61" i="54"/>
  <c r="DQ61" i="54" s="1"/>
  <c r="DM61" i="54"/>
  <c r="DR61" i="54" s="1"/>
  <c r="DO61" i="54"/>
  <c r="DT61" i="54" s="1"/>
  <c r="DN61" i="54"/>
  <c r="DS61" i="54" s="1"/>
  <c r="CB49" i="54"/>
  <c r="DK49" i="54" s="1"/>
  <c r="DP49" i="54" s="1"/>
  <c r="DO45" i="54"/>
  <c r="DT45" i="54" s="1"/>
  <c r="DM45" i="54"/>
  <c r="DR45" i="54" s="1"/>
  <c r="DK45" i="54"/>
  <c r="DP45" i="54" s="1"/>
  <c r="DL45" i="54"/>
  <c r="DQ45" i="54" s="1"/>
  <c r="DN45" i="54"/>
  <c r="DS45" i="54" s="1"/>
  <c r="DK81" i="54"/>
  <c r="DP81" i="54" s="1"/>
  <c r="DL81" i="54"/>
  <c r="DQ81" i="54" s="1"/>
  <c r="DM81" i="54"/>
  <c r="DR81" i="54" s="1"/>
  <c r="DO81" i="54"/>
  <c r="DT81" i="54" s="1"/>
  <c r="DN81" i="54"/>
  <c r="DS81" i="54" s="1"/>
  <c r="DO93" i="54"/>
  <c r="DT93" i="54" s="1"/>
  <c r="DK93" i="54"/>
  <c r="DP93" i="54" s="1"/>
  <c r="DM93" i="54"/>
  <c r="DR93" i="54" s="1"/>
  <c r="DL93" i="54"/>
  <c r="DQ93" i="54" s="1"/>
  <c r="DN93" i="54"/>
  <c r="DS93" i="54" s="1"/>
  <c r="CE28" i="54"/>
  <c r="BO11" i="54"/>
  <c r="DK11" i="54" s="1"/>
  <c r="DP11" i="54" s="1"/>
  <c r="CB28" i="54"/>
  <c r="DK32" i="54"/>
  <c r="DP32" i="54" s="1"/>
  <c r="DN40" i="54"/>
  <c r="DS40" i="54" s="1"/>
  <c r="DO40" i="54"/>
  <c r="DT40" i="54" s="1"/>
  <c r="DL40" i="54"/>
  <c r="DQ40" i="54" s="1"/>
  <c r="DK40" i="54"/>
  <c r="DP40" i="54" s="1"/>
  <c r="DM40" i="54"/>
  <c r="DR40" i="54" s="1"/>
  <c r="DN52" i="54"/>
  <c r="DS52" i="54" s="1"/>
  <c r="DO52" i="54"/>
  <c r="DT52" i="54" s="1"/>
  <c r="DL52" i="54"/>
  <c r="DQ52" i="54" s="1"/>
  <c r="DK52" i="54"/>
  <c r="DP52" i="54" s="1"/>
  <c r="DM52" i="54"/>
  <c r="DR52" i="54" s="1"/>
  <c r="DK56" i="54"/>
  <c r="DP56" i="54" s="1"/>
  <c r="DL56" i="54"/>
  <c r="DQ56" i="54" s="1"/>
  <c r="DM56" i="54"/>
  <c r="DR56" i="54" s="1"/>
  <c r="DN56" i="54"/>
  <c r="DS56" i="54" s="1"/>
  <c r="DO56" i="54"/>
  <c r="DT56" i="54" s="1"/>
  <c r="DK60" i="54"/>
  <c r="DP60" i="54" s="1"/>
  <c r="DL60" i="54"/>
  <c r="DQ60" i="54" s="1"/>
  <c r="DN60" i="54"/>
  <c r="DS60" i="54" s="1"/>
  <c r="DM60" i="54"/>
  <c r="DR60" i="54" s="1"/>
  <c r="DO60" i="54"/>
  <c r="DT60" i="54" s="1"/>
  <c r="DK68" i="54"/>
  <c r="DP68" i="54" s="1"/>
  <c r="DN68" i="54"/>
  <c r="DS68" i="54" s="1"/>
  <c r="DL68" i="54"/>
  <c r="DQ68" i="54" s="1"/>
  <c r="DM68" i="54"/>
  <c r="DR68" i="54" s="1"/>
  <c r="DO68" i="54"/>
  <c r="DT68" i="54" s="1"/>
  <c r="DK72" i="54"/>
  <c r="DP72" i="54" s="1"/>
  <c r="DL72" i="54"/>
  <c r="DQ72" i="54" s="1"/>
  <c r="DM72" i="54"/>
  <c r="DR72" i="54" s="1"/>
  <c r="DN72" i="54"/>
  <c r="DS72" i="54" s="1"/>
  <c r="DO72" i="54"/>
  <c r="DT72" i="54" s="1"/>
  <c r="DN76" i="54"/>
  <c r="DS76" i="54" s="1"/>
  <c r="DO76" i="54"/>
  <c r="DT76" i="54" s="1"/>
  <c r="DK76" i="54"/>
  <c r="DP76" i="54" s="1"/>
  <c r="DM76" i="54"/>
  <c r="DR76" i="54" s="1"/>
  <c r="DL76" i="54"/>
  <c r="DQ76" i="54" s="1"/>
  <c r="DK80" i="54"/>
  <c r="DP80" i="54" s="1"/>
  <c r="DO80" i="54"/>
  <c r="DT80" i="54" s="1"/>
  <c r="DL80" i="54"/>
  <c r="DQ80" i="54" s="1"/>
  <c r="DM80" i="54"/>
  <c r="DR80" i="54" s="1"/>
  <c r="DN80" i="54"/>
  <c r="DS80" i="54" s="1"/>
  <c r="DK88" i="54"/>
  <c r="DP88" i="54" s="1"/>
  <c r="DL88" i="54"/>
  <c r="DQ88" i="54" s="1"/>
  <c r="DM88" i="54"/>
  <c r="DR88" i="54" s="1"/>
  <c r="DN88" i="54"/>
  <c r="DS88" i="54" s="1"/>
  <c r="DO88" i="54"/>
  <c r="DT88" i="54" s="1"/>
  <c r="DL96" i="54"/>
  <c r="DQ96" i="54" s="1"/>
  <c r="DM96" i="54"/>
  <c r="DR96" i="54" s="1"/>
  <c r="DN96" i="54"/>
  <c r="DS96" i="54" s="1"/>
  <c r="DO96" i="54"/>
  <c r="DT96" i="54" s="1"/>
  <c r="DK96" i="54"/>
  <c r="DP96" i="54" s="1"/>
  <c r="DO100" i="54"/>
  <c r="DT100" i="54" s="1"/>
  <c r="DK100" i="54"/>
  <c r="DP100" i="54" s="1"/>
  <c r="DL100" i="54"/>
  <c r="DQ100" i="54" s="1"/>
  <c r="DM100" i="54"/>
  <c r="DR100" i="54" s="1"/>
  <c r="DN100" i="54"/>
  <c r="DS100" i="54" s="1"/>
  <c r="DK73" i="54"/>
  <c r="DP73" i="54" s="1"/>
  <c r="DL73" i="54"/>
  <c r="DQ73" i="54" s="1"/>
  <c r="DM73" i="54"/>
  <c r="DR73" i="54" s="1"/>
  <c r="DN73" i="54"/>
  <c r="DS73" i="54" s="1"/>
  <c r="DO73" i="54"/>
  <c r="DT73" i="54" s="1"/>
  <c r="DK48" i="54"/>
  <c r="DP48" i="54" s="1"/>
  <c r="DL48" i="54"/>
  <c r="DQ48" i="54" s="1"/>
  <c r="DM48" i="54"/>
  <c r="DR48" i="54" s="1"/>
  <c r="DN48" i="54"/>
  <c r="DS48" i="54" s="1"/>
  <c r="DO48" i="54"/>
  <c r="DT48" i="54" s="1"/>
  <c r="DM64" i="54"/>
  <c r="DR64" i="54" s="1"/>
  <c r="DK64" i="54"/>
  <c r="DP64" i="54" s="1"/>
  <c r="DN64" i="54"/>
  <c r="DS64" i="54" s="1"/>
  <c r="DO64" i="54"/>
  <c r="DT64" i="54" s="1"/>
  <c r="DL64" i="54"/>
  <c r="DQ64" i="54" s="1"/>
  <c r="DM84" i="54"/>
  <c r="DR84" i="54" s="1"/>
  <c r="DN84" i="54"/>
  <c r="DS84" i="54" s="1"/>
  <c r="DO84" i="54"/>
  <c r="DT84" i="54" s="1"/>
  <c r="DL84" i="54"/>
  <c r="DQ84" i="54" s="1"/>
  <c r="DK84" i="54"/>
  <c r="DP84" i="54" s="1"/>
  <c r="DO92" i="54"/>
  <c r="DT92" i="54" s="1"/>
  <c r="DK92" i="54"/>
  <c r="DP92" i="54" s="1"/>
  <c r="DL92" i="54"/>
  <c r="DQ92" i="54" s="1"/>
  <c r="DN92" i="54"/>
  <c r="DS92" i="54" s="1"/>
  <c r="DM92" i="54"/>
  <c r="DR92" i="54" s="1"/>
  <c r="CH44" i="54"/>
  <c r="CD10" i="54"/>
  <c r="DM65" i="54"/>
  <c r="DR65" i="54" s="1"/>
  <c r="DN65" i="54"/>
  <c r="DS65" i="54" s="1"/>
  <c r="DO65" i="54"/>
  <c r="DT65" i="54" s="1"/>
  <c r="DK65" i="54"/>
  <c r="DP65" i="54" s="1"/>
  <c r="DL65" i="54"/>
  <c r="DQ65" i="54" s="1"/>
  <c r="DL97" i="54"/>
  <c r="DQ97" i="54" s="1"/>
  <c r="DM97" i="54"/>
  <c r="DR97" i="54" s="1"/>
  <c r="DN97" i="54"/>
  <c r="DS97" i="54" s="1"/>
  <c r="DO97" i="54"/>
  <c r="DT97" i="54" s="1"/>
  <c r="DK97" i="54"/>
  <c r="DP97" i="54" s="1"/>
  <c r="CB16" i="54"/>
  <c r="DK16" i="54" s="1"/>
  <c r="DP16" i="54" s="1"/>
  <c r="DM51" i="54"/>
  <c r="DR51" i="54" s="1"/>
  <c r="DN51" i="54"/>
  <c r="DS51" i="54" s="1"/>
  <c r="DO51" i="54"/>
  <c r="DT51" i="54" s="1"/>
  <c r="DK51" i="54"/>
  <c r="DP51" i="54" s="1"/>
  <c r="DL51" i="54"/>
  <c r="DQ51" i="54" s="1"/>
  <c r="DK55" i="54"/>
  <c r="DP55" i="54" s="1"/>
  <c r="DL55" i="54"/>
  <c r="DQ55" i="54" s="1"/>
  <c r="DM55" i="54"/>
  <c r="DR55" i="54" s="1"/>
  <c r="DN55" i="54"/>
  <c r="DS55" i="54" s="1"/>
  <c r="DO55" i="54"/>
  <c r="DT55" i="54" s="1"/>
  <c r="DO59" i="54"/>
  <c r="DT59" i="54" s="1"/>
  <c r="DM59" i="54"/>
  <c r="DR59" i="54" s="1"/>
  <c r="DK59" i="54"/>
  <c r="DP59" i="54" s="1"/>
  <c r="DL59" i="54"/>
  <c r="DQ59" i="54" s="1"/>
  <c r="DN59" i="54"/>
  <c r="DS59" i="54" s="1"/>
  <c r="DL63" i="54"/>
  <c r="DQ63" i="54" s="1"/>
  <c r="DM63" i="54"/>
  <c r="DR63" i="54" s="1"/>
  <c r="DN63" i="54"/>
  <c r="DS63" i="54" s="1"/>
  <c r="DO63" i="54"/>
  <c r="DT63" i="54" s="1"/>
  <c r="DK63" i="54"/>
  <c r="DP63" i="54" s="1"/>
  <c r="DM75" i="54"/>
  <c r="DR75" i="54" s="1"/>
  <c r="DK75" i="54"/>
  <c r="DP75" i="54" s="1"/>
  <c r="DN75" i="54"/>
  <c r="DS75" i="54" s="1"/>
  <c r="DO75" i="54"/>
  <c r="DT75" i="54" s="1"/>
  <c r="DL75" i="54"/>
  <c r="DQ75" i="54" s="1"/>
  <c r="DK87" i="54"/>
  <c r="DP87" i="54" s="1"/>
  <c r="DL87" i="54"/>
  <c r="DQ87" i="54" s="1"/>
  <c r="DM87" i="54"/>
  <c r="DR87" i="54" s="1"/>
  <c r="DN87" i="54"/>
  <c r="DS87" i="54" s="1"/>
  <c r="DO87" i="54"/>
  <c r="DT87" i="54" s="1"/>
  <c r="DN91" i="54"/>
  <c r="DS91" i="54" s="1"/>
  <c r="DL91" i="54"/>
  <c r="DQ91" i="54" s="1"/>
  <c r="DO91" i="54"/>
  <c r="DT91" i="54" s="1"/>
  <c r="DK91" i="54"/>
  <c r="DP91" i="54" s="1"/>
  <c r="DM91" i="54"/>
  <c r="DR91" i="54" s="1"/>
  <c r="DK99" i="54"/>
  <c r="DP99" i="54" s="1"/>
  <c r="DL99" i="54"/>
  <c r="DQ99" i="54" s="1"/>
  <c r="DN99" i="54"/>
  <c r="DS99" i="54" s="1"/>
  <c r="DM99" i="54"/>
  <c r="DR99" i="54" s="1"/>
  <c r="DO99" i="54"/>
  <c r="DT99" i="54" s="1"/>
  <c r="DM103" i="54"/>
  <c r="DR103" i="54" s="1"/>
  <c r="DN103" i="54"/>
  <c r="DS103" i="54" s="1"/>
  <c r="DO103" i="54"/>
  <c r="DT103" i="54" s="1"/>
  <c r="DK103" i="54"/>
  <c r="DP103" i="54" s="1"/>
  <c r="DL103" i="54"/>
  <c r="DQ103" i="54" s="1"/>
  <c r="CE21" i="54"/>
  <c r="DN53" i="54"/>
  <c r="DS53" i="54" s="1"/>
  <c r="DO53" i="54"/>
  <c r="DT53" i="54" s="1"/>
  <c r="DL53" i="54"/>
  <c r="DQ53" i="54" s="1"/>
  <c r="DK53" i="54"/>
  <c r="DP53" i="54" s="1"/>
  <c r="DM53" i="54"/>
  <c r="DR53" i="54" s="1"/>
  <c r="DK15" i="54"/>
  <c r="DP15" i="54" s="1"/>
  <c r="DL15" i="54"/>
  <c r="DQ15" i="54" s="1"/>
  <c r="DM15" i="54"/>
  <c r="DR15" i="54" s="1"/>
  <c r="DN15" i="54"/>
  <c r="DS15" i="54" s="1"/>
  <c r="DO15" i="54"/>
  <c r="DT15" i="54" s="1"/>
  <c r="DL31" i="54"/>
  <c r="DQ31" i="54" s="1"/>
  <c r="DM31" i="54"/>
  <c r="DR31" i="54" s="1"/>
  <c r="DN31" i="54"/>
  <c r="DS31" i="54" s="1"/>
  <c r="DO31" i="54"/>
  <c r="DT31" i="54" s="1"/>
  <c r="DK31" i="54"/>
  <c r="DP31" i="54" s="1"/>
  <c r="CB43" i="54"/>
  <c r="DK27" i="54"/>
  <c r="DP27" i="54" s="1"/>
  <c r="DL27" i="54"/>
  <c r="DQ27" i="54" s="1"/>
  <c r="DM27" i="54"/>
  <c r="DR27" i="54" s="1"/>
  <c r="DN27" i="54"/>
  <c r="DS27" i="54" s="1"/>
  <c r="DO27" i="54"/>
  <c r="DT27" i="54" s="1"/>
  <c r="DN39" i="54"/>
  <c r="DS39" i="54" s="1"/>
  <c r="DO39" i="54"/>
  <c r="DT39" i="54" s="1"/>
  <c r="DL39" i="54"/>
  <c r="DQ39" i="54" s="1"/>
  <c r="DK39" i="54"/>
  <c r="DP39" i="54" s="1"/>
  <c r="DM39" i="54"/>
  <c r="DR39" i="54" s="1"/>
  <c r="DO67" i="54"/>
  <c r="DT67" i="54" s="1"/>
  <c r="DK67" i="54"/>
  <c r="DP67" i="54" s="1"/>
  <c r="DL67" i="54"/>
  <c r="DQ67" i="54" s="1"/>
  <c r="DN67" i="54"/>
  <c r="DS67" i="54" s="1"/>
  <c r="DM67" i="54"/>
  <c r="DR67" i="54" s="1"/>
  <c r="DK71" i="54"/>
  <c r="DP71" i="54" s="1"/>
  <c r="DL71" i="54"/>
  <c r="DQ71" i="54" s="1"/>
  <c r="DM71" i="54"/>
  <c r="DR71" i="54" s="1"/>
  <c r="DN71" i="54"/>
  <c r="DS71" i="54" s="1"/>
  <c r="DO71" i="54"/>
  <c r="DT71" i="54" s="1"/>
  <c r="DK79" i="54"/>
  <c r="DP79" i="54" s="1"/>
  <c r="DL79" i="54"/>
  <c r="DQ79" i="54" s="1"/>
  <c r="DM79" i="54"/>
  <c r="DR79" i="54" s="1"/>
  <c r="DN79" i="54"/>
  <c r="DS79" i="54" s="1"/>
  <c r="DO79" i="54"/>
  <c r="DT79" i="54" s="1"/>
  <c r="DL83" i="54"/>
  <c r="DQ83" i="54" s="1"/>
  <c r="DM83" i="54"/>
  <c r="DR83" i="54" s="1"/>
  <c r="DN83" i="54"/>
  <c r="DS83" i="54" s="1"/>
  <c r="DO83" i="54"/>
  <c r="DT83" i="54" s="1"/>
  <c r="DK83" i="54"/>
  <c r="DP83" i="54" s="1"/>
  <c r="DK95" i="54"/>
  <c r="DP95" i="54" s="1"/>
  <c r="DL95" i="54"/>
  <c r="DQ95" i="54" s="1"/>
  <c r="DM95" i="54"/>
  <c r="DR95" i="54" s="1"/>
  <c r="DN95" i="54"/>
  <c r="DS95" i="54" s="1"/>
  <c r="DO95" i="54"/>
  <c r="DT95" i="54" s="1"/>
  <c r="DN41" i="54"/>
  <c r="DS41" i="54" s="1"/>
  <c r="DL41" i="54"/>
  <c r="DQ41" i="54" s="1"/>
  <c r="DO41" i="54"/>
  <c r="DT41" i="54" s="1"/>
  <c r="DK41" i="54"/>
  <c r="DP41" i="54" s="1"/>
  <c r="DM41" i="54"/>
  <c r="DR41" i="54" s="1"/>
  <c r="CB47" i="54"/>
  <c r="DL47" i="54" s="1"/>
  <c r="DQ47" i="54" s="1"/>
  <c r="BU44" i="54"/>
  <c r="DU44" i="54" s="1"/>
  <c r="DV44" i="54" s="1"/>
  <c r="CB19" i="54"/>
  <c r="DO19" i="54" s="1"/>
  <c r="DT19" i="54" s="1"/>
  <c r="CB34" i="54"/>
  <c r="EM34" i="54" s="1"/>
  <c r="CB42" i="54"/>
  <c r="DO42" i="54" s="1"/>
  <c r="DT42" i="54" s="1"/>
  <c r="DK26" i="54"/>
  <c r="DP26" i="54" s="1"/>
  <c r="DL26" i="54"/>
  <c r="DQ26" i="54" s="1"/>
  <c r="DM26" i="54"/>
  <c r="DR26" i="54" s="1"/>
  <c r="DN26" i="54"/>
  <c r="DS26" i="54" s="1"/>
  <c r="DO26" i="54"/>
  <c r="DT26" i="54" s="1"/>
  <c r="DK46" i="54"/>
  <c r="DP46" i="54" s="1"/>
  <c r="DL46" i="54"/>
  <c r="DQ46" i="54" s="1"/>
  <c r="DM46" i="54"/>
  <c r="DR46" i="54" s="1"/>
  <c r="DO46" i="54"/>
  <c r="DT46" i="54" s="1"/>
  <c r="DN46" i="54"/>
  <c r="DS46" i="54" s="1"/>
  <c r="DO54" i="54"/>
  <c r="DT54" i="54" s="1"/>
  <c r="DM54" i="54"/>
  <c r="DR54" i="54" s="1"/>
  <c r="DK54" i="54"/>
  <c r="DP54" i="54" s="1"/>
  <c r="DL54" i="54"/>
  <c r="DQ54" i="54" s="1"/>
  <c r="DN54" i="54"/>
  <c r="DS54" i="54" s="1"/>
  <c r="DK70" i="54"/>
  <c r="DP70" i="54" s="1"/>
  <c r="DL70" i="54"/>
  <c r="DQ70" i="54" s="1"/>
  <c r="DN70" i="54"/>
  <c r="DS70" i="54" s="1"/>
  <c r="DM70" i="54"/>
  <c r="DR70" i="54" s="1"/>
  <c r="DO70" i="54"/>
  <c r="DT70" i="54" s="1"/>
  <c r="DN78" i="54"/>
  <c r="DS78" i="54" s="1"/>
  <c r="DO78" i="54"/>
  <c r="DT78" i="54" s="1"/>
  <c r="DL78" i="54"/>
  <c r="DQ78" i="54" s="1"/>
  <c r="DK78" i="54"/>
  <c r="DP78" i="54" s="1"/>
  <c r="DM78" i="54"/>
  <c r="DR78" i="54" s="1"/>
  <c r="DO82" i="54"/>
  <c r="DT82" i="54" s="1"/>
  <c r="DK82" i="54"/>
  <c r="DP82" i="54" s="1"/>
  <c r="DL82" i="54"/>
  <c r="DQ82" i="54" s="1"/>
  <c r="DM82" i="54"/>
  <c r="DR82" i="54" s="1"/>
  <c r="DN82" i="54"/>
  <c r="DS82" i="54" s="1"/>
  <c r="DN86" i="54"/>
  <c r="DS86" i="54" s="1"/>
  <c r="DO86" i="54"/>
  <c r="DT86" i="54" s="1"/>
  <c r="DL86" i="54"/>
  <c r="DQ86" i="54" s="1"/>
  <c r="DK86" i="54"/>
  <c r="DP86" i="54" s="1"/>
  <c r="DM86" i="54"/>
  <c r="DR86" i="54" s="1"/>
  <c r="DK90" i="54"/>
  <c r="DP90" i="54" s="1"/>
  <c r="DL90" i="54"/>
  <c r="DQ90" i="54" s="1"/>
  <c r="DM90" i="54"/>
  <c r="DR90" i="54" s="1"/>
  <c r="DN90" i="54"/>
  <c r="DS90" i="54" s="1"/>
  <c r="DO90" i="54"/>
  <c r="DT90" i="54" s="1"/>
  <c r="DN94" i="54"/>
  <c r="DS94" i="54" s="1"/>
  <c r="DK94" i="54"/>
  <c r="DP94" i="54" s="1"/>
  <c r="DL94" i="54"/>
  <c r="DQ94" i="54" s="1"/>
  <c r="DM94" i="54"/>
  <c r="DR94" i="54" s="1"/>
  <c r="DO94" i="54"/>
  <c r="DT94" i="54" s="1"/>
  <c r="DK12" i="54"/>
  <c r="DP12" i="54" s="1"/>
  <c r="DL12" i="54"/>
  <c r="DQ12" i="54" s="1"/>
  <c r="DM12" i="54"/>
  <c r="DR12" i="54" s="1"/>
  <c r="DN12" i="54"/>
  <c r="DS12" i="54" s="1"/>
  <c r="DO12" i="54"/>
  <c r="DT12" i="54" s="1"/>
  <c r="CB8" i="54"/>
  <c r="DN47" i="54"/>
  <c r="DS47" i="54" s="1"/>
  <c r="CH43" i="54"/>
  <c r="DM37" i="54"/>
  <c r="DR37" i="54" s="1"/>
  <c r="DN33" i="54"/>
  <c r="DS33" i="54" s="1"/>
  <c r="DO33" i="54"/>
  <c r="DT33" i="54" s="1"/>
  <c r="DO14" i="54"/>
  <c r="DT14" i="54" s="1"/>
  <c r="DN13" i="54"/>
  <c r="DS13" i="54" s="1"/>
  <c r="DM13" i="54"/>
  <c r="DR13" i="54" s="1"/>
  <c r="DO13" i="54"/>
  <c r="DT13" i="54" s="1"/>
  <c r="BQ8" i="54"/>
  <c r="DY13" i="54"/>
  <c r="DZ13" i="54" s="1"/>
  <c r="BP8" i="54"/>
  <c r="EE79" i="54"/>
  <c r="EP79" i="54" s="1"/>
  <c r="BR9" i="54"/>
  <c r="DY9" i="54" s="1"/>
  <c r="DY96" i="54"/>
  <c r="DZ96" i="54" s="1"/>
  <c r="DW96" i="54"/>
  <c r="DX96" i="54" s="1"/>
  <c r="DU96" i="54"/>
  <c r="DV96" i="54" s="1"/>
  <c r="DU48" i="54"/>
  <c r="DV48" i="54" s="1"/>
  <c r="DW48" i="54"/>
  <c r="DX48" i="54" s="1"/>
  <c r="DY48" i="54"/>
  <c r="DZ48" i="54" s="1"/>
  <c r="DY64" i="54"/>
  <c r="DZ64" i="54" s="1"/>
  <c r="DW64" i="54"/>
  <c r="DX64" i="54" s="1"/>
  <c r="DU64" i="54"/>
  <c r="DV64" i="54" s="1"/>
  <c r="DU84" i="54"/>
  <c r="DV84" i="54" s="1"/>
  <c r="DW84" i="54"/>
  <c r="DX84" i="54" s="1"/>
  <c r="DY84" i="54"/>
  <c r="DZ84" i="54" s="1"/>
  <c r="DY92" i="54"/>
  <c r="DZ92" i="54" s="1"/>
  <c r="DU92" i="54"/>
  <c r="DV92" i="54" s="1"/>
  <c r="DW92" i="54"/>
  <c r="DX92" i="54" s="1"/>
  <c r="DW13" i="54"/>
  <c r="DX13" i="54" s="1"/>
  <c r="DU40" i="54"/>
  <c r="DV40" i="54" s="1"/>
  <c r="DW40" i="54"/>
  <c r="DX40" i="54" s="1"/>
  <c r="DY40" i="54"/>
  <c r="DZ40" i="54" s="1"/>
  <c r="DY60" i="54"/>
  <c r="DZ60" i="54" s="1"/>
  <c r="DU60" i="54"/>
  <c r="DV60" i="54" s="1"/>
  <c r="DW60" i="54"/>
  <c r="DX60" i="54" s="1"/>
  <c r="DU80" i="54"/>
  <c r="DV80" i="54" s="1"/>
  <c r="DW80" i="54"/>
  <c r="DX80" i="54" s="1"/>
  <c r="DY80" i="54"/>
  <c r="DZ80" i="54" s="1"/>
  <c r="BS8" i="54"/>
  <c r="DU31" i="54"/>
  <c r="DV31" i="54" s="1"/>
  <c r="DW31" i="54"/>
  <c r="DX31" i="54" s="1"/>
  <c r="DY31" i="54"/>
  <c r="DZ31" i="54" s="1"/>
  <c r="DW51" i="54"/>
  <c r="DX51" i="54" s="1"/>
  <c r="DY51" i="54"/>
  <c r="DZ51" i="54" s="1"/>
  <c r="DU51" i="54"/>
  <c r="DV51" i="54" s="1"/>
  <c r="DW55" i="54"/>
  <c r="DX55" i="54" s="1"/>
  <c r="DY55" i="54"/>
  <c r="DZ55" i="54" s="1"/>
  <c r="DU55" i="54"/>
  <c r="DV55" i="54" s="1"/>
  <c r="DU59" i="54"/>
  <c r="DV59" i="54" s="1"/>
  <c r="DW59" i="54"/>
  <c r="DX59" i="54" s="1"/>
  <c r="DY59" i="54"/>
  <c r="DZ59" i="54" s="1"/>
  <c r="DU63" i="54"/>
  <c r="DV63" i="54" s="1"/>
  <c r="DW63" i="54"/>
  <c r="DX63" i="54" s="1"/>
  <c r="DY63" i="54"/>
  <c r="DZ63" i="54" s="1"/>
  <c r="DY75" i="54"/>
  <c r="DZ75" i="54" s="1"/>
  <c r="DU75" i="54"/>
  <c r="DV75" i="54" s="1"/>
  <c r="DW75" i="54"/>
  <c r="DX75" i="54" s="1"/>
  <c r="DW87" i="54"/>
  <c r="DX87" i="54" s="1"/>
  <c r="DY87" i="54"/>
  <c r="DZ87" i="54" s="1"/>
  <c r="DU87" i="54"/>
  <c r="DV87" i="54" s="1"/>
  <c r="DU91" i="54"/>
  <c r="DV91" i="54" s="1"/>
  <c r="DW91" i="54"/>
  <c r="DX91" i="54" s="1"/>
  <c r="DY91" i="54"/>
  <c r="DZ91" i="54" s="1"/>
  <c r="DU99" i="54"/>
  <c r="DV99" i="54" s="1"/>
  <c r="DW99" i="54"/>
  <c r="DX99" i="54" s="1"/>
  <c r="DY99" i="54"/>
  <c r="DZ99" i="54" s="1"/>
  <c r="DU103" i="54"/>
  <c r="DV103" i="54" s="1"/>
  <c r="DW103" i="54"/>
  <c r="DX103" i="54" s="1"/>
  <c r="DY103" i="54"/>
  <c r="DZ103" i="54" s="1"/>
  <c r="DU13" i="54"/>
  <c r="DV13" i="54" s="1"/>
  <c r="DY32" i="54"/>
  <c r="DZ32" i="54" s="1"/>
  <c r="DU32" i="54"/>
  <c r="DV32" i="54" s="1"/>
  <c r="DW32" i="54"/>
  <c r="DX32" i="54" s="1"/>
  <c r="DW100" i="54"/>
  <c r="DX100" i="54" s="1"/>
  <c r="DY100" i="54"/>
  <c r="DZ100" i="54" s="1"/>
  <c r="DU100" i="54"/>
  <c r="DV100" i="54" s="1"/>
  <c r="DY15" i="54"/>
  <c r="DZ15" i="54" s="1"/>
  <c r="DU15" i="54"/>
  <c r="DV15" i="54" s="1"/>
  <c r="DW15" i="54"/>
  <c r="DX15" i="54" s="1"/>
  <c r="DU27" i="54"/>
  <c r="DV27" i="54" s="1"/>
  <c r="DW27" i="54"/>
  <c r="DX27" i="54" s="1"/>
  <c r="DY27" i="54"/>
  <c r="DZ27" i="54" s="1"/>
  <c r="DU39" i="54"/>
  <c r="DV39" i="54" s="1"/>
  <c r="DW39" i="54"/>
  <c r="DX39" i="54" s="1"/>
  <c r="DY39" i="54"/>
  <c r="DZ39" i="54" s="1"/>
  <c r="DU67" i="54"/>
  <c r="DV67" i="54" s="1"/>
  <c r="DW67" i="54"/>
  <c r="DX67" i="54" s="1"/>
  <c r="DY67" i="54"/>
  <c r="DZ67" i="54" s="1"/>
  <c r="DU71" i="54"/>
  <c r="DV71" i="54" s="1"/>
  <c r="DW71" i="54"/>
  <c r="DX71" i="54" s="1"/>
  <c r="DY71" i="54"/>
  <c r="DZ71" i="54" s="1"/>
  <c r="DY79" i="54"/>
  <c r="DZ79" i="54" s="1"/>
  <c r="DU79" i="54"/>
  <c r="DV79" i="54" s="1"/>
  <c r="DW79" i="54"/>
  <c r="DX79" i="54" s="1"/>
  <c r="DW83" i="54"/>
  <c r="DX83" i="54" s="1"/>
  <c r="DY83" i="54"/>
  <c r="DZ83" i="54" s="1"/>
  <c r="DU83" i="54"/>
  <c r="DV83" i="54" s="1"/>
  <c r="DU95" i="54"/>
  <c r="DV95" i="54" s="1"/>
  <c r="DW95" i="54"/>
  <c r="DX95" i="54" s="1"/>
  <c r="DY95" i="54"/>
  <c r="DZ95" i="54" s="1"/>
  <c r="DU72" i="54"/>
  <c r="DV72" i="54" s="1"/>
  <c r="DW72" i="54"/>
  <c r="DX72" i="54" s="1"/>
  <c r="DY72" i="54"/>
  <c r="DZ72" i="54" s="1"/>
  <c r="EG69" i="54"/>
  <c r="EQ69" i="54" s="1"/>
  <c r="EM81" i="54"/>
  <c r="EN81" i="54" s="1"/>
  <c r="EA97" i="54"/>
  <c r="EB97" i="54" s="1"/>
  <c r="EE88" i="54"/>
  <c r="EP88" i="54" s="1"/>
  <c r="DU26" i="54"/>
  <c r="DV26" i="54" s="1"/>
  <c r="DW26" i="54"/>
  <c r="DX26" i="54" s="1"/>
  <c r="DY26" i="54"/>
  <c r="DZ26" i="54" s="1"/>
  <c r="EE46" i="54"/>
  <c r="EF46" i="54" s="1"/>
  <c r="DU46" i="54"/>
  <c r="DV46" i="54" s="1"/>
  <c r="DW46" i="54"/>
  <c r="DX46" i="54" s="1"/>
  <c r="DY46" i="54"/>
  <c r="DZ46" i="54" s="1"/>
  <c r="DU54" i="54"/>
  <c r="DV54" i="54" s="1"/>
  <c r="DW54" i="54"/>
  <c r="DX54" i="54" s="1"/>
  <c r="DY54" i="54"/>
  <c r="DZ54" i="54" s="1"/>
  <c r="DU70" i="54"/>
  <c r="DV70" i="54" s="1"/>
  <c r="DW70" i="54"/>
  <c r="DX70" i="54" s="1"/>
  <c r="DY70" i="54"/>
  <c r="DZ70" i="54" s="1"/>
  <c r="EK78" i="54"/>
  <c r="EL78" i="54" s="1"/>
  <c r="DU78" i="54"/>
  <c r="DV78" i="54" s="1"/>
  <c r="DW78" i="54"/>
  <c r="DX78" i="54" s="1"/>
  <c r="DY78" i="54"/>
  <c r="DZ78" i="54" s="1"/>
  <c r="EG82" i="54"/>
  <c r="EH82" i="54" s="1"/>
  <c r="DU82" i="54"/>
  <c r="DV82" i="54" s="1"/>
  <c r="DW82" i="54"/>
  <c r="DX82" i="54" s="1"/>
  <c r="DY82" i="54"/>
  <c r="DZ82" i="54" s="1"/>
  <c r="EG86" i="54"/>
  <c r="EQ86" i="54" s="1"/>
  <c r="DU86" i="54"/>
  <c r="DV86" i="54" s="1"/>
  <c r="DW86" i="54"/>
  <c r="DX86" i="54" s="1"/>
  <c r="DY86" i="54"/>
  <c r="DZ86" i="54" s="1"/>
  <c r="DU90" i="54"/>
  <c r="DV90" i="54" s="1"/>
  <c r="DW90" i="54"/>
  <c r="DX90" i="54" s="1"/>
  <c r="DY90" i="54"/>
  <c r="DZ90" i="54" s="1"/>
  <c r="EG94" i="54"/>
  <c r="EQ94" i="54" s="1"/>
  <c r="DY94" i="54"/>
  <c r="DZ94" i="54" s="1"/>
  <c r="DW94" i="54"/>
  <c r="DX94" i="54" s="1"/>
  <c r="DU94" i="54"/>
  <c r="DV94" i="54" s="1"/>
  <c r="EA48" i="54"/>
  <c r="EB48" i="54" s="1"/>
  <c r="EE16" i="54"/>
  <c r="EF16" i="54" s="1"/>
  <c r="EP16" i="54" s="1"/>
  <c r="EK58" i="54"/>
  <c r="EL58" i="54" s="1"/>
  <c r="DU12" i="54"/>
  <c r="DV12" i="54" s="1"/>
  <c r="DW12" i="54"/>
  <c r="DX12" i="54" s="1"/>
  <c r="DY12" i="54"/>
  <c r="DZ12" i="54" s="1"/>
  <c r="EI65" i="54"/>
  <c r="ER65" i="54" s="1"/>
  <c r="EG98" i="54"/>
  <c r="EQ98" i="54" s="1"/>
  <c r="EA71" i="54"/>
  <c r="EB71" i="54" s="1"/>
  <c r="DY16" i="54"/>
  <c r="DZ16" i="54" s="1"/>
  <c r="DU52" i="54"/>
  <c r="DV52" i="54" s="1"/>
  <c r="DW52" i="54"/>
  <c r="DX52" i="54" s="1"/>
  <c r="DY52" i="54"/>
  <c r="DZ52" i="54" s="1"/>
  <c r="EA53" i="54"/>
  <c r="EB53" i="54" s="1"/>
  <c r="EI77" i="54"/>
  <c r="ER77" i="54" s="1"/>
  <c r="DY17" i="54"/>
  <c r="DZ17" i="54" s="1"/>
  <c r="DU17" i="54"/>
  <c r="DV17" i="54" s="1"/>
  <c r="DW17" i="54"/>
  <c r="DX17" i="54" s="1"/>
  <c r="DU50" i="54"/>
  <c r="DV50" i="54" s="1"/>
  <c r="DW50" i="54"/>
  <c r="DX50" i="54" s="1"/>
  <c r="DY50" i="54"/>
  <c r="DZ50" i="54" s="1"/>
  <c r="DU58" i="54"/>
  <c r="DV58" i="54" s="1"/>
  <c r="DW58" i="54"/>
  <c r="DX58" i="54" s="1"/>
  <c r="DY58" i="54"/>
  <c r="DZ58" i="54" s="1"/>
  <c r="DY62" i="54"/>
  <c r="DZ62" i="54" s="1"/>
  <c r="DW62" i="54"/>
  <c r="DX62" i="54" s="1"/>
  <c r="DU62" i="54"/>
  <c r="DV62" i="54" s="1"/>
  <c r="DY66" i="54"/>
  <c r="DZ66" i="54" s="1"/>
  <c r="DW66" i="54"/>
  <c r="DX66" i="54" s="1"/>
  <c r="DU66" i="54"/>
  <c r="DV66" i="54" s="1"/>
  <c r="DU74" i="54"/>
  <c r="DV74" i="54" s="1"/>
  <c r="DW74" i="54"/>
  <c r="DX74" i="54" s="1"/>
  <c r="DY74" i="54"/>
  <c r="DZ74" i="54" s="1"/>
  <c r="DY98" i="54"/>
  <c r="DZ98" i="54" s="1"/>
  <c r="DW98" i="54"/>
  <c r="DX98" i="54" s="1"/>
  <c r="DU98" i="54"/>
  <c r="DV98" i="54" s="1"/>
  <c r="DU102" i="54"/>
  <c r="DV102" i="54" s="1"/>
  <c r="DW102" i="54"/>
  <c r="DX102" i="54" s="1"/>
  <c r="DY102" i="54"/>
  <c r="DZ102" i="54" s="1"/>
  <c r="DY14" i="54"/>
  <c r="DZ14" i="54" s="1"/>
  <c r="BR8" i="54"/>
  <c r="DU56" i="54"/>
  <c r="DV56" i="54" s="1"/>
  <c r="DW56" i="54"/>
  <c r="DX56" i="54" s="1"/>
  <c r="DY56" i="54"/>
  <c r="DZ56" i="54" s="1"/>
  <c r="EK73" i="54"/>
  <c r="ES73" i="54" s="1"/>
  <c r="EM85" i="54"/>
  <c r="ET85" i="54" s="1"/>
  <c r="EM93" i="54"/>
  <c r="ET93" i="54" s="1"/>
  <c r="DW57" i="54"/>
  <c r="DX57" i="54" s="1"/>
  <c r="DY57" i="54"/>
  <c r="DZ57" i="54" s="1"/>
  <c r="DU57" i="54"/>
  <c r="DV57" i="54" s="1"/>
  <c r="DU61" i="54"/>
  <c r="DV61" i="54" s="1"/>
  <c r="DW61" i="54"/>
  <c r="DX61" i="54" s="1"/>
  <c r="DY61" i="54"/>
  <c r="DZ61" i="54" s="1"/>
  <c r="DU65" i="54"/>
  <c r="DV65" i="54" s="1"/>
  <c r="DW65" i="54"/>
  <c r="DX65" i="54" s="1"/>
  <c r="DY65" i="54"/>
  <c r="DZ65" i="54" s="1"/>
  <c r="DU69" i="54"/>
  <c r="DV69" i="54" s="1"/>
  <c r="DW69" i="54"/>
  <c r="DX69" i="54" s="1"/>
  <c r="DY69" i="54"/>
  <c r="DZ69" i="54" s="1"/>
  <c r="DY85" i="54"/>
  <c r="DZ85" i="54" s="1"/>
  <c r="DU85" i="54"/>
  <c r="DV85" i="54" s="1"/>
  <c r="DW85" i="54"/>
  <c r="DX85" i="54" s="1"/>
  <c r="DU97" i="54"/>
  <c r="DV97" i="54" s="1"/>
  <c r="DW97" i="54"/>
  <c r="DX97" i="54" s="1"/>
  <c r="DY97" i="54"/>
  <c r="DZ97" i="54" s="1"/>
  <c r="DU101" i="54"/>
  <c r="DV101" i="54" s="1"/>
  <c r="DW101" i="54"/>
  <c r="DX101" i="54" s="1"/>
  <c r="DY101" i="54"/>
  <c r="DZ101" i="54" s="1"/>
  <c r="BT8" i="54"/>
  <c r="DW68" i="54"/>
  <c r="DX68" i="54" s="1"/>
  <c r="DY68" i="54"/>
  <c r="DZ68" i="54" s="1"/>
  <c r="DU68" i="54"/>
  <c r="DV68" i="54" s="1"/>
  <c r="DU76" i="54"/>
  <c r="DV76" i="54" s="1"/>
  <c r="DW76" i="54"/>
  <c r="DX76" i="54" s="1"/>
  <c r="DY76" i="54"/>
  <c r="DZ76" i="54" s="1"/>
  <c r="DU88" i="54"/>
  <c r="DV88" i="54" s="1"/>
  <c r="DW88" i="54"/>
  <c r="DX88" i="54" s="1"/>
  <c r="DY88" i="54"/>
  <c r="DZ88" i="54" s="1"/>
  <c r="EA79" i="54"/>
  <c r="EB79" i="54" s="1"/>
  <c r="DW25" i="54"/>
  <c r="DX25" i="54" s="1"/>
  <c r="DY25" i="54"/>
  <c r="DZ25" i="54" s="1"/>
  <c r="DU33" i="54"/>
  <c r="DV33" i="54" s="1"/>
  <c r="DW33" i="54"/>
  <c r="DX33" i="54" s="1"/>
  <c r="DY33" i="54"/>
  <c r="DZ33" i="54" s="1"/>
  <c r="DU41" i="54"/>
  <c r="DV41" i="54" s="1"/>
  <c r="DW41" i="54"/>
  <c r="DX41" i="54" s="1"/>
  <c r="DY41" i="54"/>
  <c r="DZ41" i="54" s="1"/>
  <c r="DY45" i="54"/>
  <c r="DZ45" i="54" s="1"/>
  <c r="DU45" i="54"/>
  <c r="DV45" i="54" s="1"/>
  <c r="DW45" i="54"/>
  <c r="DX45" i="54" s="1"/>
  <c r="DW53" i="54"/>
  <c r="DX53" i="54" s="1"/>
  <c r="DY53" i="54"/>
  <c r="DZ53" i="54" s="1"/>
  <c r="DU53" i="54"/>
  <c r="DV53" i="54" s="1"/>
  <c r="DU73" i="54"/>
  <c r="DV73" i="54" s="1"/>
  <c r="DW73" i="54"/>
  <c r="DX73" i="54" s="1"/>
  <c r="DY73" i="54"/>
  <c r="DZ73" i="54" s="1"/>
  <c r="DY77" i="54"/>
  <c r="DZ77" i="54" s="1"/>
  <c r="DU77" i="54"/>
  <c r="DV77" i="54" s="1"/>
  <c r="DW77" i="54"/>
  <c r="DX77" i="54" s="1"/>
  <c r="DY81" i="54"/>
  <c r="DZ81" i="54" s="1"/>
  <c r="DU81" i="54"/>
  <c r="DV81" i="54" s="1"/>
  <c r="DW81" i="54"/>
  <c r="DX81" i="54" s="1"/>
  <c r="DW89" i="54"/>
  <c r="DX89" i="54" s="1"/>
  <c r="DY89" i="54"/>
  <c r="DZ89" i="54" s="1"/>
  <c r="DU89" i="54"/>
  <c r="DV89" i="54" s="1"/>
  <c r="DU93" i="54"/>
  <c r="DV93" i="54" s="1"/>
  <c r="DW93" i="54"/>
  <c r="DX93" i="54" s="1"/>
  <c r="DY93" i="54"/>
  <c r="DZ93" i="54" s="1"/>
  <c r="BU8" i="54"/>
  <c r="EC80" i="54"/>
  <c r="ED80" i="54" s="1"/>
  <c r="EC58" i="54"/>
  <c r="ED58" i="54" s="1"/>
  <c r="EA70" i="54"/>
  <c r="EB70" i="54" s="1"/>
  <c r="EA96" i="54"/>
  <c r="EB96" i="54" s="1"/>
  <c r="EE66" i="54"/>
  <c r="EF66" i="54" s="1"/>
  <c r="EM98" i="54"/>
  <c r="ET98" i="54" s="1"/>
  <c r="EC83" i="54"/>
  <c r="ED83" i="54" s="1"/>
  <c r="EI56" i="54"/>
  <c r="EJ56" i="54" s="1"/>
  <c r="EC88" i="54"/>
  <c r="ED88" i="54" s="1"/>
  <c r="EM50" i="54"/>
  <c r="ET50" i="54" s="1"/>
  <c r="EE90" i="54"/>
  <c r="EF90" i="54" s="1"/>
  <c r="EC68" i="54"/>
  <c r="ED68" i="54" s="1"/>
  <c r="EC92" i="54"/>
  <c r="ED92" i="54" s="1"/>
  <c r="EI62" i="54"/>
  <c r="EJ62" i="54" s="1"/>
  <c r="EE32" i="54"/>
  <c r="EF32" i="54" s="1"/>
  <c r="EP32" i="54" s="1"/>
  <c r="EM64" i="54"/>
  <c r="ET64" i="54" s="1"/>
  <c r="EI74" i="54"/>
  <c r="ER74" i="54" s="1"/>
  <c r="EK59" i="54"/>
  <c r="ES59" i="54" s="1"/>
  <c r="EC33" i="54"/>
  <c r="ED33" i="54" s="1"/>
  <c r="EG76" i="54"/>
  <c r="EQ76" i="54" s="1"/>
  <c r="EC89" i="54"/>
  <c r="ED89" i="54" s="1"/>
  <c r="EA102" i="54"/>
  <c r="EB102" i="54" s="1"/>
  <c r="EK82" i="54"/>
  <c r="EL82" i="54" s="1"/>
  <c r="EA90" i="54"/>
  <c r="EB90" i="54" s="1"/>
  <c r="EK98" i="54"/>
  <c r="EL98" i="54" s="1"/>
  <c r="EI76" i="54"/>
  <c r="ER76" i="54" s="1"/>
  <c r="EE51" i="54"/>
  <c r="EP51" i="54" s="1"/>
  <c r="EA51" i="54"/>
  <c r="EB51" i="54" s="1"/>
  <c r="EE57" i="54"/>
  <c r="EF57" i="54" s="1"/>
  <c r="EE97" i="54"/>
  <c r="EP97" i="54" s="1"/>
  <c r="EK88" i="54"/>
  <c r="ES88" i="54" s="1"/>
  <c r="EM102" i="54"/>
  <c r="ET102" i="54" s="1"/>
  <c r="EC76" i="54"/>
  <c r="ED76" i="54" s="1"/>
  <c r="EE59" i="54"/>
  <c r="EP59" i="54" s="1"/>
  <c r="EC45" i="54"/>
  <c r="ED45" i="54" s="1"/>
  <c r="EI45" i="54"/>
  <c r="EJ45" i="54" s="1"/>
  <c r="EE75" i="54"/>
  <c r="EP75" i="54" s="1"/>
  <c r="EK90" i="54"/>
  <c r="EC90" i="54"/>
  <c r="ED90" i="54" s="1"/>
  <c r="EC64" i="54"/>
  <c r="ED64" i="54" s="1"/>
  <c r="EA64" i="54"/>
  <c r="EB64" i="54" s="1"/>
  <c r="EG64" i="54"/>
  <c r="EH64" i="54" s="1"/>
  <c r="EE64" i="54"/>
  <c r="EP64" i="54" s="1"/>
  <c r="EK96" i="54"/>
  <c r="EL96" i="54" s="1"/>
  <c r="EC55" i="54"/>
  <c r="ED55" i="54" s="1"/>
  <c r="EC100" i="54"/>
  <c r="ED100" i="54" s="1"/>
  <c r="EA98" i="54"/>
  <c r="EB98" i="54" s="1"/>
  <c r="EE81" i="54"/>
  <c r="EP81" i="54" s="1"/>
  <c r="EK81" i="54"/>
  <c r="EL81" i="54" s="1"/>
  <c r="EM89" i="54"/>
  <c r="EN89" i="54" s="1"/>
  <c r="EG102" i="54"/>
  <c r="EH102" i="54" s="1"/>
  <c r="EI81" i="54"/>
  <c r="EJ81" i="54" s="1"/>
  <c r="EM76" i="54"/>
  <c r="EN76" i="54" s="1"/>
  <c r="EI82" i="54"/>
  <c r="EJ82" i="54" s="1"/>
  <c r="EM74" i="54"/>
  <c r="EN74" i="54" s="1"/>
  <c r="EK70" i="54"/>
  <c r="ES70" i="54" s="1"/>
  <c r="EI55" i="54"/>
  <c r="ER55" i="54" s="1"/>
  <c r="EK62" i="54"/>
  <c r="EL62" i="54" s="1"/>
  <c r="EI90" i="54"/>
  <c r="EA92" i="54"/>
  <c r="EB92" i="54" s="1"/>
  <c r="EG92" i="54"/>
  <c r="EQ92" i="54" s="1"/>
  <c r="EA58" i="54"/>
  <c r="EB58" i="54" s="1"/>
  <c r="EM58" i="54"/>
  <c r="EN58" i="54" s="1"/>
  <c r="EI58" i="54"/>
  <c r="ER58" i="54" s="1"/>
  <c r="EM57" i="54"/>
  <c r="EN57" i="54" s="1"/>
  <c r="EE28" i="54"/>
  <c r="EF28" i="54" s="1"/>
  <c r="EE56" i="54"/>
  <c r="EF56" i="54" s="1"/>
  <c r="EI102" i="54"/>
  <c r="EJ102" i="54" s="1"/>
  <c r="EA33" i="54"/>
  <c r="EB33" i="54" s="1"/>
  <c r="EM101" i="54"/>
  <c r="ET101" i="54" s="1"/>
  <c r="EC101" i="54"/>
  <c r="ED101" i="54" s="1"/>
  <c r="EK39" i="54"/>
  <c r="EL39" i="54" s="1"/>
  <c r="EC54" i="54"/>
  <c r="ED54" i="54" s="1"/>
  <c r="EA54" i="54"/>
  <c r="EB54" i="54" s="1"/>
  <c r="EM54" i="54"/>
  <c r="EN54" i="54" s="1"/>
  <c r="EI54" i="54"/>
  <c r="ER54" i="54" s="1"/>
  <c r="EE40" i="54"/>
  <c r="EP40" i="54" s="1"/>
  <c r="EG62" i="54"/>
  <c r="EQ62" i="54" s="1"/>
  <c r="EE62" i="54"/>
  <c r="EF62" i="54" s="1"/>
  <c r="EC62" i="54"/>
  <c r="ED62" i="54" s="1"/>
  <c r="EM62" i="54"/>
  <c r="EN62" i="54" s="1"/>
  <c r="EG83" i="54"/>
  <c r="EH83" i="54" s="1"/>
  <c r="EE76" i="54"/>
  <c r="EP76" i="54" s="1"/>
  <c r="EK76" i="54"/>
  <c r="EL76" i="54" s="1"/>
  <c r="EA76" i="54"/>
  <c r="EB76" i="54" s="1"/>
  <c r="EM87" i="54"/>
  <c r="ET87" i="54" s="1"/>
  <c r="EC87" i="54"/>
  <c r="ED87" i="54" s="1"/>
  <c r="EG81" i="54"/>
  <c r="EH81" i="54" s="1"/>
  <c r="EK54" i="54"/>
  <c r="EL54" i="54" s="1"/>
  <c r="EA32" i="54"/>
  <c r="EB32" i="54" s="1"/>
  <c r="EA88" i="54"/>
  <c r="EB88" i="54" s="1"/>
  <c r="EI88" i="54"/>
  <c r="ER88" i="54" s="1"/>
  <c r="EM88" i="54"/>
  <c r="EN88" i="54" s="1"/>
  <c r="EC102" i="54"/>
  <c r="ED102" i="54" s="1"/>
  <c r="EA75" i="54"/>
  <c r="EB75" i="54" s="1"/>
  <c r="EC82" i="54"/>
  <c r="ED82" i="54" s="1"/>
  <c r="EM70" i="54"/>
  <c r="ET70" i="54" s="1"/>
  <c r="EG54" i="54"/>
  <c r="EQ54" i="54" s="1"/>
  <c r="EA45" i="54"/>
  <c r="EB45" i="54" s="1"/>
  <c r="EA62" i="54"/>
  <c r="EB62" i="54" s="1"/>
  <c r="EM73" i="54"/>
  <c r="ET73" i="54" s="1"/>
  <c r="EK99" i="54"/>
  <c r="EL99" i="54" s="1"/>
  <c r="EK60" i="54"/>
  <c r="EL60" i="54" s="1"/>
  <c r="EK74" i="54"/>
  <c r="EL74" i="54" s="1"/>
  <c r="EA74" i="54"/>
  <c r="EB74" i="54" s="1"/>
  <c r="EC74" i="54"/>
  <c r="ED74" i="54" s="1"/>
  <c r="EG74" i="54"/>
  <c r="EQ74" i="54" s="1"/>
  <c r="EE74" i="54"/>
  <c r="EF74" i="54" s="1"/>
  <c r="EI84" i="54"/>
  <c r="ER84" i="54" s="1"/>
  <c r="EC67" i="54"/>
  <c r="ED67" i="54" s="1"/>
  <c r="EM67" i="54"/>
  <c r="ET67" i="54" s="1"/>
  <c r="EK92" i="54"/>
  <c r="EL92" i="54" s="1"/>
  <c r="EA89" i="54"/>
  <c r="EB89" i="54" s="1"/>
  <c r="EA82" i="54"/>
  <c r="EB82" i="54" s="1"/>
  <c r="EE45" i="54"/>
  <c r="EP45" i="54" s="1"/>
  <c r="EE92" i="54"/>
  <c r="EP92" i="54" s="1"/>
  <c r="EE85" i="54"/>
  <c r="EF85" i="54" s="1"/>
  <c r="EC98" i="54"/>
  <c r="ED98" i="54" s="1"/>
  <c r="EM92" i="54"/>
  <c r="EN92" i="54" s="1"/>
  <c r="EG90" i="54"/>
  <c r="EH90" i="54" s="1"/>
  <c r="EI98" i="54"/>
  <c r="EJ98" i="54" s="1"/>
  <c r="EG88" i="54"/>
  <c r="EH88" i="54" s="1"/>
  <c r="EA81" i="54"/>
  <c r="EB81" i="54" s="1"/>
  <c r="EK102" i="54"/>
  <c r="ES102" i="54" s="1"/>
  <c r="EG77" i="54"/>
  <c r="EH77" i="54" s="1"/>
  <c r="EI73" i="54"/>
  <c r="EJ73" i="54" s="1"/>
  <c r="EE82" i="54"/>
  <c r="EP82" i="54" s="1"/>
  <c r="EE54" i="54"/>
  <c r="EF54" i="54" s="1"/>
  <c r="EA57" i="54"/>
  <c r="EB57" i="54" s="1"/>
  <c r="EK42" i="54"/>
  <c r="EL42" i="54" s="1"/>
  <c r="EI42" i="54"/>
  <c r="EJ42" i="54" s="1"/>
  <c r="EC52" i="54"/>
  <c r="ED52" i="54" s="1"/>
  <c r="EK103" i="54"/>
  <c r="ES103" i="54" s="1"/>
  <c r="EM82" i="54"/>
  <c r="EN82" i="54" s="1"/>
  <c r="EK26" i="54"/>
  <c r="EL26" i="54" s="1"/>
  <c r="EM53" i="54"/>
  <c r="EN53" i="54" s="1"/>
  <c r="EC59" i="54"/>
  <c r="ED59" i="54" s="1"/>
  <c r="EC63" i="54"/>
  <c r="ED63" i="54" s="1"/>
  <c r="EK63" i="54"/>
  <c r="EL63" i="54" s="1"/>
  <c r="EA65" i="54"/>
  <c r="EB65" i="54" s="1"/>
  <c r="EI91" i="54"/>
  <c r="ER91" i="54" s="1"/>
  <c r="EI70" i="54"/>
  <c r="ER70" i="54" s="1"/>
  <c r="EG70" i="54"/>
  <c r="EH70" i="54" s="1"/>
  <c r="EE70" i="54"/>
  <c r="EF70" i="54" s="1"/>
  <c r="EC70" i="54"/>
  <c r="ED70" i="54" s="1"/>
  <c r="EE48" i="54"/>
  <c r="EF48" i="54" s="1"/>
  <c r="EE98" i="54"/>
  <c r="EF98" i="54" s="1"/>
  <c r="EG99" i="54"/>
  <c r="EQ99" i="54" s="1"/>
  <c r="EM90" i="54"/>
  <c r="EN90" i="54" s="1"/>
  <c r="EK84" i="54"/>
  <c r="EL84" i="54" s="1"/>
  <c r="EI92" i="54"/>
  <c r="ER92" i="54" s="1"/>
  <c r="EE102" i="54"/>
  <c r="EF102" i="54" s="1"/>
  <c r="EM69" i="54"/>
  <c r="ET69" i="54" s="1"/>
  <c r="EI64" i="54"/>
  <c r="EJ64" i="54" s="1"/>
  <c r="EG58" i="54"/>
  <c r="EH58" i="54" s="1"/>
  <c r="EC42" i="54"/>
  <c r="ED42" i="54" s="1"/>
  <c r="EK32" i="54"/>
  <c r="EL32" i="54" s="1"/>
  <c r="EG60" i="54"/>
  <c r="EH60" i="54" s="1"/>
  <c r="EE71" i="54"/>
  <c r="EP71" i="54" s="1"/>
  <c r="EC78" i="54"/>
  <c r="ED78" i="54" s="1"/>
  <c r="EG96" i="54"/>
  <c r="EQ96" i="54" s="1"/>
  <c r="EG13" i="54"/>
  <c r="EG31" i="54"/>
  <c r="EQ31" i="54" s="1"/>
  <c r="EK40" i="54"/>
  <c r="ES40" i="54" s="1"/>
  <c r="EI48" i="54"/>
  <c r="ER48" i="54" s="1"/>
  <c r="EK52" i="54"/>
  <c r="EL52" i="54" s="1"/>
  <c r="EA55" i="54"/>
  <c r="EB55" i="54" s="1"/>
  <c r="EM56" i="54"/>
  <c r="EN56" i="54" s="1"/>
  <c r="EG59" i="54"/>
  <c r="EH59" i="54" s="1"/>
  <c r="EC61" i="54"/>
  <c r="ED61" i="54" s="1"/>
  <c r="EM65" i="54"/>
  <c r="ET65" i="54" s="1"/>
  <c r="EE67" i="54"/>
  <c r="EF67" i="54" s="1"/>
  <c r="EM71" i="54"/>
  <c r="ET71" i="54" s="1"/>
  <c r="EK72" i="54"/>
  <c r="EL72" i="54" s="1"/>
  <c r="EA73" i="54"/>
  <c r="EB73" i="54" s="1"/>
  <c r="EI75" i="54"/>
  <c r="EJ75" i="54" s="1"/>
  <c r="EA77" i="54"/>
  <c r="EB77" i="54" s="1"/>
  <c r="EM79" i="54"/>
  <c r="ET79" i="54" s="1"/>
  <c r="EK80" i="54"/>
  <c r="ES80" i="54" s="1"/>
  <c r="EC84" i="54"/>
  <c r="ED84" i="54" s="1"/>
  <c r="EG85" i="54"/>
  <c r="EQ85" i="54" s="1"/>
  <c r="EK87" i="54"/>
  <c r="EL87" i="54" s="1"/>
  <c r="EI89" i="54"/>
  <c r="ER89" i="54" s="1"/>
  <c r="EA91" i="54"/>
  <c r="EB91" i="54" s="1"/>
  <c r="EE93" i="54"/>
  <c r="EP93" i="54" s="1"/>
  <c r="EG95" i="54"/>
  <c r="EQ95" i="54" s="1"/>
  <c r="EM97" i="54"/>
  <c r="EN97" i="54" s="1"/>
  <c r="EK100" i="54"/>
  <c r="ES100" i="54" s="1"/>
  <c r="EC103" i="54"/>
  <c r="ED103" i="54" s="1"/>
  <c r="EK101" i="54"/>
  <c r="ES101" i="54" s="1"/>
  <c r="EI33" i="54"/>
  <c r="EJ33" i="54" s="1"/>
  <c r="EI39" i="54"/>
  <c r="ER39" i="54" s="1"/>
  <c r="EI40" i="54"/>
  <c r="ER40" i="54" s="1"/>
  <c r="EK41" i="54"/>
  <c r="EL41" i="54" s="1"/>
  <c r="EG45" i="54"/>
  <c r="EQ45" i="54" s="1"/>
  <c r="EI53" i="54"/>
  <c r="ER53" i="54" s="1"/>
  <c r="EK64" i="54"/>
  <c r="EL64" i="54" s="1"/>
  <c r="EA95" i="54"/>
  <c r="EB95" i="54" s="1"/>
  <c r="EC14" i="54"/>
  <c r="ED14" i="54" s="1"/>
  <c r="EG32" i="54"/>
  <c r="EH32" i="54" s="1"/>
  <c r="EC81" i="54"/>
  <c r="ED81" i="54" s="1"/>
  <c r="EG100" i="54"/>
  <c r="EH100" i="54" s="1"/>
  <c r="EG42" i="54"/>
  <c r="EQ42" i="54" s="1"/>
  <c r="EE52" i="54"/>
  <c r="EP52" i="54" s="1"/>
  <c r="EE58" i="54"/>
  <c r="EP58" i="54" s="1"/>
  <c r="EE15" i="54"/>
  <c r="EF15" i="54" s="1"/>
  <c r="EP15" i="54" s="1"/>
  <c r="EC26" i="54"/>
  <c r="ED26" i="54" s="1"/>
  <c r="EI13" i="54"/>
  <c r="EG97" i="54"/>
  <c r="EH97" i="54" s="1"/>
  <c r="EI97" i="54"/>
  <c r="EJ97" i="54" s="1"/>
  <c r="EC95" i="54"/>
  <c r="ED95" i="54" s="1"/>
  <c r="EK93" i="54"/>
  <c r="EL93" i="54" s="1"/>
  <c r="EG84" i="54"/>
  <c r="EH84" i="54" s="1"/>
  <c r="EI79" i="54"/>
  <c r="ER79" i="54" s="1"/>
  <c r="EC75" i="54"/>
  <c r="ED75" i="54" s="1"/>
  <c r="EI96" i="54"/>
  <c r="EJ96" i="54" s="1"/>
  <c r="EK91" i="54"/>
  <c r="EL91" i="54" s="1"/>
  <c r="EM75" i="54"/>
  <c r="EN75" i="54" s="1"/>
  <c r="EK68" i="54"/>
  <c r="ES68" i="54" s="1"/>
  <c r="EC77" i="54"/>
  <c r="ED77" i="54" s="1"/>
  <c r="EG71" i="54"/>
  <c r="EH71" i="54" s="1"/>
  <c r="EI71" i="54"/>
  <c r="ER71" i="54" s="1"/>
  <c r="EG72" i="54"/>
  <c r="EQ72" i="54" s="1"/>
  <c r="EK67" i="54"/>
  <c r="ES67" i="54" s="1"/>
  <c r="EG66" i="54"/>
  <c r="EH66" i="54" s="1"/>
  <c r="EM66" i="54"/>
  <c r="EN66" i="54" s="1"/>
  <c r="EA78" i="54"/>
  <c r="EB78" i="54" s="1"/>
  <c r="EA63" i="54"/>
  <c r="EB63" i="54" s="1"/>
  <c r="EM52" i="54"/>
  <c r="ET52" i="54" s="1"/>
  <c r="EC50" i="54"/>
  <c r="ED50" i="54" s="1"/>
  <c r="EM48" i="54"/>
  <c r="ET48" i="54" s="1"/>
  <c r="EI51" i="54"/>
  <c r="EJ51" i="54" s="1"/>
  <c r="EK55" i="54"/>
  <c r="EL55" i="54" s="1"/>
  <c r="EM46" i="54"/>
  <c r="EN46" i="54" s="1"/>
  <c r="EM40" i="54"/>
  <c r="EN40" i="54" s="1"/>
  <c r="EC53" i="54"/>
  <c r="ED53" i="54" s="1"/>
  <c r="EG53" i="54"/>
  <c r="EH53" i="54" s="1"/>
  <c r="EE41" i="54"/>
  <c r="EM32" i="54"/>
  <c r="EN32" i="54" s="1"/>
  <c r="EA94" i="54"/>
  <c r="EB94" i="54" s="1"/>
  <c r="EK33" i="54"/>
  <c r="ES33" i="54" s="1"/>
  <c r="EE100" i="54"/>
  <c r="EF100" i="54" s="1"/>
  <c r="EE99" i="54"/>
  <c r="EP99" i="54" s="1"/>
  <c r="EG101" i="54"/>
  <c r="EH101" i="54" s="1"/>
  <c r="EA85" i="54"/>
  <c r="EB85" i="54" s="1"/>
  <c r="EM100" i="54"/>
  <c r="EN100" i="54" s="1"/>
  <c r="EE103" i="54"/>
  <c r="EP103" i="54" s="1"/>
  <c r="EA99" i="54"/>
  <c r="EB99" i="54" s="1"/>
  <c r="EI95" i="54"/>
  <c r="EJ95" i="54" s="1"/>
  <c r="EK95" i="54"/>
  <c r="ES95" i="54" s="1"/>
  <c r="EA101" i="54"/>
  <c r="EB101" i="54" s="1"/>
  <c r="EA93" i="54"/>
  <c r="EB93" i="54" s="1"/>
  <c r="EG87" i="54"/>
  <c r="EQ87" i="54" s="1"/>
  <c r="EI85" i="54"/>
  <c r="EJ85" i="54" s="1"/>
  <c r="EE83" i="54"/>
  <c r="EP83" i="54" s="1"/>
  <c r="EE80" i="54"/>
  <c r="EF80" i="54" s="1"/>
  <c r="EK75" i="54"/>
  <c r="ES75" i="54" s="1"/>
  <c r="EC96" i="54"/>
  <c r="ED96" i="54" s="1"/>
  <c r="EE89" i="54"/>
  <c r="EP89" i="54" s="1"/>
  <c r="EE87" i="54"/>
  <c r="EP87" i="54" s="1"/>
  <c r="EK86" i="54"/>
  <c r="EL86" i="54" s="1"/>
  <c r="EM91" i="54"/>
  <c r="ET91" i="54" s="1"/>
  <c r="EM84" i="54"/>
  <c r="ET84" i="54" s="1"/>
  <c r="EE68" i="54"/>
  <c r="EF68" i="54" s="1"/>
  <c r="EE78" i="54"/>
  <c r="EF78" i="54" s="1"/>
  <c r="EK77" i="54"/>
  <c r="EL77" i="54" s="1"/>
  <c r="EC73" i="54"/>
  <c r="ED73" i="54" s="1"/>
  <c r="EI69" i="54"/>
  <c r="EJ69" i="54" s="1"/>
  <c r="EC69" i="54"/>
  <c r="ED69" i="54" s="1"/>
  <c r="EA66" i="54"/>
  <c r="EB66" i="54" s="1"/>
  <c r="EI57" i="54"/>
  <c r="ER57" i="54" s="1"/>
  <c r="EI63" i="54"/>
  <c r="ER63" i="54" s="1"/>
  <c r="EC65" i="54"/>
  <c r="ED65" i="54" s="1"/>
  <c r="EE61" i="54"/>
  <c r="EP61" i="54" s="1"/>
  <c r="EK50" i="54"/>
  <c r="EL50" i="54" s="1"/>
  <c r="EG55" i="54"/>
  <c r="EQ55" i="54" s="1"/>
  <c r="EI46" i="54"/>
  <c r="ER46" i="54" s="1"/>
  <c r="EG39" i="54"/>
  <c r="EQ39" i="54" s="1"/>
  <c r="EK53" i="54"/>
  <c r="EL53" i="54" s="1"/>
  <c r="EM51" i="54"/>
  <c r="EN51" i="54" s="1"/>
  <c r="EM60" i="54"/>
  <c r="EN60" i="54" s="1"/>
  <c r="EM41" i="54"/>
  <c r="EN41" i="54" s="1"/>
  <c r="EI31" i="54"/>
  <c r="EJ31" i="54" s="1"/>
  <c r="EM99" i="54"/>
  <c r="EN99" i="54" s="1"/>
  <c r="EI94" i="54"/>
  <c r="EJ94" i="54" s="1"/>
  <c r="EI14" i="54"/>
  <c r="EJ14" i="54" s="1"/>
  <c r="EA86" i="54"/>
  <c r="EB86" i="54" s="1"/>
  <c r="EC56" i="54"/>
  <c r="ED56" i="54" s="1"/>
  <c r="EI66" i="54"/>
  <c r="EJ66" i="54" s="1"/>
  <c r="EE63" i="54"/>
  <c r="EF63" i="54" s="1"/>
  <c r="EK65" i="54"/>
  <c r="EL65" i="54" s="1"/>
  <c r="EM61" i="54"/>
  <c r="ET61" i="54" s="1"/>
  <c r="EI52" i="54"/>
  <c r="ER52" i="54" s="1"/>
  <c r="EG48" i="54"/>
  <c r="EH48" i="54" s="1"/>
  <c r="EC51" i="54"/>
  <c r="ED51" i="54" s="1"/>
  <c r="EE50" i="54"/>
  <c r="EP50" i="54" s="1"/>
  <c r="EA46" i="54"/>
  <c r="EB46" i="54" s="1"/>
  <c r="EG46" i="54"/>
  <c r="EH46" i="54" s="1"/>
  <c r="EG40" i="54"/>
  <c r="EQ40" i="54" s="1"/>
  <c r="EM39" i="54"/>
  <c r="ET39" i="54" s="1"/>
  <c r="EI32" i="54"/>
  <c r="EJ32" i="54" s="1"/>
  <c r="EE33" i="54"/>
  <c r="EF33" i="54" s="1"/>
  <c r="BT36" i="54"/>
  <c r="DW36" i="54" s="1"/>
  <c r="DX36" i="54" s="1"/>
  <c r="EA87" i="54"/>
  <c r="EB87" i="54" s="1"/>
  <c r="EI83" i="54"/>
  <c r="EJ83" i="54" s="1"/>
  <c r="EM83" i="54"/>
  <c r="EN83" i="54" s="1"/>
  <c r="EA80" i="54"/>
  <c r="EB80" i="54" s="1"/>
  <c r="EC91" i="54"/>
  <c r="ED91" i="54" s="1"/>
  <c r="EM78" i="54"/>
  <c r="ET78" i="54" s="1"/>
  <c r="EG73" i="54"/>
  <c r="EH73" i="54" s="1"/>
  <c r="EC71" i="54"/>
  <c r="ED71" i="54" s="1"/>
  <c r="EI100" i="54"/>
  <c r="ER100" i="54" s="1"/>
  <c r="EK97" i="54"/>
  <c r="EL97" i="54" s="1"/>
  <c r="EE95" i="54"/>
  <c r="EF95" i="54" s="1"/>
  <c r="EI103" i="54"/>
  <c r="EJ103" i="54" s="1"/>
  <c r="EI87" i="54"/>
  <c r="ER87" i="54" s="1"/>
  <c r="EC85" i="54"/>
  <c r="ED85" i="54" s="1"/>
  <c r="EA83" i="54"/>
  <c r="EB83" i="54" s="1"/>
  <c r="EK79" i="54"/>
  <c r="EL79" i="54" s="1"/>
  <c r="EI80" i="54"/>
  <c r="EJ80" i="54" s="1"/>
  <c r="EG75" i="54"/>
  <c r="EQ75" i="54" s="1"/>
  <c r="EE96" i="54"/>
  <c r="EP96" i="54" s="1"/>
  <c r="EM86" i="54"/>
  <c r="ET86" i="54" s="1"/>
  <c r="EI86" i="54"/>
  <c r="EJ86" i="54" s="1"/>
  <c r="EE91" i="54"/>
  <c r="EF91" i="54" s="1"/>
  <c r="EG68" i="54"/>
  <c r="EH68" i="54" s="1"/>
  <c r="EI78" i="54"/>
  <c r="EJ78" i="54" s="1"/>
  <c r="EE77" i="54"/>
  <c r="EF77" i="54" s="1"/>
  <c r="EK71" i="54"/>
  <c r="EL71" i="54" s="1"/>
  <c r="EA72" i="54"/>
  <c r="EB72" i="54" s="1"/>
  <c r="EK56" i="54"/>
  <c r="ES56" i="54" s="1"/>
  <c r="EA67" i="54"/>
  <c r="EB67" i="54" s="1"/>
  <c r="EC57" i="54"/>
  <c r="ED57" i="54" s="1"/>
  <c r="EM63" i="54"/>
  <c r="EN63" i="54" s="1"/>
  <c r="EG63" i="54"/>
  <c r="EH63" i="54" s="1"/>
  <c r="EA59" i="54"/>
  <c r="EB59" i="54" s="1"/>
  <c r="EA56" i="54"/>
  <c r="EB56" i="54" s="1"/>
  <c r="EG57" i="54"/>
  <c r="EQ57" i="54" s="1"/>
  <c r="EE55" i="54"/>
  <c r="EF55" i="54" s="1"/>
  <c r="EK51" i="54"/>
  <c r="EL51" i="54" s="1"/>
  <c r="EI61" i="54"/>
  <c r="ER61" i="54" s="1"/>
  <c r="EG56" i="54"/>
  <c r="EH56" i="54" s="1"/>
  <c r="EK46" i="54"/>
  <c r="EL46" i="54" s="1"/>
  <c r="EM45" i="54"/>
  <c r="EN45" i="54" s="1"/>
  <c r="EK45" i="54"/>
  <c r="EL45" i="54" s="1"/>
  <c r="EA41" i="54"/>
  <c r="EB41" i="54" s="1"/>
  <c r="EG41" i="54"/>
  <c r="EQ41" i="54" s="1"/>
  <c r="EM94" i="54"/>
  <c r="EN94" i="54" s="1"/>
  <c r="EC94" i="54"/>
  <c r="ED94" i="54" s="1"/>
  <c r="EG33" i="54"/>
  <c r="EQ33" i="54" s="1"/>
  <c r="EM33" i="54"/>
  <c r="EN33" i="54" s="1"/>
  <c r="EA69" i="54"/>
  <c r="EB69" i="54" s="1"/>
  <c r="EA100" i="54"/>
  <c r="EB100" i="54" s="1"/>
  <c r="EM103" i="54"/>
  <c r="ET103" i="54" s="1"/>
  <c r="EI99" i="54"/>
  <c r="EJ99" i="54" s="1"/>
  <c r="EC97" i="54"/>
  <c r="ED97" i="54" s="1"/>
  <c r="EA103" i="54"/>
  <c r="EB103" i="54" s="1"/>
  <c r="EI101" i="54"/>
  <c r="ER101" i="54" s="1"/>
  <c r="EC93" i="54"/>
  <c r="ED93" i="54" s="1"/>
  <c r="EC79" i="54"/>
  <c r="ED79" i="54" s="1"/>
  <c r="EG78" i="54"/>
  <c r="EQ78" i="54" s="1"/>
  <c r="EK69" i="54"/>
  <c r="ES69" i="54" s="1"/>
  <c r="EM72" i="54"/>
  <c r="EN72" i="54" s="1"/>
  <c r="EG67" i="54"/>
  <c r="EQ67" i="54" s="1"/>
  <c r="EG103" i="54"/>
  <c r="EQ103" i="54" s="1"/>
  <c r="EC99" i="54"/>
  <c r="ED99" i="54" s="1"/>
  <c r="EM95" i="54"/>
  <c r="EN95" i="54" s="1"/>
  <c r="EA84" i="54"/>
  <c r="EB84" i="54" s="1"/>
  <c r="EE101" i="54"/>
  <c r="EP101" i="54" s="1"/>
  <c r="EG93" i="54"/>
  <c r="EQ93" i="54" s="1"/>
  <c r="EK85" i="54"/>
  <c r="ES85" i="54" s="1"/>
  <c r="EE84" i="54"/>
  <c r="EF84" i="54" s="1"/>
  <c r="EK83" i="54"/>
  <c r="EL83" i="54" s="1"/>
  <c r="EG80" i="54"/>
  <c r="EQ80" i="54" s="1"/>
  <c r="EM96" i="54"/>
  <c r="EN96" i="54" s="1"/>
  <c r="EG89" i="54"/>
  <c r="EQ89" i="54" s="1"/>
  <c r="EC86" i="54"/>
  <c r="ED86" i="54" s="1"/>
  <c r="EG91" i="54"/>
  <c r="EH91" i="54" s="1"/>
  <c r="EA68" i="54"/>
  <c r="EB68" i="54" s="1"/>
  <c r="EM77" i="54"/>
  <c r="ET77" i="54" s="1"/>
  <c r="EE73" i="54"/>
  <c r="EF73" i="54" s="1"/>
  <c r="EE69" i="54"/>
  <c r="EF69" i="54" s="1"/>
  <c r="EI72" i="54"/>
  <c r="ER72" i="54" s="1"/>
  <c r="EI67" i="54"/>
  <c r="ER67" i="54" s="1"/>
  <c r="EC66" i="54"/>
  <c r="ED66" i="54" s="1"/>
  <c r="EK57" i="54"/>
  <c r="EL57" i="54" s="1"/>
  <c r="EK61" i="54"/>
  <c r="EL61" i="54" s="1"/>
  <c r="EI59" i="54"/>
  <c r="ER59" i="54" s="1"/>
  <c r="EG65" i="54"/>
  <c r="EQ65" i="54" s="1"/>
  <c r="EG52" i="54"/>
  <c r="EQ52" i="54" s="1"/>
  <c r="EC48" i="54"/>
  <c r="ED48" i="54" s="1"/>
  <c r="EM55" i="54"/>
  <c r="EN55" i="54" s="1"/>
  <c r="EG50" i="54"/>
  <c r="EQ50" i="54" s="1"/>
  <c r="EA61" i="54"/>
  <c r="EB61" i="54" s="1"/>
  <c r="EC46" i="54"/>
  <c r="ED46" i="54" s="1"/>
  <c r="EE39" i="54"/>
  <c r="EF39" i="54" s="1"/>
  <c r="EC40" i="54"/>
  <c r="ED40" i="54" s="1"/>
  <c r="EE53" i="54"/>
  <c r="EP53" i="54" s="1"/>
  <c r="EC60" i="54"/>
  <c r="ED60" i="54" s="1"/>
  <c r="EA60" i="54"/>
  <c r="EB60" i="54" s="1"/>
  <c r="EI41" i="54"/>
  <c r="EJ41" i="54" s="1"/>
  <c r="EC32" i="54"/>
  <c r="ED32" i="54" s="1"/>
  <c r="EK94" i="54"/>
  <c r="ES94" i="54" s="1"/>
  <c r="EE17" i="54"/>
  <c r="EF17" i="54" s="1"/>
  <c r="EP17" i="54" s="1"/>
  <c r="EI68" i="54"/>
  <c r="EJ68" i="54" s="1"/>
  <c r="EK66" i="54"/>
  <c r="ES66" i="54" s="1"/>
  <c r="EG61" i="54"/>
  <c r="EQ61" i="54" s="1"/>
  <c r="EA50" i="54"/>
  <c r="EB50" i="54" s="1"/>
  <c r="EK48" i="54"/>
  <c r="ES48" i="54" s="1"/>
  <c r="EE60" i="54"/>
  <c r="EF60" i="54" s="1"/>
  <c r="EI60" i="54"/>
  <c r="ER60" i="54" s="1"/>
  <c r="EM68" i="54"/>
  <c r="EM80" i="54"/>
  <c r="EE65" i="54"/>
  <c r="EE86" i="54"/>
  <c r="EF86" i="54" s="1"/>
  <c r="EC72" i="54"/>
  <c r="ED72" i="54" s="1"/>
  <c r="EM59" i="54"/>
  <c r="ET59" i="54" s="1"/>
  <c r="EA52" i="54"/>
  <c r="EB52" i="54" s="1"/>
  <c r="EC41" i="54"/>
  <c r="ED41" i="54" s="1"/>
  <c r="EA40" i="54"/>
  <c r="EB40" i="54" s="1"/>
  <c r="EE94" i="54"/>
  <c r="EF94" i="54" s="1"/>
  <c r="EI93" i="54"/>
  <c r="EJ93" i="54" s="1"/>
  <c r="EG79" i="54"/>
  <c r="EH79" i="54" s="1"/>
  <c r="EK89" i="54"/>
  <c r="EL89" i="54" s="1"/>
  <c r="EE72" i="54"/>
  <c r="EF72" i="54" s="1"/>
  <c r="EI50" i="54"/>
  <c r="EJ50" i="54" s="1"/>
  <c r="EG51" i="54"/>
  <c r="EQ51" i="54" s="1"/>
  <c r="EC39" i="54"/>
  <c r="ED39" i="54" s="1"/>
  <c r="EA39" i="54"/>
  <c r="EB39" i="54" s="1"/>
  <c r="EC27" i="54"/>
  <c r="ED27" i="54" s="1"/>
  <c r="EE26" i="54"/>
  <c r="EP26" i="54" s="1"/>
  <c r="EE27" i="54"/>
  <c r="EP27" i="54" s="1"/>
  <c r="EK27" i="54"/>
  <c r="EL27" i="54" s="1"/>
  <c r="EK13" i="54"/>
  <c r="EL13" i="54" s="1"/>
  <c r="EM26" i="54"/>
  <c r="EN26" i="54" s="1"/>
  <c r="EC31" i="54"/>
  <c r="ED31" i="54" s="1"/>
  <c r="EE14" i="54"/>
  <c r="EF14" i="54" s="1"/>
  <c r="EP14" i="54" s="1"/>
  <c r="EM27" i="54"/>
  <c r="EN27" i="54" s="1"/>
  <c r="EK31" i="54"/>
  <c r="EL31" i="54" s="1"/>
  <c r="EG26" i="54"/>
  <c r="EH26" i="54" s="1"/>
  <c r="EM14" i="54"/>
  <c r="EN14" i="54" s="1"/>
  <c r="CB10" i="54"/>
  <c r="EI15" i="54"/>
  <c r="EJ15" i="54" s="1"/>
  <c r="BT20" i="54"/>
  <c r="DU20" i="54" s="1"/>
  <c r="DV20" i="54" s="1"/>
  <c r="CB21" i="54"/>
  <c r="BT24" i="54"/>
  <c r="DK24" i="54" s="1"/>
  <c r="DP24" i="54" s="1"/>
  <c r="EI12" i="54"/>
  <c r="ER12" i="54" s="1"/>
  <c r="EA26" i="54"/>
  <c r="EB26" i="54" s="1"/>
  <c r="EG27" i="54"/>
  <c r="EQ27" i="54" s="1"/>
  <c r="EE13" i="54"/>
  <c r="EF13" i="54" s="1"/>
  <c r="EP13" i="54" s="1"/>
  <c r="CA22" i="54"/>
  <c r="EE31" i="54"/>
  <c r="EP31" i="54" s="1"/>
  <c r="EE25" i="54"/>
  <c r="EF25" i="54" s="1"/>
  <c r="EA27" i="54"/>
  <c r="EB27" i="54" s="1"/>
  <c r="EM13" i="54"/>
  <c r="ET13" i="54" s="1"/>
  <c r="EM31" i="54"/>
  <c r="ET31" i="54" s="1"/>
  <c r="EA14" i="54"/>
  <c r="EB14" i="54" s="1"/>
  <c r="EM25" i="54"/>
  <c r="ET25" i="54" s="1"/>
  <c r="EI27" i="54"/>
  <c r="ER27" i="54" s="1"/>
  <c r="EA13" i="54"/>
  <c r="EB13" i="54" s="1"/>
  <c r="EI26" i="54"/>
  <c r="EJ26" i="54" s="1"/>
  <c r="EA31" i="54"/>
  <c r="EB31" i="54" s="1"/>
  <c r="EC13" i="54"/>
  <c r="ED13" i="54" s="1"/>
  <c r="CB23" i="54"/>
  <c r="BT30" i="54"/>
  <c r="EI30" i="54" s="1"/>
  <c r="ER30" i="54" s="1"/>
  <c r="CB18" i="54"/>
  <c r="DU18" i="54" s="1"/>
  <c r="DV18" i="54" s="1"/>
  <c r="EA17" i="54"/>
  <c r="EB17" i="54" s="1"/>
  <c r="EI17" i="54"/>
  <c r="ER17" i="54" s="1"/>
  <c r="EG17" i="54"/>
  <c r="EH17" i="54" s="1"/>
  <c r="EC17" i="54"/>
  <c r="ED17" i="54" s="1"/>
  <c r="EK17" i="54"/>
  <c r="ES17" i="54" s="1"/>
  <c r="EM17" i="54"/>
  <c r="EN17" i="54" s="1"/>
  <c r="EK15" i="54"/>
  <c r="ES15" i="54" s="1"/>
  <c r="EM15" i="54"/>
  <c r="EN15" i="54" s="1"/>
  <c r="EG15" i="54"/>
  <c r="EH15" i="54" s="1"/>
  <c r="EQ15" i="54" s="1"/>
  <c r="EC15" i="54"/>
  <c r="ED15" i="54" s="1"/>
  <c r="EA15" i="54"/>
  <c r="EB15" i="54" s="1"/>
  <c r="EK12" i="54"/>
  <c r="EL12" i="54" s="1"/>
  <c r="EC12" i="54"/>
  <c r="ED12" i="54" s="1"/>
  <c r="EM12" i="54"/>
  <c r="EN12" i="54" s="1"/>
  <c r="EE12" i="54"/>
  <c r="EF12" i="54" s="1"/>
  <c r="EP12" i="54" s="1"/>
  <c r="EG12" i="54"/>
  <c r="EA12" i="54"/>
  <c r="EB12" i="54" s="1"/>
  <c r="EQ102" i="54"/>
  <c r="D8" i="70"/>
  <c r="B7" i="70"/>
  <c r="B6" i="70"/>
  <c r="J4" i="53"/>
  <c r="EA25" i="54" l="1"/>
  <c r="EB25" i="54" s="1"/>
  <c r="EK25" i="54"/>
  <c r="EL25" i="54" s="1"/>
  <c r="EK14" i="54"/>
  <c r="EL14" i="54" s="1"/>
  <c r="DW14" i="54"/>
  <c r="DX14" i="54" s="1"/>
  <c r="DM14" i="54"/>
  <c r="DR14" i="54" s="1"/>
  <c r="EI25" i="54"/>
  <c r="EJ25" i="54" s="1"/>
  <c r="ER25" i="54" s="1"/>
  <c r="DU14" i="54"/>
  <c r="DV14" i="54" s="1"/>
  <c r="DK14" i="54"/>
  <c r="DP14" i="54" s="1"/>
  <c r="EG14" i="54"/>
  <c r="EH14" i="54" s="1"/>
  <c r="EQ14" i="54" s="1"/>
  <c r="EE44" i="54"/>
  <c r="EF44" i="54" s="1"/>
  <c r="EP44" i="54" s="1"/>
  <c r="DN14" i="54"/>
  <c r="DS14" i="54" s="1"/>
  <c r="EK16" i="54"/>
  <c r="ES16" i="54" s="1"/>
  <c r="EG16" i="54"/>
  <c r="EQ16" i="54" s="1"/>
  <c r="EC25" i="54"/>
  <c r="ED25" i="54" s="1"/>
  <c r="EG25" i="54"/>
  <c r="EH98" i="54"/>
  <c r="DU35" i="54"/>
  <c r="DV35" i="54" s="1"/>
  <c r="EF88" i="54"/>
  <c r="EI35" i="54"/>
  <c r="EJ35" i="54" s="1"/>
  <c r="ER56" i="54"/>
  <c r="EL70" i="54"/>
  <c r="EJ58" i="54"/>
  <c r="DM33" i="54"/>
  <c r="DR33" i="54" s="1"/>
  <c r="DK33" i="54"/>
  <c r="DP33" i="54" s="1"/>
  <c r="EK47" i="54"/>
  <c r="ES47" i="54" s="1"/>
  <c r="EQ101" i="54"/>
  <c r="EG47" i="54"/>
  <c r="EH47" i="54" s="1"/>
  <c r="EF92" i="54"/>
  <c r="EP74" i="54"/>
  <c r="EL102" i="54"/>
  <c r="EJ84" i="54"/>
  <c r="EA42" i="54"/>
  <c r="EB42" i="54" s="1"/>
  <c r="EE42" i="54"/>
  <c r="EF42" i="54" s="1"/>
  <c r="EP42" i="54" s="1"/>
  <c r="EL88" i="54"/>
  <c r="EM42" i="54"/>
  <c r="EN42" i="54" s="1"/>
  <c r="DL32" i="54"/>
  <c r="DQ32" i="54" s="1"/>
  <c r="ES50" i="54"/>
  <c r="EF89" i="54"/>
  <c r="EC29" i="54"/>
  <c r="ED29" i="54" s="1"/>
  <c r="EA47" i="54"/>
  <c r="EB47" i="54" s="1"/>
  <c r="EE47" i="54"/>
  <c r="EF47" i="54" s="1"/>
  <c r="EC47" i="54"/>
  <c r="ED47" i="54" s="1"/>
  <c r="ES98" i="54"/>
  <c r="EM47" i="54"/>
  <c r="ET47" i="54" s="1"/>
  <c r="DK25" i="54"/>
  <c r="DP25" i="54" s="1"/>
  <c r="EJ65" i="54"/>
  <c r="ET58" i="54"/>
  <c r="EP62" i="54"/>
  <c r="EI47" i="54"/>
  <c r="EJ47" i="54" s="1"/>
  <c r="ES76" i="54"/>
  <c r="EJ77" i="54"/>
  <c r="EQ60" i="54"/>
  <c r="EP102" i="54"/>
  <c r="ER95" i="54"/>
  <c r="EP70" i="54"/>
  <c r="ET66" i="54"/>
  <c r="ER97" i="54"/>
  <c r="DW42" i="54"/>
  <c r="DX42" i="54" s="1"/>
  <c r="EP46" i="54"/>
  <c r="DU42" i="54"/>
  <c r="DV42" i="54" s="1"/>
  <c r="EQ66" i="54"/>
  <c r="ET62" i="54"/>
  <c r="EH45" i="54"/>
  <c r="EH95" i="54"/>
  <c r="EH39" i="54"/>
  <c r="ES41" i="54"/>
  <c r="ES14" i="54"/>
  <c r="EN79" i="54"/>
  <c r="EN91" i="54"/>
  <c r="ES58" i="54"/>
  <c r="ET40" i="54"/>
  <c r="ER103" i="54"/>
  <c r="EF75" i="54"/>
  <c r="DY47" i="54"/>
  <c r="DZ47" i="54" s="1"/>
  <c r="ET32" i="54"/>
  <c r="DN19" i="54"/>
  <c r="DS19" i="54" s="1"/>
  <c r="EC11" i="54"/>
  <c r="ED11" i="54" s="1"/>
  <c r="EK19" i="54"/>
  <c r="EL19" i="54" s="1"/>
  <c r="EG19" i="54"/>
  <c r="EH19" i="54" s="1"/>
  <c r="EQ19" i="54" s="1"/>
  <c r="DL19" i="54"/>
  <c r="DQ19" i="54" s="1"/>
  <c r="EC19" i="54"/>
  <c r="ED19" i="54" s="1"/>
  <c r="EK11" i="54"/>
  <c r="EL11" i="54" s="1"/>
  <c r="EE19" i="54"/>
  <c r="EA19" i="54"/>
  <c r="EB19" i="54" s="1"/>
  <c r="ET97" i="54"/>
  <c r="DU19" i="54"/>
  <c r="DV19" i="54" s="1"/>
  <c r="EL80" i="54"/>
  <c r="EN93" i="54"/>
  <c r="EQ70" i="54"/>
  <c r="EM19" i="54"/>
  <c r="EN19" i="54" s="1"/>
  <c r="DW37" i="54"/>
  <c r="DX37" i="54" s="1"/>
  <c r="DY19" i="54"/>
  <c r="DZ19" i="54" s="1"/>
  <c r="EN65" i="54"/>
  <c r="EF51" i="54"/>
  <c r="EI19" i="54"/>
  <c r="EJ19" i="54" s="1"/>
  <c r="DW19" i="54"/>
  <c r="DX19" i="54" s="1"/>
  <c r="EI11" i="54"/>
  <c r="EJ11" i="54" s="1"/>
  <c r="EK37" i="54"/>
  <c r="ES37" i="54" s="1"/>
  <c r="DU37" i="54"/>
  <c r="DV37" i="54" s="1"/>
  <c r="EI37" i="54"/>
  <c r="DK37" i="54"/>
  <c r="DP37" i="54" s="1"/>
  <c r="DK28" i="54"/>
  <c r="DP28" i="54" s="1"/>
  <c r="EF64" i="54"/>
  <c r="EG11" i="54"/>
  <c r="EH11" i="54" s="1"/>
  <c r="EQ11" i="54" s="1"/>
  <c r="EA37" i="54"/>
  <c r="EB37" i="54" s="1"/>
  <c r="DN37" i="54"/>
  <c r="DS37" i="54" s="1"/>
  <c r="EM11" i="54"/>
  <c r="EN11" i="54" s="1"/>
  <c r="ET11" i="54" s="1"/>
  <c r="EM37" i="54"/>
  <c r="EN37" i="54" s="1"/>
  <c r="EE11" i="54"/>
  <c r="EF11" i="54" s="1"/>
  <c r="EP11" i="54" s="1"/>
  <c r="DN11" i="54"/>
  <c r="DS11" i="54" s="1"/>
  <c r="DL37" i="54"/>
  <c r="DQ37" i="54" s="1"/>
  <c r="EC38" i="54"/>
  <c r="ED38" i="54" s="1"/>
  <c r="EC37" i="54"/>
  <c r="ED37" i="54" s="1"/>
  <c r="EE37" i="54"/>
  <c r="EF37" i="54" s="1"/>
  <c r="EP37" i="54" s="1"/>
  <c r="DW11" i="54"/>
  <c r="DX11" i="54" s="1"/>
  <c r="DL11" i="54"/>
  <c r="DQ11" i="54" s="1"/>
  <c r="DL42" i="54"/>
  <c r="DQ42" i="54" s="1"/>
  <c r="DO32" i="54"/>
  <c r="DT32" i="54" s="1"/>
  <c r="EA38" i="54"/>
  <c r="EB38" i="54" s="1"/>
  <c r="DU11" i="54"/>
  <c r="DV11" i="54" s="1"/>
  <c r="DW47" i="54"/>
  <c r="DX47" i="54" s="1"/>
  <c r="DO11" i="54"/>
  <c r="DT11" i="54" s="1"/>
  <c r="DN32" i="54"/>
  <c r="DS32" i="54" s="1"/>
  <c r="EA11" i="54"/>
  <c r="EB11" i="54" s="1"/>
  <c r="EG37" i="54"/>
  <c r="EH37" i="54" s="1"/>
  <c r="DY11" i="54"/>
  <c r="DZ11" i="54" s="1"/>
  <c r="DU47" i="54"/>
  <c r="DV47" i="54" s="1"/>
  <c r="DM11" i="54"/>
  <c r="DR11" i="54" s="1"/>
  <c r="DM47" i="54"/>
  <c r="DR47" i="54" s="1"/>
  <c r="EM38" i="54"/>
  <c r="ET38" i="54" s="1"/>
  <c r="DY37" i="54"/>
  <c r="DZ37" i="54" s="1"/>
  <c r="EH85" i="54"/>
  <c r="EL68" i="54"/>
  <c r="ES99" i="54"/>
  <c r="DO43" i="54"/>
  <c r="DT43" i="54" s="1"/>
  <c r="DK44" i="54"/>
  <c r="DP44" i="54" s="1"/>
  <c r="EQ48" i="54"/>
  <c r="DY35" i="54"/>
  <c r="DZ35" i="54" s="1"/>
  <c r="DM35" i="54"/>
  <c r="DR35" i="54" s="1"/>
  <c r="DY42" i="54"/>
  <c r="DZ42" i="54" s="1"/>
  <c r="DW35" i="54"/>
  <c r="DX35" i="54" s="1"/>
  <c r="DU28" i="54"/>
  <c r="DV28" i="54" s="1"/>
  <c r="DL35" i="54"/>
  <c r="DQ35" i="54" s="1"/>
  <c r="EM35" i="54"/>
  <c r="EN35" i="54" s="1"/>
  <c r="EK35" i="54"/>
  <c r="EL35" i="54" s="1"/>
  <c r="DK35" i="54"/>
  <c r="DP35" i="54" s="1"/>
  <c r="EA35" i="54"/>
  <c r="EB35" i="54" s="1"/>
  <c r="EE35" i="54"/>
  <c r="EF35" i="54" s="1"/>
  <c r="EP35" i="54" s="1"/>
  <c r="DO35" i="54"/>
  <c r="DT35" i="54" s="1"/>
  <c r="DM32" i="54"/>
  <c r="DR32" i="54" s="1"/>
  <c r="EP55" i="54"/>
  <c r="EG35" i="54"/>
  <c r="EH35" i="54" s="1"/>
  <c r="EC35" i="54"/>
  <c r="ED35" i="54" s="1"/>
  <c r="DM38" i="54"/>
  <c r="DR38" i="54" s="1"/>
  <c r="DO47" i="54"/>
  <c r="DT47" i="54" s="1"/>
  <c r="DK47" i="54"/>
  <c r="DP47" i="54" s="1"/>
  <c r="DM42" i="54"/>
  <c r="DR42" i="54" s="1"/>
  <c r="DN42" i="54"/>
  <c r="DS42" i="54" s="1"/>
  <c r="ET14" i="54"/>
  <c r="EL66" i="54"/>
  <c r="EP94" i="54"/>
  <c r="ER26" i="54"/>
  <c r="DK42" i="54"/>
  <c r="DP42" i="54" s="1"/>
  <c r="DO25" i="54"/>
  <c r="DT25" i="54" s="1"/>
  <c r="ET99" i="54"/>
  <c r="ER93" i="54"/>
  <c r="ET51" i="54"/>
  <c r="EF61" i="54"/>
  <c r="EH27" i="54"/>
  <c r="ES77" i="54"/>
  <c r="EQ59" i="54"/>
  <c r="ET95" i="54"/>
  <c r="DK19" i="54"/>
  <c r="DP19" i="54" s="1"/>
  <c r="DM25" i="54"/>
  <c r="DR25" i="54" s="1"/>
  <c r="DM19" i="54"/>
  <c r="DR19" i="54" s="1"/>
  <c r="ER15" i="54"/>
  <c r="ET96" i="54"/>
  <c r="EH57" i="54"/>
  <c r="DN25" i="54"/>
  <c r="DS25" i="54" s="1"/>
  <c r="DL25" i="54"/>
  <c r="DQ25" i="54" s="1"/>
  <c r="EF96" i="54"/>
  <c r="ET33" i="54"/>
  <c r="ER69" i="54"/>
  <c r="EN31" i="54"/>
  <c r="ET83" i="54"/>
  <c r="EF87" i="54"/>
  <c r="ET34" i="54"/>
  <c r="EN34" i="54"/>
  <c r="EK38" i="54"/>
  <c r="ES38" i="54" s="1"/>
  <c r="EA34" i="54"/>
  <c r="EB34" i="54" s="1"/>
  <c r="DL38" i="54"/>
  <c r="DQ38" i="54" s="1"/>
  <c r="DM16" i="54"/>
  <c r="DR16" i="54" s="1"/>
  <c r="ES26" i="54"/>
  <c r="EN38" i="54"/>
  <c r="EE34" i="54"/>
  <c r="EF34" i="54" s="1"/>
  <c r="DY38" i="54"/>
  <c r="DZ38" i="54" s="1"/>
  <c r="DO34" i="54"/>
  <c r="DT34" i="54" s="1"/>
  <c r="ET55" i="54"/>
  <c r="EQ84" i="54"/>
  <c r="EJ91" i="54"/>
  <c r="EH62" i="54"/>
  <c r="EA16" i="54"/>
  <c r="EB16" i="54" s="1"/>
  <c r="EK34" i="54"/>
  <c r="ES34" i="54" s="1"/>
  <c r="DW38" i="54"/>
  <c r="DX38" i="54" s="1"/>
  <c r="DU43" i="54"/>
  <c r="DV43" i="54" s="1"/>
  <c r="DM34" i="54"/>
  <c r="DR34" i="54" s="1"/>
  <c r="EE38" i="54"/>
  <c r="EF38" i="54" s="1"/>
  <c r="EP38" i="54" s="1"/>
  <c r="EI16" i="54"/>
  <c r="EJ16" i="54" s="1"/>
  <c r="EC34" i="54"/>
  <c r="ED34" i="54" s="1"/>
  <c r="EG34" i="54"/>
  <c r="EQ34" i="54" s="1"/>
  <c r="DU38" i="54"/>
  <c r="DV38" i="54" s="1"/>
  <c r="DK34" i="54"/>
  <c r="DP34" i="54" s="1"/>
  <c r="ET17" i="54"/>
  <c r="EL16" i="54"/>
  <c r="EL75" i="54"/>
  <c r="EN87" i="54"/>
  <c r="ER94" i="54"/>
  <c r="EI34" i="54"/>
  <c r="ER34" i="54" s="1"/>
  <c r="DW34" i="54"/>
  <c r="DX34" i="54" s="1"/>
  <c r="DN34" i="54"/>
  <c r="DS34" i="54" s="1"/>
  <c r="DK38" i="54"/>
  <c r="DP38" i="54" s="1"/>
  <c r="EJ57" i="54"/>
  <c r="DW16" i="54"/>
  <c r="DX16" i="54" s="1"/>
  <c r="DU34" i="54"/>
  <c r="DV34" i="54" s="1"/>
  <c r="DU16" i="54"/>
  <c r="DV16" i="54" s="1"/>
  <c r="DN16" i="54"/>
  <c r="DS16" i="54" s="1"/>
  <c r="DL34" i="54"/>
  <c r="DQ34" i="54" s="1"/>
  <c r="DO38" i="54"/>
  <c r="DT38" i="54" s="1"/>
  <c r="EF83" i="54"/>
  <c r="EE43" i="54"/>
  <c r="EF43" i="54" s="1"/>
  <c r="EG38" i="54"/>
  <c r="EF50" i="54"/>
  <c r="EP91" i="54"/>
  <c r="EF45" i="54"/>
  <c r="EM16" i="54"/>
  <c r="EN16" i="54" s="1"/>
  <c r="EI38" i="54"/>
  <c r="EJ38" i="54" s="1"/>
  <c r="EC16" i="54"/>
  <c r="ED16" i="54" s="1"/>
  <c r="DY34" i="54"/>
  <c r="DZ34" i="54" s="1"/>
  <c r="DL16" i="54"/>
  <c r="DQ16" i="54" s="1"/>
  <c r="EP69" i="54"/>
  <c r="EF40" i="54"/>
  <c r="ER62" i="54"/>
  <c r="ET75" i="54"/>
  <c r="EH96" i="54"/>
  <c r="EP39" i="54"/>
  <c r="EH42" i="54"/>
  <c r="EQ58" i="54"/>
  <c r="ER33" i="54"/>
  <c r="EH80" i="54"/>
  <c r="ES71" i="54"/>
  <c r="ES55" i="54"/>
  <c r="EH51" i="54"/>
  <c r="EM10" i="54"/>
  <c r="EN10" i="54" s="1"/>
  <c r="ET10" i="54" s="1"/>
  <c r="DK43" i="54"/>
  <c r="DP43" i="54" s="1"/>
  <c r="EQ32" i="54"/>
  <c r="ES46" i="54"/>
  <c r="EA29" i="54"/>
  <c r="EB29" i="54" s="1"/>
  <c r="EP47" i="54"/>
  <c r="EN77" i="54"/>
  <c r="EF82" i="54"/>
  <c r="EP78" i="54"/>
  <c r="EH61" i="54"/>
  <c r="EP86" i="54"/>
  <c r="EJ63" i="54"/>
  <c r="EP68" i="54"/>
  <c r="EQ90" i="54"/>
  <c r="EH94" i="54"/>
  <c r="EP48" i="54"/>
  <c r="DK29" i="54"/>
  <c r="DP29" i="54" s="1"/>
  <c r="EQ63" i="54"/>
  <c r="EG29" i="54"/>
  <c r="EH29" i="54" s="1"/>
  <c r="DN29" i="54"/>
  <c r="DS29" i="54" s="1"/>
  <c r="ES52" i="54"/>
  <c r="EN48" i="54"/>
  <c r="ES91" i="54"/>
  <c r="ES63" i="54"/>
  <c r="EE29" i="54"/>
  <c r="EF29" i="54" s="1"/>
  <c r="DL29" i="54"/>
  <c r="DQ29" i="54" s="1"/>
  <c r="DO16" i="54"/>
  <c r="DT16" i="54" s="1"/>
  <c r="ET76" i="54"/>
  <c r="ER80" i="54"/>
  <c r="EH67" i="54"/>
  <c r="ER78" i="54"/>
  <c r="EJ27" i="54"/>
  <c r="EQ56" i="54"/>
  <c r="DY29" i="54"/>
  <c r="DZ29" i="54" s="1"/>
  <c r="EP84" i="54"/>
  <c r="EP66" i="54"/>
  <c r="EL94" i="54"/>
  <c r="DU29" i="54"/>
  <c r="DV29" i="54" s="1"/>
  <c r="DM44" i="54"/>
  <c r="DR44" i="54" s="1"/>
  <c r="DM28" i="54"/>
  <c r="DR28" i="54" s="1"/>
  <c r="DK13" i="54"/>
  <c r="DP13" i="54" s="1"/>
  <c r="ES27" i="54"/>
  <c r="ES82" i="54"/>
  <c r="EP56" i="54"/>
  <c r="EP57" i="54"/>
  <c r="ER86" i="54"/>
  <c r="EN98" i="54"/>
  <c r="EH86" i="54"/>
  <c r="EF71" i="54"/>
  <c r="ES78" i="54"/>
  <c r="EF79" i="54"/>
  <c r="EH78" i="54"/>
  <c r="EF31" i="54"/>
  <c r="EL103" i="54"/>
  <c r="EP67" i="54"/>
  <c r="EH41" i="54"/>
  <c r="EH76" i="54"/>
  <c r="EQ47" i="54"/>
  <c r="EP80" i="54"/>
  <c r="ES25" i="54"/>
  <c r="EH87" i="54"/>
  <c r="EF59" i="54"/>
  <c r="DN28" i="54"/>
  <c r="DS28" i="54" s="1"/>
  <c r="DN49" i="54"/>
  <c r="DS49" i="54" s="1"/>
  <c r="EN39" i="54"/>
  <c r="EP73" i="54"/>
  <c r="EH55" i="54"/>
  <c r="EN13" i="54"/>
  <c r="EJ40" i="54"/>
  <c r="ES96" i="54"/>
  <c r="ES97" i="54"/>
  <c r="EN70" i="54"/>
  <c r="EH75" i="54"/>
  <c r="EF93" i="54"/>
  <c r="EH31" i="54"/>
  <c r="EJ59" i="54"/>
  <c r="EH103" i="54"/>
  <c r="EL47" i="54"/>
  <c r="ET89" i="54"/>
  <c r="EQ37" i="54"/>
  <c r="ES93" i="54"/>
  <c r="ES31" i="54"/>
  <c r="EC20" i="54"/>
  <c r="ED20" i="54" s="1"/>
  <c r="ES60" i="54"/>
  <c r="EJ92" i="54"/>
  <c r="ES32" i="54"/>
  <c r="EH69" i="54"/>
  <c r="EP90" i="54"/>
  <c r="EG44" i="54"/>
  <c r="EH44" i="54" s="1"/>
  <c r="EL100" i="54"/>
  <c r="EJ61" i="54"/>
  <c r="EH25" i="54"/>
  <c r="EQ25" i="54" s="1"/>
  <c r="EC49" i="54"/>
  <c r="ED49" i="54" s="1"/>
  <c r="DY44" i="54"/>
  <c r="DZ44" i="54" s="1"/>
  <c r="DL28" i="54"/>
  <c r="DQ28" i="54" s="1"/>
  <c r="DL49" i="54"/>
  <c r="DQ49" i="54" s="1"/>
  <c r="EJ52" i="54"/>
  <c r="ER85" i="54"/>
  <c r="EJ48" i="54"/>
  <c r="DO22" i="54"/>
  <c r="DT22" i="54" s="1"/>
  <c r="EA44" i="54"/>
  <c r="EB44" i="54" s="1"/>
  <c r="EG49" i="54"/>
  <c r="EH49" i="54" s="1"/>
  <c r="EA49" i="54"/>
  <c r="EB49" i="54" s="1"/>
  <c r="EK44" i="54"/>
  <c r="ES44" i="54" s="1"/>
  <c r="DW49" i="54"/>
  <c r="DX49" i="54" s="1"/>
  <c r="DW44" i="54"/>
  <c r="DX44" i="54" s="1"/>
  <c r="ET100" i="54"/>
  <c r="EQ26" i="54"/>
  <c r="EM28" i="54"/>
  <c r="EN28" i="54" s="1"/>
  <c r="EI44" i="54"/>
  <c r="EJ44" i="54" s="1"/>
  <c r="EC44" i="54"/>
  <c r="ED44" i="54" s="1"/>
  <c r="DU49" i="54"/>
  <c r="DV49" i="54" s="1"/>
  <c r="DN44" i="54"/>
  <c r="DS44" i="54" s="1"/>
  <c r="EP85" i="54"/>
  <c r="ER82" i="54"/>
  <c r="ER42" i="54"/>
  <c r="EJ100" i="54"/>
  <c r="EN64" i="54"/>
  <c r="EK28" i="54"/>
  <c r="ES28" i="54" s="1"/>
  <c r="EA28" i="54"/>
  <c r="EB28" i="54" s="1"/>
  <c r="EK49" i="54"/>
  <c r="DY49" i="54"/>
  <c r="DZ49" i="54" s="1"/>
  <c r="DW28" i="54"/>
  <c r="DX28" i="54" s="1"/>
  <c r="DL44" i="54"/>
  <c r="DQ44" i="54" s="1"/>
  <c r="ER14" i="54"/>
  <c r="EH89" i="54"/>
  <c r="ET81" i="54"/>
  <c r="EI28" i="54"/>
  <c r="EJ28" i="54" s="1"/>
  <c r="EG28" i="54"/>
  <c r="EH28" i="54" s="1"/>
  <c r="EQ28" i="54" s="1"/>
  <c r="EM44" i="54"/>
  <c r="ET44" i="54" s="1"/>
  <c r="EI49" i="54"/>
  <c r="DO28" i="54"/>
  <c r="DT28" i="54" s="1"/>
  <c r="DO44" i="54"/>
  <c r="DT44" i="54" s="1"/>
  <c r="DO49" i="54"/>
  <c r="DT49" i="54" s="1"/>
  <c r="EL15" i="54"/>
  <c r="EC28" i="54"/>
  <c r="ED28" i="54" s="1"/>
  <c r="EE49" i="54"/>
  <c r="EF49" i="54" s="1"/>
  <c r="EP49" i="54" s="1"/>
  <c r="EM49" i="54"/>
  <c r="DY28" i="54"/>
  <c r="DZ28" i="54" s="1"/>
  <c r="DM49" i="54"/>
  <c r="DR49" i="54" s="1"/>
  <c r="ER47" i="54"/>
  <c r="ES12" i="54"/>
  <c r="DM24" i="54"/>
  <c r="DR24" i="54" s="1"/>
  <c r="DM20" i="54"/>
  <c r="DR20" i="54" s="1"/>
  <c r="DN18" i="54"/>
  <c r="DS18" i="54" s="1"/>
  <c r="DL20" i="54"/>
  <c r="DQ20" i="54" s="1"/>
  <c r="DK30" i="54"/>
  <c r="DP30" i="54" s="1"/>
  <c r="DM36" i="54"/>
  <c r="DR36" i="54" s="1"/>
  <c r="ET53" i="54"/>
  <c r="EF76" i="54"/>
  <c r="ET54" i="54"/>
  <c r="EN85" i="54"/>
  <c r="EJ67" i="54"/>
  <c r="ER50" i="54"/>
  <c r="ES72" i="54"/>
  <c r="EQ82" i="54"/>
  <c r="ET90" i="54"/>
  <c r="EJ101" i="54"/>
  <c r="EH72" i="54"/>
  <c r="ER102" i="54"/>
  <c r="ES51" i="54"/>
  <c r="EQ100" i="54"/>
  <c r="DN10" i="54"/>
  <c r="DS10" i="54" s="1"/>
  <c r="DL22" i="54"/>
  <c r="DQ22" i="54" s="1"/>
  <c r="DM43" i="54"/>
  <c r="DR43" i="54" s="1"/>
  <c r="DL30" i="54"/>
  <c r="DQ30" i="54" s="1"/>
  <c r="DN20" i="54"/>
  <c r="DS20" i="54" s="1"/>
  <c r="DN36" i="54"/>
  <c r="DS36" i="54" s="1"/>
  <c r="DO18" i="54"/>
  <c r="DT18" i="54" s="1"/>
  <c r="DM18" i="54"/>
  <c r="DR18" i="54" s="1"/>
  <c r="EH50" i="54"/>
  <c r="EN71" i="54"/>
  <c r="ES87" i="54"/>
  <c r="ES61" i="54"/>
  <c r="EL28" i="54"/>
  <c r="ET63" i="54"/>
  <c r="EQ83" i="54"/>
  <c r="EN59" i="54"/>
  <c r="EH92" i="54"/>
  <c r="EQ88" i="54"/>
  <c r="EL95" i="54"/>
  <c r="EJ71" i="54"/>
  <c r="EP54" i="54"/>
  <c r="EA43" i="54"/>
  <c r="EB43" i="54" s="1"/>
  <c r="EI29" i="54"/>
  <c r="ER29" i="54" s="1"/>
  <c r="DW29" i="54"/>
  <c r="DX29" i="54" s="1"/>
  <c r="DM10" i="54"/>
  <c r="DR10" i="54" s="1"/>
  <c r="DK20" i="54"/>
  <c r="DP20" i="54" s="1"/>
  <c r="DL18" i="54"/>
  <c r="DQ18" i="54" s="1"/>
  <c r="DL10" i="54"/>
  <c r="DQ10" i="54" s="1"/>
  <c r="EF58" i="54"/>
  <c r="ET15" i="54"/>
  <c r="EQ68" i="54"/>
  <c r="ES84" i="54"/>
  <c r="ET41" i="54"/>
  <c r="ER66" i="54"/>
  <c r="EN78" i="54"/>
  <c r="EF99" i="54"/>
  <c r="EM29" i="54"/>
  <c r="EN29" i="54" s="1"/>
  <c r="EP33" i="54"/>
  <c r="DW43" i="54"/>
  <c r="DX43" i="54" s="1"/>
  <c r="DK10" i="54"/>
  <c r="DP10" i="54" s="1"/>
  <c r="DK18" i="54"/>
  <c r="DP18" i="54" s="1"/>
  <c r="DO10" i="54"/>
  <c r="DT10" i="54" s="1"/>
  <c r="DL36" i="54"/>
  <c r="DQ36" i="54" s="1"/>
  <c r="EL85" i="54"/>
  <c r="EF81" i="54"/>
  <c r="EN86" i="54"/>
  <c r="ER98" i="54"/>
  <c r="ET74" i="54"/>
  <c r="EF53" i="54"/>
  <c r="EJ39" i="54"/>
  <c r="EM22" i="54"/>
  <c r="EN22" i="54" s="1"/>
  <c r="EK29" i="54"/>
  <c r="ES29" i="54" s="1"/>
  <c r="DM22" i="54"/>
  <c r="DR22" i="54" s="1"/>
  <c r="DO30" i="54"/>
  <c r="DT30" i="54" s="1"/>
  <c r="EQ64" i="54"/>
  <c r="EL34" i="54"/>
  <c r="EN52" i="54"/>
  <c r="EG43" i="54"/>
  <c r="EH43" i="54" s="1"/>
  <c r="EL73" i="54"/>
  <c r="DY43" i="54"/>
  <c r="DZ43" i="54" s="1"/>
  <c r="DK22" i="54"/>
  <c r="DP22" i="54" s="1"/>
  <c r="DO29" i="54"/>
  <c r="DT29" i="54" s="1"/>
  <c r="DN30" i="54"/>
  <c r="DS30" i="54" s="1"/>
  <c r="DN24" i="54"/>
  <c r="DS24" i="54" s="1"/>
  <c r="DK36" i="54"/>
  <c r="DP36" i="54" s="1"/>
  <c r="DO24" i="54"/>
  <c r="DT24" i="54" s="1"/>
  <c r="ES89" i="54"/>
  <c r="ES54" i="54"/>
  <c r="ET42" i="54"/>
  <c r="EG10" i="54"/>
  <c r="EH10" i="54" s="1"/>
  <c r="EQ10" i="54" s="1"/>
  <c r="EI10" i="54"/>
  <c r="EJ10" i="54" s="1"/>
  <c r="EI43" i="54"/>
  <c r="EJ43" i="54" s="1"/>
  <c r="DN22" i="54"/>
  <c r="DS22" i="54" s="1"/>
  <c r="DL43" i="54"/>
  <c r="DQ43" i="54" s="1"/>
  <c r="DM30" i="54"/>
  <c r="DR30" i="54" s="1"/>
  <c r="DO20" i="54"/>
  <c r="DT20" i="54" s="1"/>
  <c r="DL24" i="54"/>
  <c r="DQ24" i="54" s="1"/>
  <c r="DO36" i="54"/>
  <c r="DT36" i="54" s="1"/>
  <c r="EM43" i="54"/>
  <c r="EN43" i="54" s="1"/>
  <c r="EC43" i="54"/>
  <c r="ED43" i="54" s="1"/>
  <c r="EK43" i="54"/>
  <c r="ES43" i="54" s="1"/>
  <c r="DN43" i="54"/>
  <c r="DS43" i="54" s="1"/>
  <c r="EQ44" i="54"/>
  <c r="EL33" i="54"/>
  <c r="EC23" i="54"/>
  <c r="ED23" i="54" s="1"/>
  <c r="DL23" i="54"/>
  <c r="DQ23" i="54" s="1"/>
  <c r="DN23" i="54"/>
  <c r="DS23" i="54" s="1"/>
  <c r="DK23" i="54"/>
  <c r="DP23" i="54" s="1"/>
  <c r="DM23" i="54"/>
  <c r="DR23" i="54" s="1"/>
  <c r="DO23" i="54"/>
  <c r="DT23" i="54" s="1"/>
  <c r="DL21" i="54"/>
  <c r="DQ21" i="54" s="1"/>
  <c r="DN21" i="54"/>
  <c r="DS21" i="54" s="1"/>
  <c r="DK21" i="54"/>
  <c r="DP21" i="54" s="1"/>
  <c r="DM21" i="54"/>
  <c r="DR21" i="54" s="1"/>
  <c r="DO21" i="54"/>
  <c r="DT21" i="54" s="1"/>
  <c r="DU8" i="54"/>
  <c r="DV8" i="54" s="1"/>
  <c r="DY8" i="54"/>
  <c r="DL8" i="54"/>
  <c r="DK8" i="54"/>
  <c r="DP8" i="54" s="1"/>
  <c r="DN8" i="54"/>
  <c r="DW8" i="54"/>
  <c r="DX8" i="54" s="1"/>
  <c r="EA24" i="54"/>
  <c r="EB24" i="54" s="1"/>
  <c r="DM9" i="54"/>
  <c r="DR9" i="54" s="1"/>
  <c r="EA21" i="54"/>
  <c r="EB21" i="54" s="1"/>
  <c r="DY36" i="54"/>
  <c r="DZ36" i="54" s="1"/>
  <c r="DW18" i="54"/>
  <c r="DX18" i="54" s="1"/>
  <c r="DO8" i="54"/>
  <c r="DO9" i="54"/>
  <c r="DT9" i="54" s="1"/>
  <c r="DU9" i="54"/>
  <c r="DV9" i="54" s="1"/>
  <c r="DK9" i="54"/>
  <c r="DP9" i="54" s="1"/>
  <c r="DM8" i="54"/>
  <c r="DW9" i="54"/>
  <c r="DX9" i="54" s="1"/>
  <c r="DN9" i="54"/>
  <c r="DS9" i="54" s="1"/>
  <c r="DL9" i="54"/>
  <c r="DQ9" i="54" s="1"/>
  <c r="ER96" i="54"/>
  <c r="EF97" i="54"/>
  <c r="EQ97" i="54"/>
  <c r="EP100" i="54"/>
  <c r="EJ76" i="54"/>
  <c r="EJ79" i="54"/>
  <c r="DU36" i="54"/>
  <c r="DV36" i="54" s="1"/>
  <c r="DU10" i="54"/>
  <c r="DV10" i="54" s="1"/>
  <c r="DY18" i="54"/>
  <c r="DZ18" i="54" s="1"/>
  <c r="EN103" i="54"/>
  <c r="ES74" i="54"/>
  <c r="DW22" i="54"/>
  <c r="DX22" i="54" s="1"/>
  <c r="DU23" i="54"/>
  <c r="DV23" i="54" s="1"/>
  <c r="ET46" i="54"/>
  <c r="EN84" i="54"/>
  <c r="EN67" i="54"/>
  <c r="ET88" i="54"/>
  <c r="ER81" i="54"/>
  <c r="DU22" i="54"/>
  <c r="DV22" i="54" s="1"/>
  <c r="DY23" i="54"/>
  <c r="DZ23" i="54" s="1"/>
  <c r="DY24" i="54"/>
  <c r="DZ24" i="54" s="1"/>
  <c r="ES13" i="54"/>
  <c r="ET56" i="54"/>
  <c r="EL101" i="54"/>
  <c r="EH93" i="54"/>
  <c r="ES39" i="54"/>
  <c r="EJ87" i="54"/>
  <c r="DW30" i="54"/>
  <c r="DX30" i="54" s="1"/>
  <c r="DW23" i="54"/>
  <c r="DX23" i="54" s="1"/>
  <c r="EN69" i="54"/>
  <c r="ET45" i="54"/>
  <c r="DU30" i="54"/>
  <c r="DV30" i="54" s="1"/>
  <c r="DW20" i="54"/>
  <c r="DX20" i="54" s="1"/>
  <c r="DY21" i="54"/>
  <c r="DZ21" i="54" s="1"/>
  <c r="EH13" i="54"/>
  <c r="EQ13" i="54" s="1"/>
  <c r="DY10" i="54"/>
  <c r="DZ10" i="54" s="1"/>
  <c r="DY30" i="54"/>
  <c r="DZ30" i="54" s="1"/>
  <c r="DY20" i="54"/>
  <c r="DZ20" i="54" s="1"/>
  <c r="DW24" i="54"/>
  <c r="DX24" i="54" s="1"/>
  <c r="DW21" i="54"/>
  <c r="DX21" i="54" s="1"/>
  <c r="DU24" i="54"/>
  <c r="DV24" i="54" s="1"/>
  <c r="DY22" i="54"/>
  <c r="DZ22" i="54" s="1"/>
  <c r="EK22" i="54"/>
  <c r="EN50" i="54"/>
  <c r="DW10" i="54"/>
  <c r="DX10" i="54" s="1"/>
  <c r="DU21" i="54"/>
  <c r="DV21" i="54" s="1"/>
  <c r="ET16" i="54"/>
  <c r="EQ53" i="54"/>
  <c r="ES57" i="54"/>
  <c r="ES62" i="54"/>
  <c r="ER51" i="54"/>
  <c r="EN61" i="54"/>
  <c r="ET72" i="54"/>
  <c r="ER83" i="54"/>
  <c r="EJ12" i="54"/>
  <c r="ES86" i="54"/>
  <c r="EH74" i="54"/>
  <c r="EP77" i="54"/>
  <c r="EH40" i="54"/>
  <c r="EP28" i="54"/>
  <c r="ER45" i="54"/>
  <c r="ER41" i="54"/>
  <c r="ER64" i="54"/>
  <c r="EQ81" i="54"/>
  <c r="ET92" i="54"/>
  <c r="EJ46" i="54"/>
  <c r="EH99" i="54"/>
  <c r="EQ71" i="54"/>
  <c r="EP72" i="54"/>
  <c r="ER31" i="54"/>
  <c r="EL59" i="54"/>
  <c r="EF27" i="54"/>
  <c r="EN73" i="54"/>
  <c r="ES64" i="54"/>
  <c r="ER73" i="54"/>
  <c r="ER35" i="54"/>
  <c r="ER32" i="54"/>
  <c r="EF101" i="54"/>
  <c r="EH33" i="54"/>
  <c r="EJ60" i="54"/>
  <c r="ES42" i="54"/>
  <c r="EH52" i="54"/>
  <c r="EP98" i="54"/>
  <c r="EQ46" i="54"/>
  <c r="ER68" i="54"/>
  <c r="EN102" i="54"/>
  <c r="EQ73" i="54"/>
  <c r="EJ54" i="54"/>
  <c r="EP34" i="54"/>
  <c r="ER75" i="54"/>
  <c r="EJ53" i="54"/>
  <c r="ET57" i="54"/>
  <c r="EJ74" i="54"/>
  <c r="EJ13" i="54"/>
  <c r="ER13" i="54" s="1"/>
  <c r="ET82" i="54"/>
  <c r="ES65" i="54"/>
  <c r="EQ77" i="54"/>
  <c r="EF103" i="54"/>
  <c r="EA20" i="54"/>
  <c r="EB20" i="54" s="1"/>
  <c r="EP60" i="54"/>
  <c r="EA10" i="54"/>
  <c r="EB10" i="54" s="1"/>
  <c r="EI24" i="54"/>
  <c r="ER24" i="54" s="1"/>
  <c r="ET60" i="54"/>
  <c r="EL69" i="54"/>
  <c r="ES92" i="54"/>
  <c r="EF41" i="54"/>
  <c r="EP41" i="54" s="1"/>
  <c r="EJ55" i="54"/>
  <c r="ES81" i="54"/>
  <c r="ES45" i="54"/>
  <c r="EH16" i="54"/>
  <c r="EC10" i="54"/>
  <c r="ED10" i="54" s="1"/>
  <c r="ET27" i="54"/>
  <c r="ES79" i="54"/>
  <c r="EQ79" i="54"/>
  <c r="EP25" i="54"/>
  <c r="EJ72" i="54"/>
  <c r="ET12" i="54"/>
  <c r="EP95" i="54"/>
  <c r="ES53" i="54"/>
  <c r="EH65" i="54"/>
  <c r="EJ70" i="54"/>
  <c r="EL67" i="54"/>
  <c r="EJ88" i="54"/>
  <c r="ES90" i="54"/>
  <c r="EL90" i="54"/>
  <c r="EF19" i="54"/>
  <c r="EP19" i="54" s="1"/>
  <c r="EJ89" i="54"/>
  <c r="EH54" i="54"/>
  <c r="EN25" i="54"/>
  <c r="EQ17" i="54"/>
  <c r="EQ91" i="54"/>
  <c r="ES83" i="54"/>
  <c r="EL48" i="54"/>
  <c r="EF26" i="54"/>
  <c r="EI20" i="54"/>
  <c r="EP63" i="54"/>
  <c r="ER99" i="54"/>
  <c r="EL56" i="54"/>
  <c r="EL17" i="54"/>
  <c r="ET94" i="54"/>
  <c r="EL40" i="54"/>
  <c r="EN101" i="54"/>
  <c r="EA22" i="54"/>
  <c r="EB22" i="54" s="1"/>
  <c r="EF52" i="54"/>
  <c r="ER90" i="54"/>
  <c r="EJ90" i="54"/>
  <c r="EM21" i="54"/>
  <c r="EE21" i="54"/>
  <c r="ET26" i="54"/>
  <c r="EP65" i="54"/>
  <c r="EF65" i="54"/>
  <c r="EE36" i="54"/>
  <c r="EM36" i="54"/>
  <c r="EG36" i="54"/>
  <c r="EI36" i="54"/>
  <c r="EA36" i="54"/>
  <c r="EB36" i="54" s="1"/>
  <c r="EM20" i="54"/>
  <c r="EI22" i="54"/>
  <c r="EK20" i="54"/>
  <c r="ET80" i="54"/>
  <c r="EN80" i="54"/>
  <c r="EC36" i="54"/>
  <c r="ED36" i="54" s="1"/>
  <c r="EJ17" i="54"/>
  <c r="ET68" i="54"/>
  <c r="EN68" i="54"/>
  <c r="EK36" i="54"/>
  <c r="EK23" i="54"/>
  <c r="EI23" i="54"/>
  <c r="EM23" i="54"/>
  <c r="EE10" i="54"/>
  <c r="EF10" i="54" s="1"/>
  <c r="EP10" i="54" s="1"/>
  <c r="EK24" i="54"/>
  <c r="EC24" i="54"/>
  <c r="ED24" i="54" s="1"/>
  <c r="EE24" i="54"/>
  <c r="EM24" i="54"/>
  <c r="EE22" i="54"/>
  <c r="EA23" i="54"/>
  <c r="EB23" i="54" s="1"/>
  <c r="EC22" i="54"/>
  <c r="ED22" i="54" s="1"/>
  <c r="EG24" i="54"/>
  <c r="EG20" i="54"/>
  <c r="EJ30" i="54"/>
  <c r="EE23" i="54"/>
  <c r="EG30" i="54"/>
  <c r="EM30" i="54"/>
  <c r="EA30" i="54"/>
  <c r="EB30" i="54" s="1"/>
  <c r="EE30" i="54"/>
  <c r="EK30" i="54"/>
  <c r="EC30" i="54"/>
  <c r="ED30" i="54" s="1"/>
  <c r="EG23" i="54"/>
  <c r="EC21" i="54"/>
  <c r="ED21" i="54" s="1"/>
  <c r="EE20" i="54"/>
  <c r="EK21" i="54"/>
  <c r="EK10" i="54"/>
  <c r="EL10" i="54" s="1"/>
  <c r="ES10" i="54" s="1"/>
  <c r="EG22" i="54"/>
  <c r="EI21" i="54"/>
  <c r="EG21" i="54"/>
  <c r="EC18" i="54"/>
  <c r="ED18" i="54" s="1"/>
  <c r="EI18" i="54"/>
  <c r="EA18" i="54"/>
  <c r="EB18" i="54" s="1"/>
  <c r="EM18" i="54"/>
  <c r="EK18" i="54"/>
  <c r="EG18" i="54"/>
  <c r="EE18" i="54"/>
  <c r="EH12" i="54"/>
  <c r="EQ12" i="54" s="1"/>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R46" i="53"/>
  <c r="R47" i="53"/>
  <c r="R48" i="53"/>
  <c r="R49" i="53"/>
  <c r="R50" i="53"/>
  <c r="R51" i="53"/>
  <c r="R52" i="53"/>
  <c r="R53" i="53"/>
  <c r="R54" i="53"/>
  <c r="R55" i="53"/>
  <c r="R56" i="53"/>
  <c r="R57" i="53"/>
  <c r="R58" i="53"/>
  <c r="R59" i="53"/>
  <c r="R60" i="53"/>
  <c r="R61" i="53"/>
  <c r="R62" i="53"/>
  <c r="R63" i="53"/>
  <c r="R64" i="53"/>
  <c r="R65" i="53"/>
  <c r="R66" i="53"/>
  <c r="R67" i="53"/>
  <c r="R68" i="53"/>
  <c r="R69" i="53"/>
  <c r="R70" i="53"/>
  <c r="R71" i="53"/>
  <c r="R72" i="53"/>
  <c r="R73" i="53"/>
  <c r="R74" i="53"/>
  <c r="R75" i="53"/>
  <c r="R76" i="53"/>
  <c r="R77" i="53"/>
  <c r="R78" i="53"/>
  <c r="R79" i="53"/>
  <c r="R80" i="53"/>
  <c r="R81" i="53"/>
  <c r="R82" i="53"/>
  <c r="R83" i="53"/>
  <c r="R84" i="53"/>
  <c r="R85" i="53"/>
  <c r="R86" i="53"/>
  <c r="R87" i="53"/>
  <c r="J15" i="70"/>
  <c r="EP43" i="54" l="1"/>
  <c r="ET37" i="54"/>
  <c r="EN47" i="54"/>
  <c r="ES19" i="54"/>
  <c r="EQ49" i="54"/>
  <c r="ER44" i="54"/>
  <c r="ER11" i="54"/>
  <c r="ER19" i="54"/>
  <c r="ET19" i="54"/>
  <c r="ES11" i="54"/>
  <c r="EL37" i="54"/>
  <c r="EQ35" i="54"/>
  <c r="ER37" i="54"/>
  <c r="EJ37" i="54"/>
  <c r="ET35" i="54"/>
  <c r="DT8" i="54"/>
  <c r="DQ8" i="54"/>
  <c r="DR8" i="54"/>
  <c r="DS8" i="54"/>
  <c r="ES35" i="54"/>
  <c r="ET28" i="54"/>
  <c r="ER28" i="54"/>
  <c r="EL38" i="54"/>
  <c r="EP29" i="54"/>
  <c r="ER16" i="54"/>
  <c r="ER38" i="54"/>
  <c r="EQ38" i="54"/>
  <c r="EH38" i="54"/>
  <c r="EQ29" i="54"/>
  <c r="EJ34" i="54"/>
  <c r="EH34" i="54"/>
  <c r="EN44" i="54"/>
  <c r="ER43" i="54"/>
  <c r="ET22" i="54"/>
  <c r="ET29" i="54"/>
  <c r="ER10" i="54"/>
  <c r="ET43" i="54"/>
  <c r="EL44" i="54"/>
  <c r="EJ49" i="54"/>
  <c r="ER49" i="54"/>
  <c r="EQ43" i="54"/>
  <c r="ET49" i="54"/>
  <c r="EN49" i="54"/>
  <c r="ES49" i="54"/>
  <c r="EL49" i="54"/>
  <c r="EL29" i="54"/>
  <c r="EJ29" i="54"/>
  <c r="EL43" i="54"/>
  <c r="ES22" i="54"/>
  <c r="EL22" i="54"/>
  <c r="EJ24" i="54"/>
  <c r="ER20" i="54"/>
  <c r="EJ20" i="54"/>
  <c r="EJ36" i="54"/>
  <c r="ER36" i="54"/>
  <c r="EH36" i="54"/>
  <c r="EQ36" i="54"/>
  <c r="EL36" i="54"/>
  <c r="ES36" i="54"/>
  <c r="ES20" i="54"/>
  <c r="EL20" i="54"/>
  <c r="EN36" i="54"/>
  <c r="ET36" i="54"/>
  <c r="ER22" i="54"/>
  <c r="EJ22" i="54"/>
  <c r="EF36" i="54"/>
  <c r="EP36" i="54" s="1"/>
  <c r="EF21" i="54"/>
  <c r="EP21" i="54" s="1"/>
  <c r="EN20" i="54"/>
  <c r="ET20" i="54"/>
  <c r="ET21" i="54"/>
  <c r="EN21" i="54"/>
  <c r="EL30" i="54"/>
  <c r="ES30" i="54"/>
  <c r="EF22" i="54"/>
  <c r="EP22" i="54" s="1"/>
  <c r="EL21" i="54"/>
  <c r="ES21" i="54"/>
  <c r="EN24" i="54"/>
  <c r="ET24" i="54"/>
  <c r="EF30" i="54"/>
  <c r="EP30" i="54" s="1"/>
  <c r="EP20" i="54"/>
  <c r="EF20" i="54"/>
  <c r="EQ20" i="54"/>
  <c r="EH20" i="54"/>
  <c r="EP24" i="54"/>
  <c r="EF24" i="54"/>
  <c r="EN23" i="54"/>
  <c r="ET23" i="54"/>
  <c r="EH21" i="54"/>
  <c r="EQ21" i="54" s="1"/>
  <c r="ET30" i="54"/>
  <c r="EN30" i="54"/>
  <c r="EQ24" i="54"/>
  <c r="EH24" i="54"/>
  <c r="EF23" i="54"/>
  <c r="EP23" i="54" s="1"/>
  <c r="ER21" i="54"/>
  <c r="EJ21" i="54"/>
  <c r="EQ23" i="54"/>
  <c r="EH23" i="54"/>
  <c r="ES24" i="54"/>
  <c r="EL24" i="54"/>
  <c r="EJ23" i="54"/>
  <c r="ER23" i="54"/>
  <c r="EH22" i="54"/>
  <c r="EQ22" i="54"/>
  <c r="EQ30" i="54"/>
  <c r="EH30" i="54"/>
  <c r="EL23" i="54"/>
  <c r="ES23" i="54"/>
  <c r="EH18" i="54"/>
  <c r="EQ18" i="54" s="1"/>
  <c r="EL18" i="54"/>
  <c r="ES18" i="54"/>
  <c r="EN18" i="54"/>
  <c r="ET18" i="54"/>
  <c r="EJ18" i="54"/>
  <c r="ER18" i="54" s="1"/>
  <c r="EF18" i="54"/>
  <c r="EP18" i="54" s="1"/>
  <c r="M18" i="53"/>
  <c r="M19" i="53"/>
  <c r="M20" i="53"/>
  <c r="M21" i="53"/>
  <c r="M22" i="53"/>
  <c r="M23" i="53"/>
  <c r="M24" i="53"/>
  <c r="M25" i="53"/>
  <c r="M26" i="53"/>
  <c r="M27" i="53"/>
  <c r="M28" i="53"/>
  <c r="M29" i="53"/>
  <c r="M30" i="53"/>
  <c r="M31" i="53"/>
  <c r="M32" i="53"/>
  <c r="M33" i="53"/>
  <c r="M34" i="53"/>
  <c r="M35" i="53"/>
  <c r="M36" i="53"/>
  <c r="M37" i="53"/>
  <c r="M38" i="53"/>
  <c r="M39" i="53"/>
  <c r="M40" i="53"/>
  <c r="M41" i="53"/>
  <c r="M42" i="53"/>
  <c r="M43" i="53"/>
  <c r="M44" i="53"/>
  <c r="M45" i="53"/>
  <c r="M46" i="53"/>
  <c r="M47" i="53"/>
  <c r="M48" i="53"/>
  <c r="M49" i="53"/>
  <c r="M50" i="53"/>
  <c r="M51" i="53"/>
  <c r="M52" i="53"/>
  <c r="M53" i="53"/>
  <c r="M54" i="53"/>
  <c r="M55" i="53"/>
  <c r="M56" i="53"/>
  <c r="M57" i="53"/>
  <c r="M58" i="53"/>
  <c r="M59" i="53"/>
  <c r="M60" i="53"/>
  <c r="M61" i="53"/>
  <c r="M62" i="53"/>
  <c r="M63" i="53"/>
  <c r="M64" i="53"/>
  <c r="M65" i="53"/>
  <c r="M66" i="53"/>
  <c r="M67" i="53"/>
  <c r="M68" i="53"/>
  <c r="M69" i="53"/>
  <c r="M70" i="53"/>
  <c r="M71" i="53"/>
  <c r="M72" i="53"/>
  <c r="M73" i="53"/>
  <c r="M74" i="53"/>
  <c r="M75" i="53"/>
  <c r="M76" i="53"/>
  <c r="M77" i="53"/>
  <c r="M78" i="53"/>
  <c r="M79" i="53"/>
  <c r="M80" i="53"/>
  <c r="M81" i="53"/>
  <c r="M82" i="53"/>
  <c r="M83" i="53"/>
  <c r="M84" i="53"/>
  <c r="M85" i="53"/>
  <c r="M86" i="53"/>
  <c r="M87" i="53"/>
  <c r="M88" i="53"/>
  <c r="M89" i="53"/>
  <c r="M90" i="53"/>
  <c r="M91" i="53"/>
  <c r="M92" i="53"/>
  <c r="M93" i="53"/>
  <c r="M94" i="53"/>
  <c r="M95" i="53"/>
  <c r="M96" i="53"/>
  <c r="M97" i="53"/>
  <c r="M98" i="53"/>
  <c r="M99" i="53"/>
  <c r="M100" i="53"/>
  <c r="M101" i="53"/>
  <c r="M102" i="53"/>
  <c r="M103" i="53"/>
  <c r="M104" i="53"/>
  <c r="M105" i="53"/>
  <c r="M106" i="53"/>
  <c r="M107" i="53"/>
  <c r="M108" i="53"/>
  <c r="M109" i="53"/>
  <c r="M110" i="53"/>
  <c r="K18" i="53"/>
  <c r="K19" i="53"/>
  <c r="K20" i="53"/>
  <c r="K21" i="53"/>
  <c r="K22" i="53"/>
  <c r="K23" i="53"/>
  <c r="K24" i="53"/>
  <c r="K25" i="53"/>
  <c r="K26" i="53"/>
  <c r="K27" i="53"/>
  <c r="K28" i="53"/>
  <c r="K29" i="53"/>
  <c r="K30" i="53"/>
  <c r="K31" i="53"/>
  <c r="K32" i="53"/>
  <c r="K33" i="53"/>
  <c r="K34" i="53"/>
  <c r="K35" i="53"/>
  <c r="K36" i="53"/>
  <c r="K37" i="53"/>
  <c r="K38" i="53"/>
  <c r="K39" i="53"/>
  <c r="K40" i="53"/>
  <c r="K41" i="53"/>
  <c r="K42" i="53"/>
  <c r="K43" i="53"/>
  <c r="K44" i="53"/>
  <c r="K45" i="53"/>
  <c r="K46" i="53"/>
  <c r="K47" i="53"/>
  <c r="K48" i="53"/>
  <c r="K49" i="53"/>
  <c r="K50" i="53"/>
  <c r="K51" i="53"/>
  <c r="K52" i="53"/>
  <c r="K53" i="53"/>
  <c r="K54" i="53"/>
  <c r="K55" i="53"/>
  <c r="K56" i="53"/>
  <c r="K57" i="53"/>
  <c r="K58" i="53"/>
  <c r="K59" i="53"/>
  <c r="K60" i="53"/>
  <c r="K61" i="53"/>
  <c r="K62" i="53"/>
  <c r="K63" i="53"/>
  <c r="K64" i="53"/>
  <c r="K65" i="53"/>
  <c r="K66" i="53"/>
  <c r="K67" i="53"/>
  <c r="K68" i="53"/>
  <c r="K69" i="53"/>
  <c r="K70" i="53"/>
  <c r="K71" i="53"/>
  <c r="K72" i="53"/>
  <c r="K73" i="53"/>
  <c r="K74" i="53"/>
  <c r="K75" i="53"/>
  <c r="K76" i="53"/>
  <c r="K77" i="53"/>
  <c r="K78" i="53"/>
  <c r="K79" i="53"/>
  <c r="K80" i="53"/>
  <c r="K81" i="53"/>
  <c r="K82" i="53"/>
  <c r="K83" i="53"/>
  <c r="K84" i="53"/>
  <c r="K85" i="53"/>
  <c r="K86" i="53"/>
  <c r="K87" i="53"/>
  <c r="K88" i="53"/>
  <c r="K89" i="53"/>
  <c r="K90" i="53"/>
  <c r="K91" i="53"/>
  <c r="K92" i="53"/>
  <c r="K93" i="53"/>
  <c r="K94" i="53"/>
  <c r="K95" i="53"/>
  <c r="K96" i="53"/>
  <c r="K97" i="53"/>
  <c r="K98" i="53"/>
  <c r="K99" i="53"/>
  <c r="K100" i="53"/>
  <c r="K101" i="53"/>
  <c r="K102" i="53"/>
  <c r="K103" i="53"/>
  <c r="K104" i="53"/>
  <c r="K105" i="53"/>
  <c r="K106" i="53"/>
  <c r="K107" i="53"/>
  <c r="K108" i="53"/>
  <c r="K109" i="53"/>
  <c r="K110" i="53"/>
  <c r="A13" i="53" l="1"/>
  <c r="AS19" i="53"/>
  <c r="BB19" i="53" s="1"/>
  <c r="AV19" i="53"/>
  <c r="AW19" i="53"/>
  <c r="AS20" i="53"/>
  <c r="BB20" i="53" s="1"/>
  <c r="AV20" i="53"/>
  <c r="AW20" i="53"/>
  <c r="AS21" i="53"/>
  <c r="BB21" i="53" s="1"/>
  <c r="AV21" i="53"/>
  <c r="AW21" i="53"/>
  <c r="AS22" i="53"/>
  <c r="BB22" i="53" s="1"/>
  <c r="AV22" i="53"/>
  <c r="AW22" i="53"/>
  <c r="AS23" i="53"/>
  <c r="BB23" i="53" s="1"/>
  <c r="AV23" i="53"/>
  <c r="AW23" i="53"/>
  <c r="AS24" i="53"/>
  <c r="BB24" i="53" s="1"/>
  <c r="AV24" i="53"/>
  <c r="AW24" i="53"/>
  <c r="AS25" i="53"/>
  <c r="BB25" i="53" s="1"/>
  <c r="AV25" i="53"/>
  <c r="AW25" i="53"/>
  <c r="AS26" i="53"/>
  <c r="BB26" i="53" s="1"/>
  <c r="AV26" i="53"/>
  <c r="AW26" i="53"/>
  <c r="AS27" i="53"/>
  <c r="BB27" i="53" s="1"/>
  <c r="AV27" i="53"/>
  <c r="AW27" i="53"/>
  <c r="AS28" i="53"/>
  <c r="BB28" i="53" s="1"/>
  <c r="AV28" i="53"/>
  <c r="AW28" i="53"/>
  <c r="AS29" i="53"/>
  <c r="BB29" i="53" s="1"/>
  <c r="AV29" i="53"/>
  <c r="AW29" i="53"/>
  <c r="AS30" i="53"/>
  <c r="BB30" i="53" s="1"/>
  <c r="AV30" i="53"/>
  <c r="AW30" i="53"/>
  <c r="AS31" i="53"/>
  <c r="BB31" i="53" s="1"/>
  <c r="AV31" i="53"/>
  <c r="AW31" i="53"/>
  <c r="AS32" i="53"/>
  <c r="BB32" i="53" s="1"/>
  <c r="AV32" i="53"/>
  <c r="AW32" i="53"/>
  <c r="AS33" i="53"/>
  <c r="BB33" i="53" s="1"/>
  <c r="AV33" i="53"/>
  <c r="AW33" i="53"/>
  <c r="AS34" i="53"/>
  <c r="BB34" i="53" s="1"/>
  <c r="AV34" i="53"/>
  <c r="AW34" i="53"/>
  <c r="AS35" i="53"/>
  <c r="BB35" i="53" s="1"/>
  <c r="AV35" i="53"/>
  <c r="AW35" i="53"/>
  <c r="AS36" i="53"/>
  <c r="BB36" i="53" s="1"/>
  <c r="AV36" i="53"/>
  <c r="AW36" i="53"/>
  <c r="AS37" i="53"/>
  <c r="BB37" i="53" s="1"/>
  <c r="AV37" i="53"/>
  <c r="AW37" i="53"/>
  <c r="AS38" i="53"/>
  <c r="BB38" i="53" s="1"/>
  <c r="AV38" i="53"/>
  <c r="AW38" i="53"/>
  <c r="AS39" i="53"/>
  <c r="BB39" i="53" s="1"/>
  <c r="AV39" i="53"/>
  <c r="AW39" i="53"/>
  <c r="AS40" i="53"/>
  <c r="BB40" i="53" s="1"/>
  <c r="AV40" i="53"/>
  <c r="AW40" i="53"/>
  <c r="AS41" i="53"/>
  <c r="BB41" i="53" s="1"/>
  <c r="AV41" i="53"/>
  <c r="AW41" i="53"/>
  <c r="AS42" i="53"/>
  <c r="BB42" i="53" s="1"/>
  <c r="AV42" i="53"/>
  <c r="AW42" i="53"/>
  <c r="AS43" i="53"/>
  <c r="BB43" i="53" s="1"/>
  <c r="AV43" i="53"/>
  <c r="AW43" i="53"/>
  <c r="AS44" i="53"/>
  <c r="BB44" i="53" s="1"/>
  <c r="AV44" i="53"/>
  <c r="AW44" i="53"/>
  <c r="AS45" i="53"/>
  <c r="BB45" i="53" s="1"/>
  <c r="AV45" i="53"/>
  <c r="AW45" i="53"/>
  <c r="AS46" i="53"/>
  <c r="BB46" i="53" s="1"/>
  <c r="AV46" i="53"/>
  <c r="AW46" i="53"/>
  <c r="AS47" i="53"/>
  <c r="BB47" i="53" s="1"/>
  <c r="AV47" i="53"/>
  <c r="AW47" i="53"/>
  <c r="AS48" i="53"/>
  <c r="BB48" i="53" s="1"/>
  <c r="AV48" i="53"/>
  <c r="AW48" i="53"/>
  <c r="AS49" i="53"/>
  <c r="BB49" i="53" s="1"/>
  <c r="AV49" i="53"/>
  <c r="AW49" i="53"/>
  <c r="AS50" i="53"/>
  <c r="BB50" i="53" s="1"/>
  <c r="AV50" i="53"/>
  <c r="AW50" i="53"/>
  <c r="AS51" i="53"/>
  <c r="BB51" i="53" s="1"/>
  <c r="AV51" i="53"/>
  <c r="AW51" i="53"/>
  <c r="AS52" i="53"/>
  <c r="BB52" i="53" s="1"/>
  <c r="AV52" i="53"/>
  <c r="AW52" i="53"/>
  <c r="AS53" i="53"/>
  <c r="BB53" i="53" s="1"/>
  <c r="AV53" i="53"/>
  <c r="AW53" i="53"/>
  <c r="AS54" i="53"/>
  <c r="BB54" i="53" s="1"/>
  <c r="AV54" i="53"/>
  <c r="AW54" i="53"/>
  <c r="AS55" i="53"/>
  <c r="BB55" i="53" s="1"/>
  <c r="AV55" i="53"/>
  <c r="AW55" i="53"/>
  <c r="AS56" i="53"/>
  <c r="BB56" i="53" s="1"/>
  <c r="AV56" i="53"/>
  <c r="AW56" i="53"/>
  <c r="AS57" i="53"/>
  <c r="BB57" i="53" s="1"/>
  <c r="AV57" i="53"/>
  <c r="AW57" i="53"/>
  <c r="AS58" i="53"/>
  <c r="BB58" i="53" s="1"/>
  <c r="AV58" i="53"/>
  <c r="AW58" i="53"/>
  <c r="AS59" i="53"/>
  <c r="BB59" i="53" s="1"/>
  <c r="AV59" i="53"/>
  <c r="AW59" i="53"/>
  <c r="AS60" i="53"/>
  <c r="BB60" i="53" s="1"/>
  <c r="AV60" i="53"/>
  <c r="AW60" i="53"/>
  <c r="AS61" i="53"/>
  <c r="BB61" i="53" s="1"/>
  <c r="AV61" i="53"/>
  <c r="AW61" i="53"/>
  <c r="AS62" i="53"/>
  <c r="BB62" i="53" s="1"/>
  <c r="AV62" i="53"/>
  <c r="AW62" i="53"/>
  <c r="AS63" i="53"/>
  <c r="BB63" i="53" s="1"/>
  <c r="AV63" i="53"/>
  <c r="AW63" i="53"/>
  <c r="AS64" i="53"/>
  <c r="BB64" i="53" s="1"/>
  <c r="AV64" i="53"/>
  <c r="AW64" i="53"/>
  <c r="AS65" i="53"/>
  <c r="BB65" i="53" s="1"/>
  <c r="AV65" i="53"/>
  <c r="AW65" i="53"/>
  <c r="AS66" i="53"/>
  <c r="BB66" i="53" s="1"/>
  <c r="AV66" i="53"/>
  <c r="AW66" i="53"/>
  <c r="AS67" i="53"/>
  <c r="BB67" i="53" s="1"/>
  <c r="AV67" i="53"/>
  <c r="AW67" i="53"/>
  <c r="AS68" i="53"/>
  <c r="BB68" i="53" s="1"/>
  <c r="AV68" i="53"/>
  <c r="AW68" i="53"/>
  <c r="AS69" i="53"/>
  <c r="BB69" i="53" s="1"/>
  <c r="AV69" i="53"/>
  <c r="AW69" i="53"/>
  <c r="AS70" i="53"/>
  <c r="BB70" i="53" s="1"/>
  <c r="AV70" i="53"/>
  <c r="AW70" i="53"/>
  <c r="AS71" i="53"/>
  <c r="BB71" i="53" s="1"/>
  <c r="AV71" i="53"/>
  <c r="AW71" i="53"/>
  <c r="AS72" i="53"/>
  <c r="BB72" i="53" s="1"/>
  <c r="AV72" i="53"/>
  <c r="AW72" i="53"/>
  <c r="AS73" i="53"/>
  <c r="BB73" i="53" s="1"/>
  <c r="AV73" i="53"/>
  <c r="AW73" i="53"/>
  <c r="AS74" i="53"/>
  <c r="BB74" i="53" s="1"/>
  <c r="AV74" i="53"/>
  <c r="AW74" i="53"/>
  <c r="AS75" i="53"/>
  <c r="BB75" i="53" s="1"/>
  <c r="AV75" i="53"/>
  <c r="AW75" i="53"/>
  <c r="AS76" i="53"/>
  <c r="BB76" i="53" s="1"/>
  <c r="AV76" i="53"/>
  <c r="AW76" i="53"/>
  <c r="AS77" i="53"/>
  <c r="BB77" i="53" s="1"/>
  <c r="AV77" i="53"/>
  <c r="AW77" i="53"/>
  <c r="AS78" i="53"/>
  <c r="BB78" i="53" s="1"/>
  <c r="AV78" i="53"/>
  <c r="AW78" i="53"/>
  <c r="AS79" i="53"/>
  <c r="BB79" i="53" s="1"/>
  <c r="AV79" i="53"/>
  <c r="AW79" i="53"/>
  <c r="AS80" i="53"/>
  <c r="BB80" i="53" s="1"/>
  <c r="AV80" i="53"/>
  <c r="AW80" i="53"/>
  <c r="AS81" i="53"/>
  <c r="BB81" i="53" s="1"/>
  <c r="AV81" i="53"/>
  <c r="AW81" i="53"/>
  <c r="AS82" i="53"/>
  <c r="BB82" i="53" s="1"/>
  <c r="AV82" i="53"/>
  <c r="AW82" i="53"/>
  <c r="AS83" i="53"/>
  <c r="BB83" i="53" s="1"/>
  <c r="AV83" i="53"/>
  <c r="AW83" i="53"/>
  <c r="AS84" i="53"/>
  <c r="BB84" i="53" s="1"/>
  <c r="AV84" i="53"/>
  <c r="AW84" i="53"/>
  <c r="AS85" i="53"/>
  <c r="BB85" i="53" s="1"/>
  <c r="AV85" i="53"/>
  <c r="AW85" i="53"/>
  <c r="AS86" i="53"/>
  <c r="BB86" i="53" s="1"/>
  <c r="AV86" i="53"/>
  <c r="AW86" i="53"/>
  <c r="AS87" i="53"/>
  <c r="BB87" i="53" s="1"/>
  <c r="AV87" i="53"/>
  <c r="AW87" i="53"/>
  <c r="AS88" i="53"/>
  <c r="BB88" i="53" s="1"/>
  <c r="AV88" i="53"/>
  <c r="AW88" i="53"/>
  <c r="AS89" i="53"/>
  <c r="BB89" i="53" s="1"/>
  <c r="AV89" i="53"/>
  <c r="AW89" i="53"/>
  <c r="AS90" i="53"/>
  <c r="BB90" i="53" s="1"/>
  <c r="AV90" i="53"/>
  <c r="AW90" i="53"/>
  <c r="AS91" i="53"/>
  <c r="BB91" i="53" s="1"/>
  <c r="AV91" i="53"/>
  <c r="AW91" i="53"/>
  <c r="AS92" i="53"/>
  <c r="BB92" i="53" s="1"/>
  <c r="AV92" i="53"/>
  <c r="AW92" i="53"/>
  <c r="AS93" i="53"/>
  <c r="BB93" i="53" s="1"/>
  <c r="AV93" i="53"/>
  <c r="AW93" i="53"/>
  <c r="AS94" i="53"/>
  <c r="BB94" i="53" s="1"/>
  <c r="AV94" i="53"/>
  <c r="AW94" i="53"/>
  <c r="AS95" i="53"/>
  <c r="BB95" i="53" s="1"/>
  <c r="AV95" i="53"/>
  <c r="AW95" i="53"/>
  <c r="AS96" i="53"/>
  <c r="BB96" i="53" s="1"/>
  <c r="AV96" i="53"/>
  <c r="AW96" i="53"/>
  <c r="AS97" i="53"/>
  <c r="BB97" i="53" s="1"/>
  <c r="AV97" i="53"/>
  <c r="AW97" i="53"/>
  <c r="AS98" i="53"/>
  <c r="BB98" i="53" s="1"/>
  <c r="AV98" i="53"/>
  <c r="AW98" i="53"/>
  <c r="AS99" i="53"/>
  <c r="BB99" i="53" s="1"/>
  <c r="AV99" i="53"/>
  <c r="AW99" i="53"/>
  <c r="AS100" i="53"/>
  <c r="BB100" i="53" s="1"/>
  <c r="AV100" i="53"/>
  <c r="AW100" i="53"/>
  <c r="AS101" i="53"/>
  <c r="BB101" i="53" s="1"/>
  <c r="AV101" i="53"/>
  <c r="AW101" i="53"/>
  <c r="AS102" i="53"/>
  <c r="BB102" i="53" s="1"/>
  <c r="AV102" i="53"/>
  <c r="AW102" i="53"/>
  <c r="AS103" i="53"/>
  <c r="BB103" i="53" s="1"/>
  <c r="AV103" i="53"/>
  <c r="AW103" i="53"/>
  <c r="AS104" i="53"/>
  <c r="BB104" i="53" s="1"/>
  <c r="AV104" i="53"/>
  <c r="AW104" i="53"/>
  <c r="AS105" i="53"/>
  <c r="BB105" i="53" s="1"/>
  <c r="AV105" i="53"/>
  <c r="AW105" i="53"/>
  <c r="AS106" i="53"/>
  <c r="BB106" i="53" s="1"/>
  <c r="AV106" i="53"/>
  <c r="AW106" i="53"/>
  <c r="AS107" i="53"/>
  <c r="BB107" i="53" s="1"/>
  <c r="AV107" i="53"/>
  <c r="AW107" i="53"/>
  <c r="AS108" i="53"/>
  <c r="BB108" i="53" s="1"/>
  <c r="AV108" i="53"/>
  <c r="AW108" i="53"/>
  <c r="AS109" i="53"/>
  <c r="BB109" i="53" s="1"/>
  <c r="AV109" i="53"/>
  <c r="AW109" i="53"/>
  <c r="AS110" i="53"/>
  <c r="BB110" i="53" s="1"/>
  <c r="AV110" i="53"/>
  <c r="AW110" i="53"/>
  <c r="AS17" i="53"/>
  <c r="BB17" i="53" s="1"/>
  <c r="AV17" i="53"/>
  <c r="AW17" i="53"/>
  <c r="AS18" i="53"/>
  <c r="BB18" i="53" s="1"/>
  <c r="AV18" i="53"/>
  <c r="AW18" i="53"/>
  <c r="AS16" i="53"/>
  <c r="BB16" i="53" s="1"/>
  <c r="AV16" i="53"/>
  <c r="AW16" i="53"/>
  <c r="P10" i="51"/>
  <c r="Q11" i="51"/>
  <c r="Q12" i="51"/>
  <c r="P13" i="51"/>
  <c r="O14" i="51"/>
  <c r="R15" i="51"/>
  <c r="O16" i="51"/>
  <c r="P17" i="51"/>
  <c r="R18" i="51"/>
  <c r="P19" i="51"/>
  <c r="Q20" i="51"/>
  <c r="N23" i="51"/>
  <c r="Q24" i="51"/>
  <c r="R25" i="51"/>
  <c r="P26" i="51"/>
  <c r="O27" i="51"/>
  <c r="P33" i="51"/>
  <c r="O34" i="51"/>
  <c r="P35" i="51"/>
  <c r="R38" i="51"/>
  <c r="N39" i="51"/>
  <c r="Q40" i="51"/>
  <c r="N41" i="51"/>
  <c r="P42" i="51"/>
  <c r="Q43" i="51"/>
  <c r="N44" i="51"/>
  <c r="O50" i="51"/>
  <c r="P51" i="51"/>
  <c r="Q57" i="51"/>
  <c r="O58" i="51"/>
  <c r="P59" i="51"/>
  <c r="N65" i="51"/>
  <c r="N66" i="51"/>
  <c r="P67" i="51"/>
  <c r="N73" i="51"/>
  <c r="N74" i="51"/>
  <c r="N75" i="51"/>
  <c r="N81" i="51"/>
  <c r="N82" i="51"/>
  <c r="P83" i="51"/>
  <c r="N89" i="51"/>
  <c r="N90" i="51"/>
  <c r="N91" i="51"/>
  <c r="Q97" i="51"/>
  <c r="N98" i="51"/>
  <c r="P99" i="51"/>
  <c r="N105" i="51"/>
  <c r="N106" i="51"/>
  <c r="O107" i="51"/>
  <c r="N113" i="51"/>
  <c r="N114" i="51"/>
  <c r="Q115" i="51"/>
  <c r="P121" i="51"/>
  <c r="Q122" i="51"/>
  <c r="N123" i="51"/>
  <c r="Q129" i="51"/>
  <c r="N130" i="51"/>
  <c r="O131" i="51"/>
  <c r="R137" i="51"/>
  <c r="N138" i="51"/>
  <c r="N139" i="51"/>
  <c r="N9" i="51"/>
  <c r="N16" i="51"/>
  <c r="O18" i="51"/>
  <c r="R20" i="51"/>
  <c r="N20" i="51"/>
  <c r="O20" i="51"/>
  <c r="P20" i="51"/>
  <c r="N21" i="51"/>
  <c r="P21" i="51"/>
  <c r="R21" i="51"/>
  <c r="O22" i="51"/>
  <c r="P22" i="51"/>
  <c r="R22" i="51"/>
  <c r="P23" i="51"/>
  <c r="O23" i="51"/>
  <c r="Q23" i="51"/>
  <c r="R23" i="51"/>
  <c r="R24" i="51"/>
  <c r="N24" i="51"/>
  <c r="O24" i="51"/>
  <c r="P24" i="51"/>
  <c r="N25" i="51"/>
  <c r="R28" i="51"/>
  <c r="N28" i="51"/>
  <c r="O28" i="51"/>
  <c r="P28" i="51"/>
  <c r="Q28" i="51"/>
  <c r="N29" i="51"/>
  <c r="P29" i="51"/>
  <c r="R29" i="51"/>
  <c r="O30" i="51"/>
  <c r="P30" i="51"/>
  <c r="R30" i="51"/>
  <c r="P31" i="51"/>
  <c r="N31" i="51"/>
  <c r="O31" i="51"/>
  <c r="Q31" i="51"/>
  <c r="R31" i="51"/>
  <c r="R32" i="51"/>
  <c r="N32" i="51"/>
  <c r="O32" i="51"/>
  <c r="P32" i="51"/>
  <c r="Q32" i="51"/>
  <c r="R36" i="51"/>
  <c r="N36" i="51"/>
  <c r="O36" i="51"/>
  <c r="P36" i="51"/>
  <c r="Q36" i="51"/>
  <c r="N37" i="51"/>
  <c r="P37" i="51"/>
  <c r="O38" i="51"/>
  <c r="P38" i="51"/>
  <c r="P39" i="51"/>
  <c r="O39" i="51"/>
  <c r="Q39" i="51"/>
  <c r="R39" i="51"/>
  <c r="R40" i="51"/>
  <c r="N40" i="51"/>
  <c r="P40" i="51"/>
  <c r="O42" i="51"/>
  <c r="R44" i="51"/>
  <c r="N45" i="51"/>
  <c r="P45" i="51"/>
  <c r="R45" i="51"/>
  <c r="O46" i="51"/>
  <c r="P46" i="51"/>
  <c r="P47" i="51"/>
  <c r="N47" i="51"/>
  <c r="O47" i="51"/>
  <c r="Q47" i="51"/>
  <c r="R47" i="51"/>
  <c r="R48" i="51"/>
  <c r="N48" i="51"/>
  <c r="O48" i="51"/>
  <c r="P48" i="51"/>
  <c r="Q48" i="51"/>
  <c r="N49" i="51"/>
  <c r="R52" i="51"/>
  <c r="N52" i="51"/>
  <c r="O52" i="51"/>
  <c r="P52" i="51"/>
  <c r="Q52" i="51"/>
  <c r="O53" i="51"/>
  <c r="P53" i="51"/>
  <c r="P55" i="51"/>
  <c r="N55" i="51"/>
  <c r="R55" i="51"/>
  <c r="R56" i="51"/>
  <c r="N56" i="51"/>
  <c r="O56" i="51"/>
  <c r="P56" i="51"/>
  <c r="Q56" i="51"/>
  <c r="P57" i="51"/>
  <c r="R60" i="51"/>
  <c r="N60" i="51"/>
  <c r="O60" i="51"/>
  <c r="P60" i="51"/>
  <c r="Q60" i="51"/>
  <c r="N61" i="51"/>
  <c r="N62" i="51"/>
  <c r="O62" i="51"/>
  <c r="P62" i="51"/>
  <c r="Q62" i="51"/>
  <c r="P63" i="51"/>
  <c r="N63" i="51"/>
  <c r="R63" i="51"/>
  <c r="R64" i="51"/>
  <c r="R65" i="51"/>
  <c r="R68" i="51"/>
  <c r="O68" i="51"/>
  <c r="P68" i="51"/>
  <c r="Q68" i="51"/>
  <c r="N69" i="51"/>
  <c r="O69" i="51"/>
  <c r="P69" i="51"/>
  <c r="Q69" i="51"/>
  <c r="R69" i="51"/>
  <c r="N70" i="51"/>
  <c r="P71" i="51"/>
  <c r="O71" i="51"/>
  <c r="Q71" i="51"/>
  <c r="R71" i="51"/>
  <c r="R72" i="51"/>
  <c r="N72" i="51"/>
  <c r="O72" i="51"/>
  <c r="P72" i="51"/>
  <c r="Q72" i="51"/>
  <c r="R76" i="51"/>
  <c r="R77" i="51"/>
  <c r="P77" i="51"/>
  <c r="Q77" i="51"/>
  <c r="N78" i="51"/>
  <c r="O78" i="51"/>
  <c r="P78" i="51"/>
  <c r="Q78" i="51"/>
  <c r="P79" i="51"/>
  <c r="R80" i="51"/>
  <c r="P80" i="51"/>
  <c r="Q80" i="51"/>
  <c r="R84" i="51"/>
  <c r="P84" i="51"/>
  <c r="N85" i="51"/>
  <c r="O85" i="51"/>
  <c r="P85" i="51"/>
  <c r="Q85" i="51"/>
  <c r="R85" i="51"/>
  <c r="N86" i="51"/>
  <c r="Q86" i="51"/>
  <c r="R86" i="51"/>
  <c r="P87" i="51"/>
  <c r="Q87" i="51"/>
  <c r="R88" i="51"/>
  <c r="N88" i="51"/>
  <c r="O88" i="51"/>
  <c r="P88" i="51"/>
  <c r="Q88" i="51"/>
  <c r="O89" i="51"/>
  <c r="R92" i="51"/>
  <c r="N92" i="51"/>
  <c r="Q92" i="51"/>
  <c r="N93" i="51"/>
  <c r="N94" i="51"/>
  <c r="O94" i="51"/>
  <c r="P94" i="51"/>
  <c r="Q94" i="51"/>
  <c r="P95" i="51"/>
  <c r="N95" i="51"/>
  <c r="R95" i="51"/>
  <c r="R96" i="51"/>
  <c r="P97" i="51"/>
  <c r="R100" i="51"/>
  <c r="O100" i="51"/>
  <c r="P100" i="51"/>
  <c r="Q100" i="51"/>
  <c r="N101" i="51"/>
  <c r="O101" i="51"/>
  <c r="P101" i="51"/>
  <c r="Q101" i="51"/>
  <c r="R101" i="51"/>
  <c r="N102" i="51"/>
  <c r="P103" i="51"/>
  <c r="O103" i="51"/>
  <c r="Q103" i="51"/>
  <c r="R103" i="51"/>
  <c r="R104" i="51"/>
  <c r="N104" i="51"/>
  <c r="O104" i="51"/>
  <c r="P104" i="51"/>
  <c r="Q104" i="51"/>
  <c r="R108" i="51"/>
  <c r="R109" i="51"/>
  <c r="P109" i="51"/>
  <c r="Q109" i="51"/>
  <c r="N110" i="51"/>
  <c r="O110" i="51"/>
  <c r="P110" i="51"/>
  <c r="Q110" i="51"/>
  <c r="P111" i="51"/>
  <c r="R112" i="51"/>
  <c r="P112" i="51"/>
  <c r="Q112" i="51"/>
  <c r="R116" i="51"/>
  <c r="P116" i="51"/>
  <c r="N117" i="51"/>
  <c r="O117" i="51"/>
  <c r="P117" i="51"/>
  <c r="Q117" i="51"/>
  <c r="R117" i="51"/>
  <c r="N118" i="51"/>
  <c r="Q118" i="51"/>
  <c r="R118" i="51"/>
  <c r="P119" i="51"/>
  <c r="Q119" i="51"/>
  <c r="R120" i="51"/>
  <c r="N120" i="51"/>
  <c r="O120" i="51"/>
  <c r="P120" i="51"/>
  <c r="Q120" i="51"/>
  <c r="Q121" i="51"/>
  <c r="R121" i="51"/>
  <c r="R124" i="51"/>
  <c r="P124" i="51"/>
  <c r="Q124" i="51"/>
  <c r="Q125" i="51"/>
  <c r="N125" i="51"/>
  <c r="O125" i="51"/>
  <c r="P125" i="51"/>
  <c r="R125" i="51"/>
  <c r="N126" i="51"/>
  <c r="Q127" i="51"/>
  <c r="N127" i="51"/>
  <c r="O127" i="51"/>
  <c r="P127" i="51"/>
  <c r="R127" i="51"/>
  <c r="R128" i="51"/>
  <c r="P128" i="51"/>
  <c r="Q128" i="51"/>
  <c r="R132" i="51"/>
  <c r="P132" i="51"/>
  <c r="Q132" i="51"/>
  <c r="Q133" i="51"/>
  <c r="N133" i="51"/>
  <c r="O133" i="51"/>
  <c r="P133" i="51"/>
  <c r="R133" i="51"/>
  <c r="N134" i="51"/>
  <c r="Q135" i="51"/>
  <c r="N135" i="51"/>
  <c r="O135" i="51"/>
  <c r="P135" i="51"/>
  <c r="R135" i="51"/>
  <c r="R136" i="51"/>
  <c r="P136" i="51"/>
  <c r="Q136" i="51"/>
  <c r="O137" i="51"/>
  <c r="P137" i="51"/>
  <c r="R140" i="51"/>
  <c r="P140" i="51"/>
  <c r="Q140" i="51"/>
  <c r="Q141" i="51"/>
  <c r="N141" i="51"/>
  <c r="O141" i="51"/>
  <c r="P141" i="51"/>
  <c r="R141" i="51"/>
  <c r="B6" i="52"/>
  <c r="B7" i="52"/>
  <c r="D8" i="52"/>
  <c r="J17" i="70"/>
  <c r="J18" i="70"/>
  <c r="J12" i="70"/>
  <c r="J20" i="70"/>
  <c r="J16" i="70"/>
  <c r="J14" i="70"/>
  <c r="J24" i="70"/>
  <c r="J22" i="70"/>
  <c r="J11" i="70"/>
  <c r="J13" i="70"/>
  <c r="J23" i="70"/>
  <c r="J21" i="70"/>
  <c r="J19" i="70"/>
  <c r="J25" i="70"/>
  <c r="J26" i="70"/>
  <c r="J27" i="70"/>
  <c r="J28" i="70"/>
  <c r="J29" i="70"/>
  <c r="J30" i="70"/>
  <c r="J31" i="70"/>
  <c r="J32" i="70"/>
  <c r="J33" i="70"/>
  <c r="J34" i="70"/>
  <c r="J35" i="70"/>
  <c r="J36" i="70"/>
  <c r="J37" i="70"/>
  <c r="J38" i="70"/>
  <c r="J39" i="70"/>
  <c r="J40" i="70"/>
  <c r="J41" i="70"/>
  <c r="J42" i="70"/>
  <c r="J43" i="70"/>
  <c r="J44" i="70"/>
  <c r="J45" i="70"/>
  <c r="J46" i="70"/>
  <c r="J47" i="70"/>
  <c r="J48" i="70"/>
  <c r="J49" i="70"/>
  <c r="J50" i="70"/>
  <c r="J51" i="70"/>
  <c r="J52" i="70"/>
  <c r="J53" i="70"/>
  <c r="J54" i="70"/>
  <c r="J55" i="70"/>
  <c r="J56" i="70"/>
  <c r="J57" i="70"/>
  <c r="J5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AN5" i="55" l="1"/>
  <c r="U5" i="55"/>
  <c r="BZ5" i="55"/>
  <c r="BG5" i="55"/>
  <c r="F8" i="55"/>
  <c r="CD8" i="55"/>
  <c r="BK8" i="55"/>
  <c r="AR8" i="55"/>
  <c r="Y8" i="55"/>
  <c r="AT109" i="53"/>
  <c r="AK102" i="54"/>
  <c r="AT93" i="53"/>
  <c r="AK86" i="54"/>
  <c r="AT61" i="53"/>
  <c r="AK54" i="54"/>
  <c r="AT45" i="53"/>
  <c r="AK38" i="54"/>
  <c r="AT106" i="53"/>
  <c r="AK99" i="54"/>
  <c r="AT98" i="53"/>
  <c r="AK91" i="54"/>
  <c r="AT90" i="53"/>
  <c r="AK83" i="54"/>
  <c r="AT82" i="53"/>
  <c r="AK75" i="54"/>
  <c r="AT74" i="53"/>
  <c r="AK67" i="54"/>
  <c r="AT66" i="53"/>
  <c r="AK59" i="54"/>
  <c r="AT58" i="53"/>
  <c r="AK51" i="54"/>
  <c r="AT42" i="53"/>
  <c r="AK35" i="54"/>
  <c r="AT101" i="53"/>
  <c r="AK94" i="54"/>
  <c r="AT85" i="53"/>
  <c r="AK78" i="54"/>
  <c r="AT77" i="53"/>
  <c r="AK70" i="54"/>
  <c r="AT69" i="53"/>
  <c r="AK62" i="54"/>
  <c r="AT53" i="53"/>
  <c r="AK46" i="54"/>
  <c r="AT103" i="53"/>
  <c r="AK96" i="54"/>
  <c r="AT95" i="53"/>
  <c r="AK88" i="54"/>
  <c r="AT87" i="53"/>
  <c r="AK80" i="54"/>
  <c r="AT79" i="53"/>
  <c r="AK72" i="54"/>
  <c r="AT71" i="53"/>
  <c r="AK64" i="54"/>
  <c r="AT63" i="53"/>
  <c r="AK56" i="54"/>
  <c r="AT55" i="53"/>
  <c r="AK48" i="54"/>
  <c r="AT47" i="53"/>
  <c r="AK40" i="54"/>
  <c r="AT39" i="53"/>
  <c r="AK32" i="54"/>
  <c r="AT92" i="53"/>
  <c r="AK85" i="54"/>
  <c r="AT84" i="53"/>
  <c r="AK77" i="54"/>
  <c r="AT105" i="53"/>
  <c r="AK98" i="54"/>
  <c r="AT97" i="53"/>
  <c r="AK90" i="54"/>
  <c r="AT89" i="53"/>
  <c r="AK82" i="54"/>
  <c r="AT81" i="53"/>
  <c r="AK74" i="54"/>
  <c r="AT73" i="53"/>
  <c r="AK66" i="54"/>
  <c r="AT65" i="53"/>
  <c r="AK58" i="54"/>
  <c r="AT57" i="53"/>
  <c r="AK50" i="54"/>
  <c r="AT108" i="53"/>
  <c r="AK101" i="54"/>
  <c r="AT100" i="53"/>
  <c r="AK93" i="54"/>
  <c r="AT60" i="53"/>
  <c r="AK53" i="54"/>
  <c r="AT52" i="53"/>
  <c r="AK45" i="54"/>
  <c r="AT110" i="53"/>
  <c r="AK103" i="54"/>
  <c r="AT102" i="53"/>
  <c r="AK95" i="54"/>
  <c r="AT94" i="53"/>
  <c r="AK87" i="54"/>
  <c r="AT86" i="53"/>
  <c r="AK79" i="54"/>
  <c r="AT78" i="53"/>
  <c r="AK71" i="54"/>
  <c r="AT70" i="53"/>
  <c r="AK63" i="54"/>
  <c r="AT62" i="53"/>
  <c r="AK55" i="54"/>
  <c r="AT46" i="53"/>
  <c r="AK39" i="54"/>
  <c r="AT76" i="53"/>
  <c r="AK69" i="54"/>
  <c r="AT68" i="53"/>
  <c r="AK61" i="54"/>
  <c r="AT107" i="53"/>
  <c r="AK100" i="54"/>
  <c r="AT99" i="53"/>
  <c r="AK92" i="54"/>
  <c r="AT91" i="53"/>
  <c r="AK84" i="54"/>
  <c r="AT83" i="53"/>
  <c r="AK76" i="54"/>
  <c r="AT75" i="53"/>
  <c r="AK68" i="54"/>
  <c r="AT67" i="53"/>
  <c r="AK60" i="54"/>
  <c r="AT59" i="53"/>
  <c r="AK52" i="54"/>
  <c r="AT43" i="53"/>
  <c r="AK36" i="54"/>
  <c r="AT104" i="53"/>
  <c r="AK97" i="54"/>
  <c r="AT96" i="53"/>
  <c r="AK89" i="54"/>
  <c r="AT88" i="53"/>
  <c r="AK81" i="54"/>
  <c r="AT80" i="53"/>
  <c r="AK73" i="54"/>
  <c r="AT72" i="53"/>
  <c r="AK65" i="54"/>
  <c r="AT64" i="53"/>
  <c r="AK57" i="54"/>
  <c r="AT48" i="53"/>
  <c r="AK41" i="54"/>
  <c r="AT56" i="53"/>
  <c r="AK49" i="54"/>
  <c r="AT54" i="53"/>
  <c r="AK47" i="54"/>
  <c r="AT51" i="53"/>
  <c r="AK44" i="54"/>
  <c r="AT50" i="53"/>
  <c r="AK43" i="54"/>
  <c r="AT49" i="53"/>
  <c r="AK42" i="54"/>
  <c r="AT44" i="53"/>
  <c r="AK37" i="54"/>
  <c r="AT41" i="53"/>
  <c r="AK34" i="54"/>
  <c r="AT40" i="53"/>
  <c r="AK33" i="54"/>
  <c r="AT34" i="53"/>
  <c r="AK27" i="54"/>
  <c r="AT26" i="53"/>
  <c r="AK19" i="54"/>
  <c r="AT31" i="53"/>
  <c r="AK24" i="54"/>
  <c r="AT36" i="53"/>
  <c r="AK29" i="54"/>
  <c r="AT28" i="53"/>
  <c r="AK21" i="54"/>
  <c r="AT33" i="53"/>
  <c r="AK26" i="54"/>
  <c r="AT37" i="53"/>
  <c r="AK30" i="54"/>
  <c r="AT38" i="53"/>
  <c r="AK31" i="54"/>
  <c r="AT30" i="53"/>
  <c r="AK23" i="54"/>
  <c r="AT35" i="53"/>
  <c r="AK28" i="54"/>
  <c r="AT27" i="53"/>
  <c r="AK20" i="54"/>
  <c r="AT29" i="53"/>
  <c r="AK22" i="54"/>
  <c r="AT32" i="53"/>
  <c r="AK25" i="54"/>
  <c r="AT25" i="53"/>
  <c r="AK18" i="54"/>
  <c r="AT24" i="53"/>
  <c r="AK17" i="54"/>
  <c r="AT23" i="53"/>
  <c r="AK16" i="54"/>
  <c r="AT22" i="53"/>
  <c r="AK15" i="54"/>
  <c r="AT21" i="53"/>
  <c r="AK14" i="54"/>
  <c r="AT20" i="53"/>
  <c r="AK13" i="54"/>
  <c r="AT19" i="53"/>
  <c r="AK12" i="54"/>
  <c r="AT18" i="53"/>
  <c r="AK11" i="54"/>
  <c r="AT17" i="53"/>
  <c r="AK10" i="54"/>
  <c r="AT16" i="53"/>
  <c r="AK9" i="54"/>
  <c r="R14" i="51"/>
  <c r="P14" i="51"/>
  <c r="R13" i="51"/>
  <c r="N13" i="51"/>
  <c r="O12" i="51"/>
  <c r="N122" i="51"/>
  <c r="P12" i="51"/>
  <c r="Q15" i="51"/>
  <c r="N15" i="51"/>
  <c r="O26" i="51"/>
  <c r="R34" i="51"/>
  <c r="O10" i="51"/>
  <c r="B5" i="55"/>
  <c r="N107" i="51"/>
  <c r="R98" i="51"/>
  <c r="Q90" i="51"/>
  <c r="R66" i="51"/>
  <c r="N131" i="51"/>
  <c r="R106" i="51"/>
  <c r="O98" i="51"/>
  <c r="R74" i="51"/>
  <c r="O66" i="51"/>
  <c r="P115" i="51"/>
  <c r="Q106" i="51"/>
  <c r="Q74" i="51"/>
  <c r="P58" i="51"/>
  <c r="P106" i="51"/>
  <c r="P74" i="51"/>
  <c r="Q139" i="51"/>
  <c r="Q123" i="51"/>
  <c r="R50" i="51"/>
  <c r="O43" i="51"/>
  <c r="Q44" i="51"/>
  <c r="P44" i="51"/>
  <c r="O44" i="51"/>
  <c r="O40" i="51"/>
  <c r="P91" i="51"/>
  <c r="R139" i="51"/>
  <c r="R123" i="51"/>
  <c r="P75" i="51"/>
  <c r="P139" i="51"/>
  <c r="R131" i="51"/>
  <c r="P123" i="51"/>
  <c r="O139" i="51"/>
  <c r="P131" i="51"/>
  <c r="O123" i="51"/>
  <c r="R115" i="51"/>
  <c r="Q107" i="51"/>
  <c r="N27" i="51"/>
  <c r="Q131" i="51"/>
  <c r="P107" i="51"/>
  <c r="N43" i="51"/>
  <c r="R35" i="51"/>
  <c r="P27" i="51"/>
  <c r="R51" i="51"/>
  <c r="P43" i="51"/>
  <c r="Q35" i="51"/>
  <c r="R19" i="51"/>
  <c r="R59" i="51"/>
  <c r="Q51" i="51"/>
  <c r="O35" i="51"/>
  <c r="Q19" i="51"/>
  <c r="Q59" i="51"/>
  <c r="O51" i="51"/>
  <c r="N35" i="51"/>
  <c r="O19" i="51"/>
  <c r="Q91" i="51"/>
  <c r="R83" i="51"/>
  <c r="Q75" i="51"/>
  <c r="O59" i="51"/>
  <c r="N51" i="51"/>
  <c r="R27" i="51"/>
  <c r="N19" i="51"/>
  <c r="O91" i="51"/>
  <c r="Q83" i="51"/>
  <c r="O75" i="51"/>
  <c r="N59" i="51"/>
  <c r="R43" i="51"/>
  <c r="Q27" i="51"/>
  <c r="R16" i="51"/>
  <c r="Q16" i="51"/>
  <c r="P16" i="51"/>
  <c r="O15" i="51"/>
  <c r="P15" i="51"/>
  <c r="N12" i="51"/>
  <c r="R12" i="51"/>
  <c r="N11" i="51"/>
  <c r="P11" i="51"/>
  <c r="O11" i="51"/>
  <c r="R11" i="51"/>
  <c r="N137" i="51"/>
  <c r="O121" i="51"/>
  <c r="P113" i="51"/>
  <c r="O97" i="51"/>
  <c r="O57" i="51"/>
  <c r="N33" i="51"/>
  <c r="Q137" i="51"/>
  <c r="R129" i="51"/>
  <c r="N121" i="51"/>
  <c r="R97" i="51"/>
  <c r="P129" i="51"/>
  <c r="O129" i="51"/>
  <c r="Q65" i="51"/>
  <c r="R41" i="51"/>
  <c r="N129" i="51"/>
  <c r="R89" i="51"/>
  <c r="P65" i="51"/>
  <c r="N17" i="51"/>
  <c r="Q89" i="51"/>
  <c r="P81" i="51"/>
  <c r="O65" i="51"/>
  <c r="R57" i="51"/>
  <c r="R9" i="51"/>
  <c r="Q9" i="51"/>
  <c r="P9" i="51"/>
  <c r="O9" i="51"/>
  <c r="N54" i="51"/>
  <c r="Q54" i="51"/>
  <c r="O140" i="51"/>
  <c r="O136" i="51"/>
  <c r="O132" i="51"/>
  <c r="O128" i="51"/>
  <c r="O124" i="51"/>
  <c r="P118" i="51"/>
  <c r="O115" i="51"/>
  <c r="R113" i="51"/>
  <c r="O112" i="51"/>
  <c r="R110" i="51"/>
  <c r="O109" i="51"/>
  <c r="R107" i="51"/>
  <c r="O106" i="51"/>
  <c r="N103" i="51"/>
  <c r="N100" i="51"/>
  <c r="Q98" i="51"/>
  <c r="N97" i="51"/>
  <c r="Q95" i="51"/>
  <c r="P92" i="51"/>
  <c r="P89" i="51"/>
  <c r="P86" i="51"/>
  <c r="O83" i="51"/>
  <c r="R81" i="51"/>
  <c r="O80" i="51"/>
  <c r="R78" i="51"/>
  <c r="O77" i="51"/>
  <c r="R75" i="51"/>
  <c r="O74" i="51"/>
  <c r="N71" i="51"/>
  <c r="N68" i="51"/>
  <c r="Q66" i="51"/>
  <c r="Q63" i="51"/>
  <c r="N57" i="51"/>
  <c r="Q55" i="51"/>
  <c r="R53" i="51"/>
  <c r="P50" i="51"/>
  <c r="O45" i="51"/>
  <c r="Q45" i="51"/>
  <c r="P41" i="51"/>
  <c r="N38" i="51"/>
  <c r="Q38" i="51"/>
  <c r="P34" i="51"/>
  <c r="O29" i="51"/>
  <c r="Q29" i="51"/>
  <c r="P25" i="51"/>
  <c r="N22" i="51"/>
  <c r="Q22" i="51"/>
  <c r="P18" i="51"/>
  <c r="O13" i="51"/>
  <c r="Q13" i="51"/>
  <c r="N140" i="51"/>
  <c r="R138" i="51"/>
  <c r="N136" i="51"/>
  <c r="R134" i="51"/>
  <c r="N132" i="51"/>
  <c r="R130" i="51"/>
  <c r="N128" i="51"/>
  <c r="R126" i="51"/>
  <c r="N124" i="51"/>
  <c r="R122" i="51"/>
  <c r="R119" i="51"/>
  <c r="O118" i="51"/>
  <c r="Q116" i="51"/>
  <c r="N115" i="51"/>
  <c r="Q113" i="51"/>
  <c r="N112" i="51"/>
  <c r="N109" i="51"/>
  <c r="P98" i="51"/>
  <c r="O95" i="51"/>
  <c r="R93" i="51"/>
  <c r="O92" i="51"/>
  <c r="R90" i="51"/>
  <c r="R87" i="51"/>
  <c r="O86" i="51"/>
  <c r="Q84" i="51"/>
  <c r="N83" i="51"/>
  <c r="Q81" i="51"/>
  <c r="N80" i="51"/>
  <c r="N77" i="51"/>
  <c r="P66" i="51"/>
  <c r="O63" i="51"/>
  <c r="R61" i="51"/>
  <c r="R58" i="51"/>
  <c r="O55" i="51"/>
  <c r="Q53" i="51"/>
  <c r="R46" i="51"/>
  <c r="R37" i="51"/>
  <c r="Q134" i="51"/>
  <c r="R105" i="51"/>
  <c r="R102" i="51"/>
  <c r="R99" i="51"/>
  <c r="Q96" i="51"/>
  <c r="Q93" i="51"/>
  <c r="R73" i="51"/>
  <c r="R70" i="51"/>
  <c r="R67" i="51"/>
  <c r="Q64" i="51"/>
  <c r="Q61" i="51"/>
  <c r="N50" i="51"/>
  <c r="Q50" i="51"/>
  <c r="O41" i="51"/>
  <c r="Q41" i="51"/>
  <c r="N34" i="51"/>
  <c r="Q34" i="51"/>
  <c r="O25" i="51"/>
  <c r="Q25" i="51"/>
  <c r="N18" i="51"/>
  <c r="Q18" i="51"/>
  <c r="Q138" i="51"/>
  <c r="P138" i="51"/>
  <c r="P134" i="51"/>
  <c r="P130" i="51"/>
  <c r="P126" i="51"/>
  <c r="P122" i="51"/>
  <c r="O119" i="51"/>
  <c r="O116" i="51"/>
  <c r="R114" i="51"/>
  <c r="O113" i="51"/>
  <c r="R111" i="51"/>
  <c r="Q108" i="51"/>
  <c r="Q105" i="51"/>
  <c r="Q102" i="51"/>
  <c r="Q99" i="51"/>
  <c r="P96" i="51"/>
  <c r="P93" i="51"/>
  <c r="P90" i="51"/>
  <c r="O87" i="51"/>
  <c r="O84" i="51"/>
  <c r="R82" i="51"/>
  <c r="O81" i="51"/>
  <c r="R79" i="51"/>
  <c r="Q76" i="51"/>
  <c r="Q73" i="51"/>
  <c r="Q70" i="51"/>
  <c r="Q67" i="51"/>
  <c r="P64" i="51"/>
  <c r="P61" i="51"/>
  <c r="N53" i="51"/>
  <c r="R49" i="51"/>
  <c r="R42" i="51"/>
  <c r="R33" i="51"/>
  <c r="R26" i="51"/>
  <c r="R17" i="51"/>
  <c r="R10" i="51"/>
  <c r="Q130" i="51"/>
  <c r="Q126" i="51"/>
  <c r="O138" i="51"/>
  <c r="O134" i="51"/>
  <c r="O130" i="51"/>
  <c r="O126" i="51"/>
  <c r="O122" i="51"/>
  <c r="N119" i="51"/>
  <c r="N116" i="51"/>
  <c r="Q114" i="51"/>
  <c r="Q111" i="51"/>
  <c r="P108" i="51"/>
  <c r="P105" i="51"/>
  <c r="P102" i="51"/>
  <c r="O99" i="51"/>
  <c r="O96" i="51"/>
  <c r="R94" i="51"/>
  <c r="O93" i="51"/>
  <c r="R91" i="51"/>
  <c r="O90" i="51"/>
  <c r="N87" i="51"/>
  <c r="N84" i="51"/>
  <c r="Q82" i="51"/>
  <c r="Q79" i="51"/>
  <c r="P76" i="51"/>
  <c r="P73" i="51"/>
  <c r="P70" i="51"/>
  <c r="O67" i="51"/>
  <c r="O64" i="51"/>
  <c r="R62" i="51"/>
  <c r="O61" i="51"/>
  <c r="N58" i="51"/>
  <c r="Q58" i="51"/>
  <c r="R54" i="51"/>
  <c r="P49" i="51"/>
  <c r="N46" i="51"/>
  <c r="Q46" i="51"/>
  <c r="O37" i="51"/>
  <c r="Q37" i="51"/>
  <c r="N30" i="51"/>
  <c r="Q30" i="51"/>
  <c r="O21" i="51"/>
  <c r="Q21" i="51"/>
  <c r="N14" i="51"/>
  <c r="Q14" i="51"/>
  <c r="P114" i="51"/>
  <c r="O111" i="51"/>
  <c r="O108" i="51"/>
  <c r="O105" i="51"/>
  <c r="O102" i="51"/>
  <c r="N99" i="51"/>
  <c r="N96" i="51"/>
  <c r="P82" i="51"/>
  <c r="O79" i="51"/>
  <c r="O76" i="51"/>
  <c r="O73" i="51"/>
  <c r="O70" i="51"/>
  <c r="N67" i="51"/>
  <c r="N64" i="51"/>
  <c r="P54" i="51"/>
  <c r="O114" i="51"/>
  <c r="N111" i="51"/>
  <c r="N108" i="51"/>
  <c r="O82" i="51"/>
  <c r="N79" i="51"/>
  <c r="N76" i="51"/>
  <c r="O54" i="51"/>
  <c r="O49" i="51"/>
  <c r="Q49" i="51"/>
  <c r="N42" i="51"/>
  <c r="Q42" i="51"/>
  <c r="O33" i="51"/>
  <c r="Q33" i="51"/>
  <c r="N26" i="51"/>
  <c r="Q26" i="51"/>
  <c r="O17" i="51"/>
  <c r="Q17" i="51"/>
  <c r="N10" i="51"/>
  <c r="Q10" i="51"/>
  <c r="P20" i="53"/>
  <c r="P18" i="53" l="1"/>
  <c r="P19"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R88" i="53"/>
  <c r="R89" i="53"/>
  <c r="R90" i="53"/>
  <c r="R91" i="53"/>
  <c r="R92" i="53"/>
  <c r="R93" i="53"/>
  <c r="R94" i="53"/>
  <c r="R95" i="53"/>
  <c r="R96" i="53"/>
  <c r="R97" i="53"/>
  <c r="R98" i="53"/>
  <c r="R99" i="53"/>
  <c r="R100" i="53"/>
  <c r="R101" i="53"/>
  <c r="R102" i="53"/>
  <c r="R103" i="53"/>
  <c r="R104" i="53"/>
  <c r="R105" i="53"/>
  <c r="R106" i="53"/>
  <c r="R107" i="53"/>
  <c r="R108" i="53"/>
  <c r="R109" i="53"/>
  <c r="R110" i="53"/>
  <c r="O114" i="53" l="1"/>
  <c r="O113" i="53"/>
  <c r="L113" i="53"/>
  <c r="J113" i="53"/>
  <c r="L112" i="53"/>
  <c r="J112" i="53"/>
  <c r="L103" i="54"/>
  <c r="K103" i="54"/>
  <c r="L102" i="54"/>
  <c r="K102" i="54"/>
  <c r="L101" i="54"/>
  <c r="K101" i="54"/>
  <c r="L100" i="54"/>
  <c r="K100" i="54"/>
  <c r="L99" i="54"/>
  <c r="K99" i="54"/>
  <c r="L98" i="54"/>
  <c r="K98" i="54"/>
  <c r="L97" i="54"/>
  <c r="K97" i="54"/>
  <c r="L96" i="54"/>
  <c r="K96" i="54"/>
  <c r="L95" i="54"/>
  <c r="K95" i="54"/>
  <c r="L94" i="54"/>
  <c r="K94" i="54"/>
  <c r="L93" i="54"/>
  <c r="K93" i="54"/>
  <c r="L92" i="54"/>
  <c r="K92" i="54"/>
  <c r="L91" i="54"/>
  <c r="K91" i="54"/>
  <c r="L90" i="54"/>
  <c r="K90" i="54"/>
  <c r="L89" i="54"/>
  <c r="K89" i="54"/>
  <c r="L88" i="54"/>
  <c r="K88" i="54"/>
  <c r="L87" i="54"/>
  <c r="K87" i="54"/>
  <c r="L86" i="54"/>
  <c r="K86" i="54"/>
  <c r="L85" i="54"/>
  <c r="K85" i="54"/>
  <c r="L84" i="54"/>
  <c r="K84" i="54"/>
  <c r="L83" i="54"/>
  <c r="K83" i="54"/>
  <c r="L82" i="54"/>
  <c r="K82" i="54"/>
  <c r="L81" i="54"/>
  <c r="K81" i="54"/>
  <c r="L80" i="54"/>
  <c r="K80" i="54"/>
  <c r="L79" i="54"/>
  <c r="K79" i="54"/>
  <c r="L78" i="54"/>
  <c r="K78" i="54"/>
  <c r="L77" i="54"/>
  <c r="K77" i="54"/>
  <c r="L76" i="54"/>
  <c r="K76" i="54"/>
  <c r="L75" i="54"/>
  <c r="K75" i="54"/>
  <c r="L74" i="54"/>
  <c r="K74" i="54"/>
  <c r="L73" i="54"/>
  <c r="K73" i="54"/>
  <c r="L72" i="54"/>
  <c r="K72" i="54"/>
  <c r="L71" i="54"/>
  <c r="K71" i="54"/>
  <c r="L70" i="54"/>
  <c r="K70" i="54"/>
  <c r="L69" i="54"/>
  <c r="K69" i="54"/>
  <c r="L68" i="54"/>
  <c r="K68" i="54"/>
  <c r="L67" i="54"/>
  <c r="K67" i="54"/>
  <c r="L66" i="54"/>
  <c r="K66" i="54"/>
  <c r="L65" i="54"/>
  <c r="K65" i="54"/>
  <c r="L64" i="54"/>
  <c r="K64" i="54"/>
  <c r="L63" i="54"/>
  <c r="K63" i="54"/>
  <c r="L62" i="54"/>
  <c r="K62" i="54"/>
  <c r="L61" i="54"/>
  <c r="K61" i="54"/>
  <c r="L60" i="54"/>
  <c r="K60" i="54"/>
  <c r="L59" i="54"/>
  <c r="K59" i="54"/>
  <c r="L58" i="54"/>
  <c r="K58" i="54"/>
  <c r="L57" i="54"/>
  <c r="K57" i="54"/>
  <c r="L56" i="54"/>
  <c r="K56" i="54"/>
  <c r="L55" i="54"/>
  <c r="K55" i="54"/>
  <c r="L54" i="54"/>
  <c r="K54" i="54"/>
  <c r="L53" i="54"/>
  <c r="K53" i="54"/>
  <c r="L52" i="54"/>
  <c r="K52" i="54"/>
  <c r="L51" i="54"/>
  <c r="K51" i="54"/>
  <c r="L50" i="54"/>
  <c r="K50" i="54"/>
  <c r="L49" i="54"/>
  <c r="K49" i="54"/>
  <c r="L48" i="54"/>
  <c r="K48" i="54"/>
  <c r="L47" i="54"/>
  <c r="K47" i="54"/>
  <c r="L46" i="54"/>
  <c r="K46" i="54"/>
  <c r="L45" i="54"/>
  <c r="K45" i="54"/>
  <c r="L44" i="54"/>
  <c r="K44" i="54"/>
  <c r="L43" i="54"/>
  <c r="K43" i="54"/>
  <c r="L42" i="54"/>
  <c r="K42" i="54"/>
  <c r="L41" i="54"/>
  <c r="K41" i="54"/>
  <c r="L40" i="54"/>
  <c r="K40" i="54"/>
  <c r="L39" i="54"/>
  <c r="K39" i="54"/>
  <c r="L38" i="54"/>
  <c r="K38" i="54"/>
  <c r="L37" i="54"/>
  <c r="K37" i="54"/>
  <c r="L36" i="54"/>
  <c r="K36" i="54"/>
  <c r="L35" i="54"/>
  <c r="K35" i="54"/>
  <c r="L34" i="54"/>
  <c r="K34" i="54"/>
  <c r="L33" i="54"/>
  <c r="K33" i="54"/>
  <c r="L32" i="54"/>
  <c r="K32" i="54"/>
  <c r="L31" i="54"/>
  <c r="K31" i="54"/>
  <c r="L30" i="54"/>
  <c r="K30" i="54"/>
  <c r="L29" i="54"/>
  <c r="K29" i="54"/>
  <c r="L28" i="54"/>
  <c r="K28" i="54"/>
  <c r="L27" i="54"/>
  <c r="K27" i="54"/>
  <c r="L26" i="54"/>
  <c r="K26" i="54"/>
  <c r="L25" i="54"/>
  <c r="K25" i="54"/>
  <c r="L24" i="54"/>
  <c r="K24" i="54"/>
  <c r="L23" i="54"/>
  <c r="K23" i="54"/>
  <c r="L22" i="54"/>
  <c r="K22" i="54"/>
  <c r="L21" i="54"/>
  <c r="K21" i="54"/>
  <c r="L20" i="54"/>
  <c r="K20" i="54"/>
  <c r="L19" i="54"/>
  <c r="K19" i="54"/>
  <c r="L18" i="54"/>
  <c r="K18" i="54"/>
  <c r="L17" i="54"/>
  <c r="K17" i="54"/>
  <c r="L16" i="54"/>
  <c r="K16" i="54"/>
  <c r="L15" i="54"/>
  <c r="K15" i="54"/>
  <c r="L14" i="54"/>
  <c r="K14" i="54"/>
  <c r="L13" i="54"/>
  <c r="K13" i="54"/>
  <c r="L12" i="54"/>
  <c r="K12" i="54"/>
  <c r="L11" i="54"/>
  <c r="K11" i="54"/>
  <c r="L10" i="54"/>
  <c r="K10" i="54"/>
  <c r="L9" i="54"/>
  <c r="K9" i="54"/>
  <c r="AV15" i="53"/>
  <c r="L8" i="54" l="1"/>
  <c r="G5" i="72"/>
  <c r="K8" i="54"/>
  <c r="L117" i="53"/>
  <c r="L118" i="53"/>
  <c r="Q113" i="53"/>
  <c r="G7" i="72"/>
  <c r="AT15" i="53"/>
  <c r="Q114" i="53"/>
  <c r="C1" i="54" l="1"/>
  <c r="E2" i="54"/>
  <c r="A3" i="51"/>
  <c r="D5" i="51"/>
  <c r="A4" i="51"/>
  <c r="L91" i="51" l="1"/>
  <c r="S91" i="51"/>
  <c r="L141" i="51" l="1"/>
  <c r="L140" i="51" l="1"/>
  <c r="L134" i="51" l="1"/>
  <c r="L138" i="51"/>
  <c r="L135" i="51"/>
  <c r="L139" i="51"/>
  <c r="L137" i="51"/>
  <c r="L136" i="51"/>
  <c r="S9" i="51"/>
  <c r="T9" i="51" s="1"/>
  <c r="U9" i="51" s="1"/>
  <c r="L9" i="51"/>
  <c r="S29" i="51" l="1"/>
  <c r="L29" i="51"/>
  <c r="L61" i="51"/>
  <c r="S61" i="51"/>
  <c r="L106" i="51"/>
  <c r="L31" i="51"/>
  <c r="S31" i="51"/>
  <c r="S76" i="51"/>
  <c r="L76" i="51"/>
  <c r="S14" i="51"/>
  <c r="L14" i="51"/>
  <c r="L72" i="51"/>
  <c r="S72" i="51"/>
  <c r="L49" i="51"/>
  <c r="S49" i="51"/>
  <c r="L114" i="51"/>
  <c r="L79" i="51"/>
  <c r="S79" i="51"/>
  <c r="L40" i="51"/>
  <c r="S40" i="51"/>
  <c r="L100" i="51"/>
  <c r="S100" i="51"/>
  <c r="L50" i="51"/>
  <c r="S50" i="51"/>
  <c r="L133" i="51"/>
  <c r="L93" i="51"/>
  <c r="S93" i="51"/>
  <c r="S74" i="51"/>
  <c r="L74" i="51"/>
  <c r="S34" i="51"/>
  <c r="L34" i="51"/>
  <c r="S32" i="51"/>
  <c r="L32" i="51"/>
  <c r="L30" i="51"/>
  <c r="S30" i="51"/>
  <c r="S94" i="51"/>
  <c r="L94" i="51"/>
  <c r="S67" i="51"/>
  <c r="L67" i="51"/>
  <c r="S25" i="51"/>
  <c r="L25" i="51"/>
  <c r="L112" i="51"/>
  <c r="S36" i="51"/>
  <c r="L36" i="51"/>
  <c r="S99" i="51"/>
  <c r="L99" i="51"/>
  <c r="L104" i="51"/>
  <c r="S104" i="51"/>
  <c r="S58" i="51"/>
  <c r="L58" i="51"/>
  <c r="L16" i="51"/>
  <c r="S16" i="51"/>
  <c r="S82" i="51"/>
  <c r="L82" i="51"/>
  <c r="L20" i="51"/>
  <c r="S20" i="51"/>
  <c r="L68" i="51"/>
  <c r="S68" i="51"/>
  <c r="S22" i="51"/>
  <c r="L22" i="51"/>
  <c r="S60" i="51"/>
  <c r="L60" i="51"/>
  <c r="L125" i="51"/>
  <c r="L126" i="51"/>
  <c r="L26" i="51"/>
  <c r="S26" i="51"/>
  <c r="L131" i="51"/>
  <c r="L63" i="51"/>
  <c r="S63" i="51"/>
  <c r="S56" i="51"/>
  <c r="L56" i="51"/>
  <c r="S12" i="51"/>
  <c r="L12" i="51"/>
  <c r="L102" i="51"/>
  <c r="S102" i="51"/>
  <c r="L129" i="51"/>
  <c r="S13" i="51"/>
  <c r="L13" i="51"/>
  <c r="S88" i="51"/>
  <c r="L88" i="51"/>
  <c r="S38" i="51"/>
  <c r="L38" i="51"/>
  <c r="L85" i="51"/>
  <c r="S85" i="51"/>
  <c r="L47" i="51"/>
  <c r="S47" i="51"/>
  <c r="L59" i="51"/>
  <c r="S59" i="51"/>
  <c r="L130" i="51"/>
  <c r="S21" i="51"/>
  <c r="L21" i="51"/>
  <c r="L86" i="51"/>
  <c r="S86" i="51"/>
  <c r="S54" i="51"/>
  <c r="L54" i="51"/>
  <c r="S96" i="51"/>
  <c r="L96" i="51"/>
  <c r="S64" i="51"/>
  <c r="L64" i="51"/>
  <c r="S27" i="51"/>
  <c r="L27" i="51"/>
  <c r="L121" i="51"/>
  <c r="L81" i="51"/>
  <c r="S81" i="51"/>
  <c r="S42" i="51"/>
  <c r="L42" i="51"/>
  <c r="L89" i="51"/>
  <c r="S89" i="51"/>
  <c r="S52" i="51"/>
  <c r="L52" i="51"/>
  <c r="L119" i="51"/>
  <c r="L37" i="51"/>
  <c r="S37" i="51"/>
  <c r="L132" i="51"/>
  <c r="S51" i="51"/>
  <c r="L51" i="51"/>
  <c r="S10" i="51"/>
  <c r="L10" i="51"/>
  <c r="L118" i="51"/>
  <c r="L39" i="51"/>
  <c r="S39" i="51"/>
  <c r="L83" i="51"/>
  <c r="S83" i="51"/>
  <c r="S44" i="51"/>
  <c r="L44" i="51"/>
  <c r="S105" i="51"/>
  <c r="L105" i="51"/>
  <c r="L103" i="51"/>
  <c r="S103" i="51"/>
  <c r="L71" i="51"/>
  <c r="S71" i="51"/>
  <c r="S98" i="51"/>
  <c r="L98" i="51"/>
  <c r="S66" i="51"/>
  <c r="L66" i="51"/>
  <c r="L109" i="51"/>
  <c r="S80" i="51"/>
  <c r="L80" i="51"/>
  <c r="L41" i="51"/>
  <c r="S41" i="51"/>
  <c r="L117" i="51"/>
  <c r="L45" i="51"/>
  <c r="S45" i="51"/>
  <c r="S78" i="51"/>
  <c r="L78" i="51"/>
  <c r="L123" i="51"/>
  <c r="L33" i="51"/>
  <c r="S33" i="51"/>
  <c r="L128" i="51"/>
  <c r="S92" i="51"/>
  <c r="L92" i="51"/>
  <c r="S55" i="51"/>
  <c r="L55" i="51"/>
  <c r="L15" i="51"/>
  <c r="S15" i="51"/>
  <c r="S73" i="51"/>
  <c r="L73" i="51"/>
  <c r="L24" i="51"/>
  <c r="S24" i="51"/>
  <c r="L107" i="51"/>
  <c r="L69" i="51"/>
  <c r="S69" i="51"/>
  <c r="L28" i="51"/>
  <c r="S28" i="51"/>
  <c r="L19" i="51"/>
  <c r="S19" i="51"/>
  <c r="S77" i="51"/>
  <c r="L77" i="51"/>
  <c r="L57" i="51"/>
  <c r="S57" i="51"/>
  <c r="S23" i="51"/>
  <c r="L23" i="51"/>
  <c r="L124" i="51"/>
  <c r="S43" i="51"/>
  <c r="L43" i="51"/>
  <c r="S95" i="51"/>
  <c r="L95" i="51"/>
  <c r="S62" i="51"/>
  <c r="L62" i="51"/>
  <c r="S90" i="51"/>
  <c r="L90" i="51"/>
  <c r="L53" i="51"/>
  <c r="S53" i="51"/>
  <c r="L111" i="51"/>
  <c r="L87" i="51"/>
  <c r="S87" i="51"/>
  <c r="L110" i="51"/>
  <c r="L48" i="51"/>
  <c r="S48" i="51"/>
  <c r="S11" i="51"/>
  <c r="L11" i="51"/>
  <c r="L35" i="51"/>
  <c r="S35" i="51"/>
  <c r="L70" i="51"/>
  <c r="S70" i="51"/>
  <c r="L17" i="51"/>
  <c r="S17" i="51"/>
  <c r="L115" i="51"/>
  <c r="L120" i="51"/>
  <c r="S84" i="51"/>
  <c r="L84" i="51"/>
  <c r="S46" i="51"/>
  <c r="L46" i="51"/>
  <c r="S97" i="51"/>
  <c r="L97" i="51"/>
  <c r="L65" i="51"/>
  <c r="S65" i="51"/>
  <c r="L122" i="51"/>
  <c r="L127" i="51"/>
  <c r="L18" i="51"/>
  <c r="S18" i="51"/>
  <c r="L116" i="51"/>
  <c r="L108" i="51"/>
  <c r="L113" i="51"/>
  <c r="L101" i="51"/>
  <c r="S101" i="51"/>
  <c r="S75" i="51"/>
  <c r="L75" i="51"/>
  <c r="T10" i="51" l="1"/>
  <c r="T11" i="51" s="1"/>
  <c r="T12" i="51" s="1"/>
  <c r="T13" i="51" s="1"/>
  <c r="U13" i="51" s="1"/>
  <c r="U11" i="51" l="1"/>
  <c r="U10" i="51"/>
  <c r="U12" i="51"/>
  <c r="T14" i="51"/>
  <c r="U14" i="51" l="1"/>
  <c r="T15" i="51"/>
  <c r="T16" i="51" l="1"/>
  <c r="T17" i="51" s="1"/>
  <c r="U15" i="51"/>
  <c r="U16" i="51" l="1"/>
  <c r="T18" i="51"/>
  <c r="U18" i="51" s="1"/>
  <c r="U17" i="51"/>
  <c r="B10" i="51" s="1"/>
  <c r="A16" i="53" s="1"/>
  <c r="AX16" i="53" s="1"/>
  <c r="BA16" i="53" l="1"/>
  <c r="AY16" i="53" s="1"/>
  <c r="B11" i="51"/>
  <c r="A17" i="53" s="1"/>
  <c r="AX17" i="53" s="1"/>
  <c r="T19" i="51"/>
  <c r="I9" i="54" l="1"/>
  <c r="BA17" i="53"/>
  <c r="AY17" i="53" s="1"/>
  <c r="T20" i="51"/>
  <c r="U19" i="51"/>
  <c r="I10" i="54" l="1"/>
  <c r="B12" i="51"/>
  <c r="A18" i="53" s="1"/>
  <c r="AX18" i="53" s="1"/>
  <c r="U20" i="51"/>
  <c r="T21" i="51"/>
  <c r="BA18" i="53" l="1"/>
  <c r="B13" i="51"/>
  <c r="A19" i="53" s="1"/>
  <c r="AX19" i="53" s="1"/>
  <c r="T22" i="51"/>
  <c r="U22" i="51" s="1"/>
  <c r="U21" i="51"/>
  <c r="AY18" i="53" l="1"/>
  <c r="I11" i="54" s="1"/>
  <c r="BA19" i="53"/>
  <c r="B14" i="51"/>
  <c r="A20" i="53" s="1"/>
  <c r="AX20" i="53" s="1"/>
  <c r="T23" i="51"/>
  <c r="AY19" i="53" l="1"/>
  <c r="I12" i="54" s="1"/>
  <c r="BA20" i="53"/>
  <c r="T24" i="51"/>
  <c r="U23" i="51"/>
  <c r="AY20" i="53" l="1"/>
  <c r="I13" i="54" s="1"/>
  <c r="B15" i="51"/>
  <c r="A21" i="53" s="1"/>
  <c r="AX21" i="53" s="1"/>
  <c r="T25" i="51"/>
  <c r="U24" i="51"/>
  <c r="B16" i="51" s="1"/>
  <c r="A22" i="53" s="1"/>
  <c r="AX22" i="53" s="1"/>
  <c r="BA22" i="53" l="1"/>
  <c r="AY22" i="53" s="1"/>
  <c r="BA21" i="53"/>
  <c r="B17" i="51"/>
  <c r="A23" i="53" s="1"/>
  <c r="AX23" i="53" s="1"/>
  <c r="U25" i="51"/>
  <c r="T26" i="51"/>
  <c r="I15" i="54" l="1"/>
  <c r="AY21" i="53"/>
  <c r="I14" i="54" s="1"/>
  <c r="BA23" i="53"/>
  <c r="B18" i="51"/>
  <c r="A24" i="53" s="1"/>
  <c r="AX24" i="53" s="1"/>
  <c r="U26" i="51"/>
  <c r="T27" i="51"/>
  <c r="AY23" i="53" l="1"/>
  <c r="I16" i="54" s="1"/>
  <c r="BA24" i="53"/>
  <c r="T28" i="51"/>
  <c r="U27" i="51"/>
  <c r="AY24" i="53" l="1"/>
  <c r="I17" i="54" s="1"/>
  <c r="T29" i="51"/>
  <c r="U28" i="51"/>
  <c r="U29" i="51" l="1"/>
  <c r="T30" i="51"/>
  <c r="U30" i="51" l="1"/>
  <c r="T31" i="51"/>
  <c r="T32" i="51" l="1"/>
  <c r="U31" i="51"/>
  <c r="U32" i="51" l="1"/>
  <c r="T33" i="51"/>
  <c r="U33" i="51" l="1"/>
  <c r="T34" i="51"/>
  <c r="T35" i="51" l="1"/>
  <c r="U34" i="51"/>
  <c r="T36" i="51" l="1"/>
  <c r="U35" i="51"/>
  <c r="U36" i="51" l="1"/>
  <c r="T37" i="51"/>
  <c r="T38" i="51" l="1"/>
  <c r="U37" i="51"/>
  <c r="T39" i="51" l="1"/>
  <c r="U38" i="51"/>
  <c r="T40" i="51" l="1"/>
  <c r="U39" i="51"/>
  <c r="T41" i="51" l="1"/>
  <c r="U40" i="51"/>
  <c r="U41" i="51" l="1"/>
  <c r="T42" i="51"/>
  <c r="U42" i="51" l="1"/>
  <c r="T43" i="51"/>
  <c r="T44" i="51" l="1"/>
  <c r="U43" i="51"/>
  <c r="U44" i="51" l="1"/>
  <c r="T45" i="51"/>
  <c r="T46" i="51" l="1"/>
  <c r="U45" i="51"/>
  <c r="U46" i="51" l="1"/>
  <c r="T47" i="51"/>
  <c r="T48" i="51" l="1"/>
  <c r="U47" i="51"/>
  <c r="T49" i="51" l="1"/>
  <c r="U48" i="51"/>
  <c r="T50" i="51" l="1"/>
  <c r="U49" i="51"/>
  <c r="U50" i="51" l="1"/>
  <c r="T51" i="51"/>
  <c r="T52" i="51" l="1"/>
  <c r="U51" i="51"/>
  <c r="T53" i="51" l="1"/>
  <c r="U52" i="51"/>
  <c r="T54" i="51" l="1"/>
  <c r="U53" i="51"/>
  <c r="U54" i="51" l="1"/>
  <c r="T55" i="51"/>
  <c r="T56" i="51" l="1"/>
  <c r="U55" i="51"/>
  <c r="U56" i="51" l="1"/>
  <c r="T57" i="51"/>
  <c r="U57" i="51" l="1"/>
  <c r="T58" i="51"/>
  <c r="T59" i="51" l="1"/>
  <c r="U58" i="51"/>
  <c r="U59" i="51" l="1"/>
  <c r="T60" i="51"/>
  <c r="T61" i="51" l="1"/>
  <c r="U60" i="51"/>
  <c r="T62" i="51" l="1"/>
  <c r="U61" i="51"/>
  <c r="T63" i="51" l="1"/>
  <c r="U62" i="51"/>
  <c r="U63" i="51" l="1"/>
  <c r="T64" i="51"/>
  <c r="T65" i="51" l="1"/>
  <c r="U64" i="51"/>
  <c r="T66" i="51" l="1"/>
  <c r="U65" i="51"/>
  <c r="T67" i="51" l="1"/>
  <c r="U66" i="51"/>
  <c r="T68" i="51" l="1"/>
  <c r="U67" i="51"/>
  <c r="T69" i="51" l="1"/>
  <c r="U68" i="51"/>
  <c r="T70" i="51" l="1"/>
  <c r="U69" i="51"/>
  <c r="T71" i="51" l="1"/>
  <c r="U70" i="51"/>
  <c r="U71" i="51" l="1"/>
  <c r="T72" i="51"/>
  <c r="U72" i="51" l="1"/>
  <c r="T73" i="51"/>
  <c r="T74" i="51" l="1"/>
  <c r="U73" i="51"/>
  <c r="T75" i="51" l="1"/>
  <c r="U74" i="51"/>
  <c r="U75" i="51" l="1"/>
  <c r="T76" i="51"/>
  <c r="T77" i="51" l="1"/>
  <c r="U76" i="51"/>
  <c r="T78" i="51" l="1"/>
  <c r="U77" i="51"/>
  <c r="T79" i="51" l="1"/>
  <c r="U78" i="51"/>
  <c r="U79" i="51" l="1"/>
  <c r="T80" i="51"/>
  <c r="T81" i="51" l="1"/>
  <c r="U80" i="51"/>
  <c r="T82" i="51" l="1"/>
  <c r="U81" i="51"/>
  <c r="T83" i="51" l="1"/>
  <c r="U82" i="51"/>
  <c r="U83" i="51" l="1"/>
  <c r="T84" i="51"/>
  <c r="T85" i="51" l="1"/>
  <c r="U84" i="51"/>
  <c r="T86" i="51" l="1"/>
  <c r="U85" i="51"/>
  <c r="T87" i="51" l="1"/>
  <c r="U86" i="51"/>
  <c r="U87" i="51" l="1"/>
  <c r="T88" i="51"/>
  <c r="T89" i="51" l="1"/>
  <c r="U88" i="51"/>
  <c r="T90" i="51" l="1"/>
  <c r="U89" i="51"/>
  <c r="D9" i="51"/>
  <c r="C15" i="53" s="1"/>
  <c r="C3" i="72" s="1"/>
  <c r="H9" i="51"/>
  <c r="G15" i="53" s="1"/>
  <c r="H8" i="54" s="1"/>
  <c r="C9" i="51"/>
  <c r="B15" i="53" s="1"/>
  <c r="C2" i="72" s="1"/>
  <c r="G9" i="51"/>
  <c r="F15" i="53" s="1"/>
  <c r="F9" i="51"/>
  <c r="E9" i="51"/>
  <c r="D15" i="53" s="1"/>
  <c r="E8" i="54" s="1"/>
  <c r="H12" i="51"/>
  <c r="G18" i="53" s="1"/>
  <c r="H11" i="54" s="1"/>
  <c r="F20" i="51"/>
  <c r="G11" i="51"/>
  <c r="F52" i="51"/>
  <c r="H43" i="51"/>
  <c r="G49" i="53" s="1"/>
  <c r="H42" i="54" s="1"/>
  <c r="B13" i="54"/>
  <c r="E37" i="51"/>
  <c r="D43" i="53" s="1"/>
  <c r="E36" i="54" s="1"/>
  <c r="D46" i="51"/>
  <c r="C52" i="53" s="1"/>
  <c r="D45" i="54" s="1"/>
  <c r="C53" i="51"/>
  <c r="B59" i="53" s="1"/>
  <c r="C52" i="54" s="1"/>
  <c r="H33" i="51"/>
  <c r="G39" i="53" s="1"/>
  <c r="H32" i="54" s="1"/>
  <c r="G20" i="51"/>
  <c r="H50" i="51"/>
  <c r="G56" i="53" s="1"/>
  <c r="H49" i="54" s="1"/>
  <c r="D26" i="51"/>
  <c r="C32" i="53" s="1"/>
  <c r="D25" i="54" s="1"/>
  <c r="H45" i="51"/>
  <c r="G51" i="53" s="1"/>
  <c r="H44" i="54" s="1"/>
  <c r="E36" i="51"/>
  <c r="D42" i="53" s="1"/>
  <c r="E35" i="54" s="1"/>
  <c r="E24" i="51"/>
  <c r="D30" i="53" s="1"/>
  <c r="E23" i="54" s="1"/>
  <c r="C14" i="51"/>
  <c r="B20" i="53" s="1"/>
  <c r="C13" i="54" s="1"/>
  <c r="C55" i="51"/>
  <c r="B61" i="53" s="1"/>
  <c r="C54" i="54" s="1"/>
  <c r="E49" i="51"/>
  <c r="D55" i="53" s="1"/>
  <c r="E48" i="54" s="1"/>
  <c r="E58" i="51"/>
  <c r="D64" i="53" s="1"/>
  <c r="E57" i="54" s="1"/>
  <c r="G51" i="51"/>
  <c r="F57" i="53" s="1"/>
  <c r="D11" i="51"/>
  <c r="C17" i="53" s="1"/>
  <c r="D10" i="54" s="1"/>
  <c r="F18" i="51"/>
  <c r="D33" i="51"/>
  <c r="C39" i="53" s="1"/>
  <c r="D32" i="54" s="1"/>
  <c r="F48" i="51"/>
  <c r="E28" i="51"/>
  <c r="D34" i="53" s="1"/>
  <c r="E27" i="54" s="1"/>
  <c r="D32" i="51"/>
  <c r="C38" i="53" s="1"/>
  <c r="D31" i="54" s="1"/>
  <c r="D27" i="51"/>
  <c r="C33" i="53" s="1"/>
  <c r="D26" i="54" s="1"/>
  <c r="D42" i="51"/>
  <c r="C48" i="53" s="1"/>
  <c r="D41" i="54" s="1"/>
  <c r="D25" i="51"/>
  <c r="C31" i="53" s="1"/>
  <c r="D24" i="54" s="1"/>
  <c r="E22" i="51"/>
  <c r="D28" i="53" s="1"/>
  <c r="E21" i="54" s="1"/>
  <c r="G10" i="51"/>
  <c r="D13" i="51"/>
  <c r="C19" i="53" s="1"/>
  <c r="D12" i="54" s="1"/>
  <c r="E14" i="51"/>
  <c r="D20" i="53" s="1"/>
  <c r="E13" i="54" s="1"/>
  <c r="C37" i="51"/>
  <c r="B43" i="53" s="1"/>
  <c r="C36" i="54" s="1"/>
  <c r="E40" i="51"/>
  <c r="D46" i="53" s="1"/>
  <c r="E39" i="54" s="1"/>
  <c r="H57" i="51"/>
  <c r="G63" i="53" s="1"/>
  <c r="H56" i="54" s="1"/>
  <c r="C57" i="51"/>
  <c r="B63" i="53" s="1"/>
  <c r="C56" i="54" s="1"/>
  <c r="D36" i="51"/>
  <c r="C42" i="53" s="1"/>
  <c r="D35" i="54" s="1"/>
  <c r="D15" i="51"/>
  <c r="C21" i="53" s="1"/>
  <c r="D14" i="54" s="1"/>
  <c r="B17" i="54"/>
  <c r="B9" i="54"/>
  <c r="E42" i="51"/>
  <c r="D48" i="53" s="1"/>
  <c r="E41" i="54" s="1"/>
  <c r="C40" i="51"/>
  <c r="B46" i="53" s="1"/>
  <c r="C39" i="54" s="1"/>
  <c r="F57" i="51"/>
  <c r="H36" i="51"/>
  <c r="G42" i="53" s="1"/>
  <c r="H35" i="54" s="1"/>
  <c r="G21" i="51"/>
  <c r="C25" i="51"/>
  <c r="B31" i="53" s="1"/>
  <c r="C24" i="54" s="1"/>
  <c r="G23" i="51"/>
  <c r="D24" i="51"/>
  <c r="C30" i="53" s="1"/>
  <c r="D23" i="54" s="1"/>
  <c r="H41" i="51"/>
  <c r="G47" i="53" s="1"/>
  <c r="H40" i="54" s="1"/>
  <c r="B11" i="54"/>
  <c r="F54" i="51"/>
  <c r="G17" i="51"/>
  <c r="E47" i="51"/>
  <c r="D53" i="53" s="1"/>
  <c r="E46" i="54" s="1"/>
  <c r="F38" i="51"/>
  <c r="H16" i="51"/>
  <c r="G22" i="53" s="1"/>
  <c r="H15" i="54" s="1"/>
  <c r="F32" i="51"/>
  <c r="D31" i="51"/>
  <c r="C37" i="53" s="1"/>
  <c r="D30" i="54" s="1"/>
  <c r="F36" i="51"/>
  <c r="D41" i="51"/>
  <c r="C47" i="53" s="1"/>
  <c r="D40" i="54" s="1"/>
  <c r="H48" i="51"/>
  <c r="G54" i="53" s="1"/>
  <c r="H47" i="54" s="1"/>
  <c r="D44" i="51"/>
  <c r="C50" i="53" s="1"/>
  <c r="D43" i="54" s="1"/>
  <c r="F41" i="51"/>
  <c r="E55" i="51"/>
  <c r="D61" i="53" s="1"/>
  <c r="E54" i="54" s="1"/>
  <c r="H44" i="51"/>
  <c r="G50" i="53" s="1"/>
  <c r="H43" i="54" s="1"/>
  <c r="D23" i="51"/>
  <c r="C29" i="53" s="1"/>
  <c r="D22" i="54" s="1"/>
  <c r="B14" i="54"/>
  <c r="H31" i="51"/>
  <c r="G37" i="53" s="1"/>
  <c r="H30" i="54" s="1"/>
  <c r="F58" i="51"/>
  <c r="C33" i="51"/>
  <c r="B39" i="53" s="1"/>
  <c r="C32" i="54" s="1"/>
  <c r="G56" i="51"/>
  <c r="H18" i="51"/>
  <c r="G24" i="53" s="1"/>
  <c r="H17" i="54" s="1"/>
  <c r="F46" i="51"/>
  <c r="G25" i="51"/>
  <c r="H30" i="51"/>
  <c r="G36" i="53" s="1"/>
  <c r="H29" i="54" s="1"/>
  <c r="C38" i="51"/>
  <c r="B44" i="53" s="1"/>
  <c r="C37" i="54" s="1"/>
  <c r="E39" i="51"/>
  <c r="D45" i="53" s="1"/>
  <c r="E38" i="54" s="1"/>
  <c r="D38" i="51"/>
  <c r="C44" i="53" s="1"/>
  <c r="D37" i="54" s="1"/>
  <c r="G55" i="51"/>
  <c r="H10" i="51"/>
  <c r="G16" i="53" s="1"/>
  <c r="H9" i="54" s="1"/>
  <c r="F50" i="51"/>
  <c r="H46" i="51"/>
  <c r="G52" i="53" s="1"/>
  <c r="H45" i="54" s="1"/>
  <c r="E44" i="51"/>
  <c r="D50" i="53" s="1"/>
  <c r="E43" i="54" s="1"/>
  <c r="G27" i="51"/>
  <c r="C42" i="51"/>
  <c r="B48" i="53" s="1"/>
  <c r="C41" i="54" s="1"/>
  <c r="G54" i="51"/>
  <c r="H22" i="51"/>
  <c r="G28" i="53" s="1"/>
  <c r="H21" i="54" s="1"/>
  <c r="E34" i="51"/>
  <c r="D40" i="53" s="1"/>
  <c r="E33" i="54" s="1"/>
  <c r="G31" i="51"/>
  <c r="C48" i="51"/>
  <c r="B54" i="53" s="1"/>
  <c r="C47" i="54" s="1"/>
  <c r="H40" i="51"/>
  <c r="G46" i="53" s="1"/>
  <c r="H39" i="54" s="1"/>
  <c r="D56" i="51"/>
  <c r="C62" i="53" s="1"/>
  <c r="D55" i="54" s="1"/>
  <c r="G52" i="51"/>
  <c r="G43" i="51"/>
  <c r="B10" i="54"/>
  <c r="F30" i="51"/>
  <c r="G36" i="51"/>
  <c r="E23" i="51"/>
  <c r="D29" i="53" s="1"/>
  <c r="E22" i="54" s="1"/>
  <c r="D58" i="51"/>
  <c r="C64" i="53" s="1"/>
  <c r="D57" i="54" s="1"/>
  <c r="E16" i="51"/>
  <c r="D22" i="53" s="1"/>
  <c r="E15" i="54" s="1"/>
  <c r="E57" i="51"/>
  <c r="D63" i="53" s="1"/>
  <c r="E56" i="54" s="1"/>
  <c r="E41" i="51"/>
  <c r="D47" i="53" s="1"/>
  <c r="E40" i="54" s="1"/>
  <c r="H26" i="51"/>
  <c r="G32" i="53" s="1"/>
  <c r="H25" i="54" s="1"/>
  <c r="D43" i="51"/>
  <c r="C49" i="53" s="1"/>
  <c r="D42" i="54" s="1"/>
  <c r="D21" i="51"/>
  <c r="C27" i="53" s="1"/>
  <c r="D20" i="54" s="1"/>
  <c r="F33" i="51"/>
  <c r="C27" i="51"/>
  <c r="B33" i="53" s="1"/>
  <c r="C26" i="54" s="1"/>
  <c r="H14" i="51"/>
  <c r="G20" i="53" s="1"/>
  <c r="H13" i="54" s="1"/>
  <c r="F49" i="51"/>
  <c r="E56" i="51"/>
  <c r="D62" i="53" s="1"/>
  <c r="E55" i="54" s="1"/>
  <c r="G48" i="51"/>
  <c r="E52" i="51"/>
  <c r="D58" i="53" s="1"/>
  <c r="E51" i="54" s="1"/>
  <c r="D28" i="51"/>
  <c r="C34" i="53" s="1"/>
  <c r="D27" i="54" s="1"/>
  <c r="F15" i="51"/>
  <c r="F29" i="51"/>
  <c r="F56" i="51"/>
  <c r="G16" i="51"/>
  <c r="G30" i="51"/>
  <c r="C45" i="51"/>
  <c r="B51" i="53" s="1"/>
  <c r="C44" i="54" s="1"/>
  <c r="F21" i="51"/>
  <c r="F17" i="51"/>
  <c r="C52" i="51"/>
  <c r="B58" i="53" s="1"/>
  <c r="C51" i="54" s="1"/>
  <c r="F27" i="51"/>
  <c r="H39" i="51"/>
  <c r="G45" i="53" s="1"/>
  <c r="H38" i="54" s="1"/>
  <c r="E32" i="51"/>
  <c r="D38" i="53" s="1"/>
  <c r="E31" i="54" s="1"/>
  <c r="D49" i="51"/>
  <c r="C55" i="53" s="1"/>
  <c r="D48" i="54" s="1"/>
  <c r="D53" i="51"/>
  <c r="C59" i="53" s="1"/>
  <c r="D52" i="54" s="1"/>
  <c r="D47" i="51"/>
  <c r="C53" i="53" s="1"/>
  <c r="D46" i="54" s="1"/>
  <c r="F16" i="51"/>
  <c r="C41" i="51"/>
  <c r="B47" i="53" s="1"/>
  <c r="C40" i="54" s="1"/>
  <c r="C39" i="51"/>
  <c r="B45" i="53" s="1"/>
  <c r="C38" i="54" s="1"/>
  <c r="E21" i="51"/>
  <c r="D27" i="53" s="1"/>
  <c r="E20" i="54" s="1"/>
  <c r="G42" i="51"/>
  <c r="H19" i="51"/>
  <c r="G25" i="53" s="1"/>
  <c r="H18" i="54" s="1"/>
  <c r="F37" i="51"/>
  <c r="H55" i="51"/>
  <c r="G61" i="53" s="1"/>
  <c r="H54" i="54" s="1"/>
  <c r="G14" i="51"/>
  <c r="D39" i="51"/>
  <c r="C45" i="53" s="1"/>
  <c r="D38" i="54" s="1"/>
  <c r="F23" i="51"/>
  <c r="C10" i="51"/>
  <c r="B16" i="53" s="1"/>
  <c r="G38" i="51"/>
  <c r="E12" i="51"/>
  <c r="D18" i="53" s="1"/>
  <c r="E11" i="54" s="1"/>
  <c r="C21" i="51"/>
  <c r="B27" i="53" s="1"/>
  <c r="C20" i="54" s="1"/>
  <c r="D48" i="51"/>
  <c r="C54" i="53" s="1"/>
  <c r="D47" i="54" s="1"/>
  <c r="C20" i="51"/>
  <c r="B26" i="53" s="1"/>
  <c r="C19" i="54" s="1"/>
  <c r="H28" i="51"/>
  <c r="G34" i="53" s="1"/>
  <c r="H27" i="54" s="1"/>
  <c r="D51" i="51"/>
  <c r="C57" i="53" s="1"/>
  <c r="D50" i="54" s="1"/>
  <c r="C34" i="51"/>
  <c r="B40" i="53" s="1"/>
  <c r="C33" i="54" s="1"/>
  <c r="C46" i="51"/>
  <c r="B52" i="53" s="1"/>
  <c r="C45" i="54" s="1"/>
  <c r="E20" i="51"/>
  <c r="D26" i="53" s="1"/>
  <c r="E19" i="54" s="1"/>
  <c r="E18" i="51"/>
  <c r="D24" i="53" s="1"/>
  <c r="E17" i="54" s="1"/>
  <c r="H32" i="51"/>
  <c r="G38" i="53" s="1"/>
  <c r="H31" i="54" s="1"/>
  <c r="E51" i="51"/>
  <c r="D57" i="53" s="1"/>
  <c r="E50" i="54" s="1"/>
  <c r="G26" i="51"/>
  <c r="H51" i="51"/>
  <c r="G57" i="53" s="1"/>
  <c r="H50" i="54" s="1"/>
  <c r="F28" i="51"/>
  <c r="F44" i="51"/>
  <c r="G29" i="51"/>
  <c r="F35" i="51"/>
  <c r="D54" i="51"/>
  <c r="C60" i="53" s="1"/>
  <c r="D53" i="54" s="1"/>
  <c r="C30" i="51"/>
  <c r="B36" i="53" s="1"/>
  <c r="C29" i="54" s="1"/>
  <c r="E35" i="51"/>
  <c r="D41" i="53" s="1"/>
  <c r="E34" i="54" s="1"/>
  <c r="D30" i="51"/>
  <c r="C36" i="53" s="1"/>
  <c r="D29" i="54" s="1"/>
  <c r="G34" i="51"/>
  <c r="E29" i="51"/>
  <c r="D35" i="53" s="1"/>
  <c r="E28" i="54" s="1"/>
  <c r="H29" i="51"/>
  <c r="G35" i="53" s="1"/>
  <c r="H28" i="54" s="1"/>
  <c r="F43" i="51"/>
  <c r="D57" i="51"/>
  <c r="C63" i="53" s="1"/>
  <c r="D56" i="54" s="1"/>
  <c r="G37" i="51"/>
  <c r="C51" i="51"/>
  <c r="B57" i="53" s="1"/>
  <c r="C50" i="54" s="1"/>
  <c r="B12" i="54"/>
  <c r="H42" i="51"/>
  <c r="G48" i="53" s="1"/>
  <c r="H41" i="54" s="1"/>
  <c r="E15" i="51"/>
  <c r="D21" i="53" s="1"/>
  <c r="E14" i="54" s="1"/>
  <c r="E43" i="51"/>
  <c r="D49" i="53" s="1"/>
  <c r="E42" i="54" s="1"/>
  <c r="H34" i="51"/>
  <c r="G40" i="53" s="1"/>
  <c r="H33" i="54" s="1"/>
  <c r="F55" i="51"/>
  <c r="G45" i="51"/>
  <c r="E53" i="51"/>
  <c r="D59" i="53" s="1"/>
  <c r="E52" i="54" s="1"/>
  <c r="G47" i="51"/>
  <c r="D20" i="51"/>
  <c r="C26" i="53" s="1"/>
  <c r="D19" i="54" s="1"/>
  <c r="G35" i="51"/>
  <c r="H56" i="51"/>
  <c r="G62" i="53" s="1"/>
  <c r="H55" i="54" s="1"/>
  <c r="H35" i="51"/>
  <c r="G41" i="53" s="1"/>
  <c r="H34" i="54" s="1"/>
  <c r="C58" i="51"/>
  <c r="B64" i="53" s="1"/>
  <c r="C57" i="54" s="1"/>
  <c r="F42" i="51"/>
  <c r="H54" i="51"/>
  <c r="G60" i="53" s="1"/>
  <c r="H53" i="54" s="1"/>
  <c r="D29" i="51"/>
  <c r="C35" i="53" s="1"/>
  <c r="D28" i="54" s="1"/>
  <c r="E17" i="51"/>
  <c r="D23" i="53" s="1"/>
  <c r="E16" i="54" s="1"/>
  <c r="G40" i="51"/>
  <c r="F53" i="51"/>
  <c r="C12" i="51"/>
  <c r="B18" i="53" s="1"/>
  <c r="C11" i="54" s="1"/>
  <c r="F34" i="51"/>
  <c r="C15" i="51"/>
  <c r="B21" i="53" s="1"/>
  <c r="C14" i="54" s="1"/>
  <c r="D16" i="51"/>
  <c r="C22" i="53" s="1"/>
  <c r="D15" i="54" s="1"/>
  <c r="G33" i="51"/>
  <c r="F40" i="51"/>
  <c r="E45" i="51"/>
  <c r="D51" i="53" s="1"/>
  <c r="E44" i="54" s="1"/>
  <c r="B15" i="54"/>
  <c r="H27" i="51"/>
  <c r="G33" i="53" s="1"/>
  <c r="H26" i="54" s="1"/>
  <c r="C56" i="51"/>
  <c r="B62" i="53" s="1"/>
  <c r="C55" i="54" s="1"/>
  <c r="E33" i="51"/>
  <c r="D39" i="53" s="1"/>
  <c r="E32" i="54" s="1"/>
  <c r="G41" i="51"/>
  <c r="F12" i="51"/>
  <c r="C23" i="51"/>
  <c r="B29" i="53" s="1"/>
  <c r="C22" i="54" s="1"/>
  <c r="D12" i="51"/>
  <c r="C18" i="53" s="1"/>
  <c r="D11" i="54" s="1"/>
  <c r="E30" i="51"/>
  <c r="D36" i="53" s="1"/>
  <c r="E29" i="54" s="1"/>
  <c r="G44" i="51"/>
  <c r="F19" i="51"/>
  <c r="H11" i="51"/>
  <c r="G17" i="53" s="1"/>
  <c r="H10" i="54" s="1"/>
  <c r="C54" i="51"/>
  <c r="B60" i="53" s="1"/>
  <c r="C53" i="54" s="1"/>
  <c r="C16" i="51"/>
  <c r="B22" i="53" s="1"/>
  <c r="C15" i="54" s="1"/>
  <c r="E38" i="51"/>
  <c r="D44" i="53" s="1"/>
  <c r="E37" i="54" s="1"/>
  <c r="E54" i="51"/>
  <c r="D60" i="53" s="1"/>
  <c r="E53" i="54" s="1"/>
  <c r="C50" i="51"/>
  <c r="B56" i="53" s="1"/>
  <c r="C49" i="54" s="1"/>
  <c r="E10" i="51"/>
  <c r="D16" i="53" s="1"/>
  <c r="E9" i="54" s="1"/>
  <c r="C44" i="51"/>
  <c r="B50" i="53" s="1"/>
  <c r="C43" i="54" s="1"/>
  <c r="D37" i="51"/>
  <c r="C43" i="53" s="1"/>
  <c r="D36" i="54" s="1"/>
  <c r="C43" i="51"/>
  <c r="B49" i="53" s="1"/>
  <c r="C42" i="54" s="1"/>
  <c r="G53" i="51"/>
  <c r="H21" i="51"/>
  <c r="G27" i="53" s="1"/>
  <c r="H20" i="54" s="1"/>
  <c r="E27" i="51"/>
  <c r="D33" i="53" s="1"/>
  <c r="E26" i="54" s="1"/>
  <c r="D18" i="51"/>
  <c r="C24" i="53" s="1"/>
  <c r="D17" i="54" s="1"/>
  <c r="H53" i="51"/>
  <c r="G59" i="53" s="1"/>
  <c r="H52" i="54" s="1"/>
  <c r="H47" i="51"/>
  <c r="G53" i="53" s="1"/>
  <c r="H46" i="54" s="1"/>
  <c r="F11" i="51"/>
  <c r="C32" i="51"/>
  <c r="B38" i="53" s="1"/>
  <c r="C31" i="54" s="1"/>
  <c r="H13" i="51"/>
  <c r="G19" i="53" s="1"/>
  <c r="H12" i="54" s="1"/>
  <c r="H49" i="51"/>
  <c r="G55" i="53" s="1"/>
  <c r="H48" i="54" s="1"/>
  <c r="E19" i="51"/>
  <c r="D25" i="53" s="1"/>
  <c r="E18" i="54" s="1"/>
  <c r="H15" i="51"/>
  <c r="G21" i="53" s="1"/>
  <c r="H14" i="54" s="1"/>
  <c r="C47" i="51"/>
  <c r="B53" i="53" s="1"/>
  <c r="C46" i="54" s="1"/>
  <c r="D50" i="51"/>
  <c r="C56" i="53" s="1"/>
  <c r="D49" i="54" s="1"/>
  <c r="F47" i="51"/>
  <c r="H37" i="51"/>
  <c r="G43" i="53" s="1"/>
  <c r="H36" i="54" s="1"/>
  <c r="D14" i="51"/>
  <c r="C20" i="53" s="1"/>
  <c r="D13" i="54" s="1"/>
  <c r="F59" i="51"/>
  <c r="H20" i="51"/>
  <c r="G26" i="53" s="1"/>
  <c r="H19" i="54" s="1"/>
  <c r="G12" i="51"/>
  <c r="E31" i="51"/>
  <c r="D37" i="53" s="1"/>
  <c r="E30" i="54" s="1"/>
  <c r="D19" i="51"/>
  <c r="C25" i="53" s="1"/>
  <c r="D18" i="54" s="1"/>
  <c r="E13" i="51"/>
  <c r="D19" i="53" s="1"/>
  <c r="E12" i="54" s="1"/>
  <c r="D22" i="51"/>
  <c r="C28" i="53" s="1"/>
  <c r="D21" i="54" s="1"/>
  <c r="G28" i="51"/>
  <c r="G50" i="51"/>
  <c r="C36" i="51"/>
  <c r="B42" i="53" s="1"/>
  <c r="C35" i="54" s="1"/>
  <c r="C29" i="51"/>
  <c r="B35" i="53" s="1"/>
  <c r="C28" i="54" s="1"/>
  <c r="G22" i="51"/>
  <c r="C18" i="51"/>
  <c r="B24" i="53" s="1"/>
  <c r="C17" i="54" s="1"/>
  <c r="C17" i="51"/>
  <c r="B23" i="53" s="1"/>
  <c r="C16" i="54" s="1"/>
  <c r="H25" i="51"/>
  <c r="G31" i="53" s="1"/>
  <c r="H24" i="54" s="1"/>
  <c r="C11" i="51"/>
  <c r="B17" i="53" s="1"/>
  <c r="C10" i="54" s="1"/>
  <c r="G13" i="51"/>
  <c r="C31" i="51"/>
  <c r="B37" i="53" s="1"/>
  <c r="C30" i="54" s="1"/>
  <c r="D17" i="51"/>
  <c r="C23" i="53" s="1"/>
  <c r="D16" i="54" s="1"/>
  <c r="H58" i="51"/>
  <c r="G64" i="53" s="1"/>
  <c r="H57" i="54" s="1"/>
  <c r="C19" i="51"/>
  <c r="B25" i="53" s="1"/>
  <c r="C18" i="54" s="1"/>
  <c r="D45" i="51"/>
  <c r="C51" i="53" s="1"/>
  <c r="D44" i="54" s="1"/>
  <c r="C28" i="51"/>
  <c r="B34" i="53" s="1"/>
  <c r="C27" i="54" s="1"/>
  <c r="F10" i="51"/>
  <c r="F39" i="51"/>
  <c r="E46" i="51"/>
  <c r="D52" i="53" s="1"/>
  <c r="E45" i="54" s="1"/>
  <c r="F25" i="51"/>
  <c r="F22" i="51"/>
  <c r="G58" i="51"/>
  <c r="F26" i="51"/>
  <c r="D52" i="51"/>
  <c r="C58" i="53" s="1"/>
  <c r="D51" i="54" s="1"/>
  <c r="C24" i="51"/>
  <c r="B30" i="53" s="1"/>
  <c r="C23" i="54" s="1"/>
  <c r="H17" i="51"/>
  <c r="G23" i="53" s="1"/>
  <c r="H16" i="54" s="1"/>
  <c r="E26" i="51"/>
  <c r="D32" i="53" s="1"/>
  <c r="E25" i="54" s="1"/>
  <c r="F51" i="51"/>
  <c r="E57" i="53" s="1"/>
  <c r="E48" i="51"/>
  <c r="D54" i="53" s="1"/>
  <c r="E47" i="54" s="1"/>
  <c r="D10" i="51"/>
  <c r="C16" i="53" s="1"/>
  <c r="D9" i="54" s="1"/>
  <c r="F31" i="51"/>
  <c r="H24" i="51"/>
  <c r="G30" i="53" s="1"/>
  <c r="H23" i="54" s="1"/>
  <c r="G32" i="51"/>
  <c r="D34" i="51"/>
  <c r="C40" i="53" s="1"/>
  <c r="D33" i="54" s="1"/>
  <c r="G19" i="51"/>
  <c r="G15" i="51"/>
  <c r="C35" i="51"/>
  <c r="B41" i="53" s="1"/>
  <c r="C34" i="54" s="1"/>
  <c r="D35" i="51"/>
  <c r="C41" i="53" s="1"/>
  <c r="D34" i="54" s="1"/>
  <c r="D55" i="51"/>
  <c r="C61" i="53" s="1"/>
  <c r="D54" i="54" s="1"/>
  <c r="G39" i="51"/>
  <c r="E60" i="51"/>
  <c r="D66" i="53" s="1"/>
  <c r="E59" i="54" s="1"/>
  <c r="G49" i="51"/>
  <c r="G46" i="51"/>
  <c r="H23" i="51"/>
  <c r="G29" i="53" s="1"/>
  <c r="H22" i="54" s="1"/>
  <c r="D59" i="51"/>
  <c r="C65" i="53" s="1"/>
  <c r="D58" i="54" s="1"/>
  <c r="F14" i="51"/>
  <c r="C26" i="51"/>
  <c r="B32" i="53" s="1"/>
  <c r="C25" i="54" s="1"/>
  <c r="F24" i="51"/>
  <c r="E59" i="51"/>
  <c r="D65" i="53" s="1"/>
  <c r="E58" i="54" s="1"/>
  <c r="D40" i="51"/>
  <c r="C46" i="53" s="1"/>
  <c r="D39" i="54" s="1"/>
  <c r="G24" i="51"/>
  <c r="H38" i="51"/>
  <c r="G44" i="53" s="1"/>
  <c r="H37" i="54" s="1"/>
  <c r="F45" i="51"/>
  <c r="E50" i="51"/>
  <c r="D56" i="53" s="1"/>
  <c r="E49" i="54" s="1"/>
  <c r="H52" i="51"/>
  <c r="G58" i="53" s="1"/>
  <c r="H51" i="54" s="1"/>
  <c r="G18" i="51"/>
  <c r="E25" i="51"/>
  <c r="D31" i="53" s="1"/>
  <c r="E24" i="54" s="1"/>
  <c r="F13" i="51"/>
  <c r="H59" i="51"/>
  <c r="G65" i="53" s="1"/>
  <c r="H58" i="54" s="1"/>
  <c r="C13" i="51"/>
  <c r="B19" i="53" s="1"/>
  <c r="C12" i="54" s="1"/>
  <c r="C49" i="51"/>
  <c r="B55" i="53" s="1"/>
  <c r="C48" i="54" s="1"/>
  <c r="B16" i="54"/>
  <c r="D62" i="51"/>
  <c r="C68" i="53" s="1"/>
  <c r="D61" i="54" s="1"/>
  <c r="E11" i="51"/>
  <c r="D17" i="53" s="1"/>
  <c r="E10" i="54" s="1"/>
  <c r="F60" i="51"/>
  <c r="G57" i="51"/>
  <c r="C59" i="51"/>
  <c r="B65" i="53" s="1"/>
  <c r="C58" i="54" s="1"/>
  <c r="C22" i="51"/>
  <c r="B28" i="53" s="1"/>
  <c r="C21" i="54" s="1"/>
  <c r="C61" i="51"/>
  <c r="B67" i="53" s="1"/>
  <c r="C60" i="54" s="1"/>
  <c r="E62" i="51"/>
  <c r="D68" i="53" s="1"/>
  <c r="E61" i="54" s="1"/>
  <c r="G62" i="51"/>
  <c r="D60" i="51"/>
  <c r="C66" i="53" s="1"/>
  <c r="D59" i="54" s="1"/>
  <c r="H63" i="51"/>
  <c r="G69" i="53" s="1"/>
  <c r="H62" i="54" s="1"/>
  <c r="H60" i="51"/>
  <c r="G66" i="53" s="1"/>
  <c r="H59" i="54" s="1"/>
  <c r="C60" i="51"/>
  <c r="B66" i="53" s="1"/>
  <c r="C59" i="54" s="1"/>
  <c r="G60" i="51"/>
  <c r="H61" i="51"/>
  <c r="G67" i="53" s="1"/>
  <c r="H60" i="54" s="1"/>
  <c r="G59" i="51"/>
  <c r="G64" i="51"/>
  <c r="E61" i="51"/>
  <c r="D67" i="53" s="1"/>
  <c r="E60" i="54" s="1"/>
  <c r="D61" i="51"/>
  <c r="C67" i="53" s="1"/>
  <c r="D60" i="54" s="1"/>
  <c r="F62" i="51"/>
  <c r="H62" i="51"/>
  <c r="G68" i="53" s="1"/>
  <c r="H61" i="54" s="1"/>
  <c r="G61" i="51"/>
  <c r="D63" i="51"/>
  <c r="C69" i="53" s="1"/>
  <c r="D62" i="54" s="1"/>
  <c r="C62" i="51"/>
  <c r="B68" i="53" s="1"/>
  <c r="C61" i="54" s="1"/>
  <c r="F63" i="51"/>
  <c r="F61" i="51"/>
  <c r="H64" i="51"/>
  <c r="G70" i="53" s="1"/>
  <c r="H63" i="54" s="1"/>
  <c r="E63" i="51"/>
  <c r="D69" i="53" s="1"/>
  <c r="E62" i="54" s="1"/>
  <c r="C63" i="51"/>
  <c r="B69" i="53" s="1"/>
  <c r="C62" i="54" s="1"/>
  <c r="F64" i="51"/>
  <c r="G63" i="51"/>
  <c r="C64" i="51"/>
  <c r="B70" i="53" s="1"/>
  <c r="C63" i="54" s="1"/>
  <c r="D64" i="51"/>
  <c r="C70" i="53" s="1"/>
  <c r="D63" i="54" s="1"/>
  <c r="C66" i="51"/>
  <c r="B72" i="53" s="1"/>
  <c r="C65" i="54" s="1"/>
  <c r="E64" i="51"/>
  <c r="D70" i="53" s="1"/>
  <c r="E63" i="54" s="1"/>
  <c r="C67" i="51"/>
  <c r="B73" i="53" s="1"/>
  <c r="C66" i="54" s="1"/>
  <c r="F65" i="51"/>
  <c r="D65" i="51"/>
  <c r="C71" i="53" s="1"/>
  <c r="D64" i="54" s="1"/>
  <c r="C69" i="51"/>
  <c r="B75" i="53" s="1"/>
  <c r="C68" i="54" s="1"/>
  <c r="E65" i="51"/>
  <c r="D71" i="53" s="1"/>
  <c r="E64" i="54" s="1"/>
  <c r="C70" i="51"/>
  <c r="B76" i="53" s="1"/>
  <c r="C69" i="54" s="1"/>
  <c r="C71" i="51"/>
  <c r="B77" i="53" s="1"/>
  <c r="C70" i="54" s="1"/>
  <c r="C74" i="51"/>
  <c r="B80" i="53" s="1"/>
  <c r="C73" i="54" s="1"/>
  <c r="C73" i="51"/>
  <c r="B79" i="53" s="1"/>
  <c r="C72" i="54" s="1"/>
  <c r="C72" i="51"/>
  <c r="B78" i="53" s="1"/>
  <c r="C71" i="54" s="1"/>
  <c r="C77" i="51"/>
  <c r="B83" i="53" s="1"/>
  <c r="C76" i="54" s="1"/>
  <c r="C75" i="51"/>
  <c r="B81" i="53" s="1"/>
  <c r="C74" i="54" s="1"/>
  <c r="C76" i="51"/>
  <c r="B82" i="53" s="1"/>
  <c r="C75" i="54" s="1"/>
  <c r="C79" i="51"/>
  <c r="B85" i="53" s="1"/>
  <c r="C78" i="54" s="1"/>
  <c r="H80" i="51"/>
  <c r="G86" i="53" s="1"/>
  <c r="H79" i="54" s="1"/>
  <c r="G72" i="51"/>
  <c r="G65" i="51"/>
  <c r="F78" i="51"/>
  <c r="G78" i="51"/>
  <c r="H81" i="51"/>
  <c r="G87" i="53" s="1"/>
  <c r="H80" i="54" s="1"/>
  <c r="G77" i="51"/>
  <c r="C65" i="51"/>
  <c r="B71" i="53" s="1"/>
  <c r="C64" i="54" s="1"/>
  <c r="E79" i="51"/>
  <c r="D85" i="53" s="1"/>
  <c r="E78" i="54" s="1"/>
  <c r="H66" i="51"/>
  <c r="G72" i="53" s="1"/>
  <c r="H65" i="54" s="1"/>
  <c r="H65" i="51"/>
  <c r="G71" i="53" s="1"/>
  <c r="H64" i="54" s="1"/>
  <c r="H72" i="51"/>
  <c r="G78" i="53" s="1"/>
  <c r="H71" i="54" s="1"/>
  <c r="H74" i="51"/>
  <c r="G80" i="53" s="1"/>
  <c r="H73" i="54" s="1"/>
  <c r="G74" i="51"/>
  <c r="D71" i="51"/>
  <c r="C77" i="53" s="1"/>
  <c r="D70" i="54" s="1"/>
  <c r="E73" i="51"/>
  <c r="D79" i="53" s="1"/>
  <c r="E72" i="54" s="1"/>
  <c r="D77" i="51"/>
  <c r="C83" i="53" s="1"/>
  <c r="D76" i="54" s="1"/>
  <c r="E67" i="51"/>
  <c r="D73" i="53" s="1"/>
  <c r="E66" i="54" s="1"/>
  <c r="D69" i="51"/>
  <c r="C75" i="53" s="1"/>
  <c r="D68" i="54" s="1"/>
  <c r="E80" i="51"/>
  <c r="D86" i="53" s="1"/>
  <c r="E79" i="54" s="1"/>
  <c r="G70" i="51"/>
  <c r="F68" i="51"/>
  <c r="G80" i="51"/>
  <c r="E69" i="51"/>
  <c r="D75" i="53" s="1"/>
  <c r="E68" i="54" s="1"/>
  <c r="G79" i="51"/>
  <c r="F75" i="51"/>
  <c r="G66" i="51"/>
  <c r="F77" i="51"/>
  <c r="H77" i="51"/>
  <c r="G83" i="53" s="1"/>
  <c r="H76" i="54" s="1"/>
  <c r="D81" i="51"/>
  <c r="C87" i="53" s="1"/>
  <c r="D80" i="54" s="1"/>
  <c r="G71" i="51"/>
  <c r="G67" i="51"/>
  <c r="F79" i="51"/>
  <c r="D67" i="51"/>
  <c r="C73" i="53" s="1"/>
  <c r="D66" i="54" s="1"/>
  <c r="H71" i="51"/>
  <c r="G77" i="53" s="1"/>
  <c r="H70" i="54" s="1"/>
  <c r="H79" i="51"/>
  <c r="G85" i="53" s="1"/>
  <c r="H78" i="54" s="1"/>
  <c r="E81" i="51"/>
  <c r="D87" i="53" s="1"/>
  <c r="E80" i="54" s="1"/>
  <c r="G75" i="51"/>
  <c r="D70" i="51"/>
  <c r="C76" i="53" s="1"/>
  <c r="D69" i="54" s="1"/>
  <c r="D73" i="51"/>
  <c r="C79" i="53" s="1"/>
  <c r="D72" i="54" s="1"/>
  <c r="F74" i="51"/>
  <c r="D66" i="51"/>
  <c r="C72" i="53" s="1"/>
  <c r="D65" i="54" s="1"/>
  <c r="F67" i="51"/>
  <c r="G81" i="51"/>
  <c r="G69" i="51"/>
  <c r="D78" i="51"/>
  <c r="C84" i="53" s="1"/>
  <c r="D77" i="54" s="1"/>
  <c r="F73" i="51"/>
  <c r="F76" i="51"/>
  <c r="D75" i="51"/>
  <c r="C81" i="53" s="1"/>
  <c r="D74" i="54" s="1"/>
  <c r="F66" i="51"/>
  <c r="H68" i="51"/>
  <c r="G74" i="53" s="1"/>
  <c r="H67" i="54" s="1"/>
  <c r="F69" i="51"/>
  <c r="H73" i="51"/>
  <c r="G79" i="53" s="1"/>
  <c r="H72" i="54" s="1"/>
  <c r="E66" i="51"/>
  <c r="D72" i="53" s="1"/>
  <c r="E65" i="54" s="1"/>
  <c r="H70" i="51"/>
  <c r="G76" i="53" s="1"/>
  <c r="H69" i="54" s="1"/>
  <c r="H67" i="51"/>
  <c r="G73" i="53" s="1"/>
  <c r="H66" i="54" s="1"/>
  <c r="F81" i="51"/>
  <c r="D79" i="51"/>
  <c r="C85" i="53" s="1"/>
  <c r="D78" i="54" s="1"/>
  <c r="E76" i="51"/>
  <c r="D82" i="53" s="1"/>
  <c r="E75" i="54" s="1"/>
  <c r="E71" i="51"/>
  <c r="D77" i="53" s="1"/>
  <c r="E70" i="54" s="1"/>
  <c r="D76" i="51"/>
  <c r="C82" i="53" s="1"/>
  <c r="D75" i="54" s="1"/>
  <c r="H69" i="51"/>
  <c r="G75" i="53" s="1"/>
  <c r="H68" i="54" s="1"/>
  <c r="E77" i="51"/>
  <c r="D83" i="53" s="1"/>
  <c r="E76" i="54" s="1"/>
  <c r="D72" i="51"/>
  <c r="C78" i="53" s="1"/>
  <c r="D71" i="54" s="1"/>
  <c r="H76" i="51"/>
  <c r="G82" i="53" s="1"/>
  <c r="H75" i="54" s="1"/>
  <c r="G73" i="51"/>
  <c r="E74" i="51"/>
  <c r="D80" i="53" s="1"/>
  <c r="E73" i="54" s="1"/>
  <c r="E75" i="51"/>
  <c r="D81" i="53" s="1"/>
  <c r="E74" i="54" s="1"/>
  <c r="E78" i="51"/>
  <c r="D84" i="53" s="1"/>
  <c r="E77" i="54" s="1"/>
  <c r="E68" i="51"/>
  <c r="D74" i="53" s="1"/>
  <c r="E67" i="54" s="1"/>
  <c r="H75" i="51"/>
  <c r="G81" i="53" s="1"/>
  <c r="H74" i="54" s="1"/>
  <c r="G68" i="51"/>
  <c r="E70" i="51"/>
  <c r="D76" i="53" s="1"/>
  <c r="E69" i="54" s="1"/>
  <c r="F72" i="51"/>
  <c r="F80" i="51"/>
  <c r="G76" i="51"/>
  <c r="E72" i="51"/>
  <c r="D78" i="53" s="1"/>
  <c r="E71" i="54" s="1"/>
  <c r="F71" i="51"/>
  <c r="D68" i="51"/>
  <c r="C74" i="53" s="1"/>
  <c r="D67" i="54" s="1"/>
  <c r="F70" i="51"/>
  <c r="D74" i="51"/>
  <c r="C80" i="53" s="1"/>
  <c r="D73" i="54" s="1"/>
  <c r="D80" i="51"/>
  <c r="C86" i="53" s="1"/>
  <c r="D79" i="54" s="1"/>
  <c r="H78" i="51"/>
  <c r="G84" i="53" s="1"/>
  <c r="H77" i="54" s="1"/>
  <c r="C68" i="51"/>
  <c r="B74" i="53" s="1"/>
  <c r="C67" i="54" s="1"/>
  <c r="C78" i="51"/>
  <c r="B84" i="53" s="1"/>
  <c r="C77" i="54" s="1"/>
  <c r="C80" i="51"/>
  <c r="B86" i="53" s="1"/>
  <c r="C79" i="54" s="1"/>
  <c r="C81" i="51"/>
  <c r="B87" i="53" s="1"/>
  <c r="C80" i="54" s="1"/>
  <c r="F69" i="53" l="1"/>
  <c r="G62" i="54" s="1"/>
  <c r="E43" i="53"/>
  <c r="F36" i="54" s="1"/>
  <c r="F16" i="53"/>
  <c r="G9" i="54" s="1"/>
  <c r="F75" i="53"/>
  <c r="G68" i="54" s="1"/>
  <c r="F76" i="53"/>
  <c r="G69" i="54" s="1"/>
  <c r="F84" i="53"/>
  <c r="G77" i="54" s="1"/>
  <c r="E70" i="53"/>
  <c r="F63" i="54" s="1"/>
  <c r="F67" i="53"/>
  <c r="G60" i="54" s="1"/>
  <c r="F66" i="53"/>
  <c r="G59" i="54" s="1"/>
  <c r="F21" i="53"/>
  <c r="G14" i="54" s="1"/>
  <c r="E31" i="53"/>
  <c r="F24" i="54" s="1"/>
  <c r="F18" i="53"/>
  <c r="G11" i="54" s="1"/>
  <c r="E59" i="53"/>
  <c r="F52" i="54" s="1"/>
  <c r="F35" i="53"/>
  <c r="G28" i="54" s="1"/>
  <c r="F36" i="53"/>
  <c r="G29" i="54" s="1"/>
  <c r="F49" i="53"/>
  <c r="G42" i="54" s="1"/>
  <c r="F60" i="53"/>
  <c r="G53" i="54" s="1"/>
  <c r="F27" i="53"/>
  <c r="G20" i="54" s="1"/>
  <c r="E24" i="53"/>
  <c r="F17" i="54" s="1"/>
  <c r="AC2" i="72"/>
  <c r="E15" i="53"/>
  <c r="F8" i="54" s="1"/>
  <c r="E71" i="53"/>
  <c r="F64" i="54" s="1"/>
  <c r="F30" i="53"/>
  <c r="G23" i="54" s="1"/>
  <c r="F52" i="53"/>
  <c r="G45" i="54" s="1"/>
  <c r="F25" i="53"/>
  <c r="G18" i="54" s="1"/>
  <c r="F46" i="53"/>
  <c r="G39" i="54" s="1"/>
  <c r="F41" i="53"/>
  <c r="G34" i="54" s="1"/>
  <c r="E50" i="53"/>
  <c r="F43" i="54" s="1"/>
  <c r="F44" i="53"/>
  <c r="G37" i="54" s="1"/>
  <c r="F48" i="53"/>
  <c r="G41" i="54" s="1"/>
  <c r="F22" i="53"/>
  <c r="G15" i="54" s="1"/>
  <c r="E55" i="53"/>
  <c r="F48" i="54" s="1"/>
  <c r="F58" i="53"/>
  <c r="G51" i="54" s="1"/>
  <c r="E64" i="53"/>
  <c r="F57" i="54" s="1"/>
  <c r="F23" i="53"/>
  <c r="G16" i="54" s="1"/>
  <c r="E28" i="53"/>
  <c r="F21" i="54" s="1"/>
  <c r="F28" i="53"/>
  <c r="G21" i="54" s="1"/>
  <c r="F54" i="53"/>
  <c r="G47" i="54" s="1"/>
  <c r="E44" i="53"/>
  <c r="F37" i="54" s="1"/>
  <c r="E75" i="53"/>
  <c r="F68" i="54" s="1"/>
  <c r="EJ74" i="55" s="1"/>
  <c r="E86" i="53"/>
  <c r="F79" i="54" s="1"/>
  <c r="F72" i="53"/>
  <c r="G65" i="54" s="1"/>
  <c r="F71" i="53"/>
  <c r="G64" i="54" s="1"/>
  <c r="E68" i="53"/>
  <c r="F61" i="54" s="1"/>
  <c r="F63" i="53"/>
  <c r="G56" i="54" s="1"/>
  <c r="E19" i="53"/>
  <c r="F12" i="54" s="1"/>
  <c r="F55" i="53"/>
  <c r="G48" i="54" s="1"/>
  <c r="EJ54" i="55" s="1"/>
  <c r="E45" i="53"/>
  <c r="F38" i="54" s="1"/>
  <c r="F19" i="53"/>
  <c r="G12" i="54" s="1"/>
  <c r="F56" i="53"/>
  <c r="G49" i="54" s="1"/>
  <c r="E65" i="53"/>
  <c r="F58" i="54" s="1"/>
  <c r="E46" i="53"/>
  <c r="F39" i="54" s="1"/>
  <c r="EJ45" i="55" s="1"/>
  <c r="F40" i="53"/>
  <c r="G33" i="54" s="1"/>
  <c r="E34" i="53"/>
  <c r="F27" i="54" s="1"/>
  <c r="E62" i="53"/>
  <c r="F55" i="54" s="1"/>
  <c r="F33" i="53"/>
  <c r="G26" i="54" s="1"/>
  <c r="E60" i="53"/>
  <c r="F53" i="54" s="1"/>
  <c r="FB59" i="55" s="1"/>
  <c r="E63" i="53"/>
  <c r="F56" i="54" s="1"/>
  <c r="E74" i="53"/>
  <c r="F67" i="54" s="1"/>
  <c r="E51" i="53"/>
  <c r="F44" i="54" s="1"/>
  <c r="E49" i="53"/>
  <c r="F42" i="54" s="1"/>
  <c r="F61" i="53"/>
  <c r="G54" i="54" s="1"/>
  <c r="F87" i="53"/>
  <c r="G80" i="54" s="1"/>
  <c r="DR86" i="55" s="1"/>
  <c r="E73" i="53"/>
  <c r="F66" i="54" s="1"/>
  <c r="E78" i="53"/>
  <c r="F71" i="54" s="1"/>
  <c r="F79" i="53"/>
  <c r="G72" i="54" s="1"/>
  <c r="E72" i="53"/>
  <c r="F65" i="54" s="1"/>
  <c r="E81" i="53"/>
  <c r="F74" i="54" s="1"/>
  <c r="F78" i="53"/>
  <c r="G71" i="54" s="1"/>
  <c r="E66" i="53"/>
  <c r="F59" i="54" s="1"/>
  <c r="F38" i="53"/>
  <c r="G31" i="54" s="1"/>
  <c r="E16" i="53"/>
  <c r="F9" i="54" s="1"/>
  <c r="FT15" i="55" s="1"/>
  <c r="F34" i="53"/>
  <c r="G27" i="54" s="1"/>
  <c r="F59" i="53"/>
  <c r="G52" i="54" s="1"/>
  <c r="E18" i="53"/>
  <c r="F11" i="54" s="1"/>
  <c r="FB17" i="55" s="1"/>
  <c r="F39" i="53"/>
  <c r="G32" i="54" s="1"/>
  <c r="F53" i="53"/>
  <c r="G46" i="54" s="1"/>
  <c r="E29" i="53"/>
  <c r="F22" i="54" s="1"/>
  <c r="E33" i="53"/>
  <c r="F26" i="54" s="1"/>
  <c r="E35" i="53"/>
  <c r="F28" i="54" s="1"/>
  <c r="E42" i="53"/>
  <c r="F35" i="54" s="1"/>
  <c r="E58" i="53"/>
  <c r="F51" i="54" s="1"/>
  <c r="F80" i="53"/>
  <c r="G73" i="54" s="1"/>
  <c r="F50" i="53"/>
  <c r="G43" i="54" s="1"/>
  <c r="E41" i="53"/>
  <c r="F34" i="54" s="1"/>
  <c r="F62" i="53"/>
  <c r="G55" i="54" s="1"/>
  <c r="F82" i="53"/>
  <c r="G75" i="54" s="1"/>
  <c r="E85" i="53"/>
  <c r="F78" i="54" s="1"/>
  <c r="F24" i="53"/>
  <c r="G17" i="54" s="1"/>
  <c r="E30" i="53"/>
  <c r="F23" i="54" s="1"/>
  <c r="F45" i="53"/>
  <c r="G38" i="54" s="1"/>
  <c r="F47" i="53"/>
  <c r="G40" i="54" s="1"/>
  <c r="F32" i="53"/>
  <c r="G25" i="54" s="1"/>
  <c r="E21" i="53"/>
  <c r="F14" i="54" s="1"/>
  <c r="FB20" i="55" s="1"/>
  <c r="E39" i="53"/>
  <c r="F32" i="54" s="1"/>
  <c r="F31" i="53"/>
  <c r="G24" i="54" s="1"/>
  <c r="F26" i="53"/>
  <c r="G19" i="54" s="1"/>
  <c r="F17" i="53"/>
  <c r="G10" i="54" s="1"/>
  <c r="E83" i="53"/>
  <c r="F76" i="54" s="1"/>
  <c r="E87" i="53"/>
  <c r="F80" i="54" s="1"/>
  <c r="F85" i="53"/>
  <c r="G78" i="54" s="1"/>
  <c r="E67" i="53"/>
  <c r="F60" i="54" s="1"/>
  <c r="E76" i="53"/>
  <c r="F69" i="54" s="1"/>
  <c r="FT75" i="55" s="1"/>
  <c r="F74" i="53"/>
  <c r="G67" i="54" s="1"/>
  <c r="EJ73" i="55" s="1"/>
  <c r="E82" i="53"/>
  <c r="F75" i="54" s="1"/>
  <c r="F73" i="53"/>
  <c r="G66" i="54" s="1"/>
  <c r="E69" i="53"/>
  <c r="F62" i="54" s="1"/>
  <c r="EJ68" i="55" s="1"/>
  <c r="F70" i="53"/>
  <c r="G63" i="54" s="1"/>
  <c r="F68" i="53"/>
  <c r="G61" i="54" s="1"/>
  <c r="E37" i="53"/>
  <c r="F30" i="54" s="1"/>
  <c r="E32" i="53"/>
  <c r="F25" i="54" s="1"/>
  <c r="E53" i="53"/>
  <c r="F46" i="54" s="1"/>
  <c r="E17" i="53"/>
  <c r="F10" i="54" s="1"/>
  <c r="E48" i="53"/>
  <c r="F41" i="54" s="1"/>
  <c r="F51" i="53"/>
  <c r="G44" i="54" s="1"/>
  <c r="F43" i="53"/>
  <c r="G36" i="54" s="1"/>
  <c r="F20" i="53"/>
  <c r="G13" i="54" s="1"/>
  <c r="E22" i="53"/>
  <c r="F15" i="54" s="1"/>
  <c r="E23" i="53"/>
  <c r="F16" i="54" s="1"/>
  <c r="F42" i="53"/>
  <c r="G35" i="54" s="1"/>
  <c r="F37" i="53"/>
  <c r="G30" i="54" s="1"/>
  <c r="E56" i="53"/>
  <c r="F49" i="54" s="1"/>
  <c r="E52" i="53"/>
  <c r="F45" i="54" s="1"/>
  <c r="E38" i="53"/>
  <c r="F31" i="54" s="1"/>
  <c r="E26" i="53"/>
  <c r="F19" i="54" s="1"/>
  <c r="E77" i="53"/>
  <c r="F70" i="54" s="1"/>
  <c r="F81" i="53"/>
  <c r="G74" i="54" s="1"/>
  <c r="E47" i="53"/>
  <c r="F40" i="54" s="1"/>
  <c r="E84" i="53"/>
  <c r="F77" i="54" s="1"/>
  <c r="DR83" i="55" s="1"/>
  <c r="E80" i="53"/>
  <c r="F73" i="54" s="1"/>
  <c r="E79" i="53"/>
  <c r="F72" i="54" s="1"/>
  <c r="F77" i="53"/>
  <c r="G70" i="54" s="1"/>
  <c r="F86" i="53"/>
  <c r="G79" i="54" s="1"/>
  <c r="F83" i="53"/>
  <c r="G76" i="54" s="1"/>
  <c r="F65" i="53"/>
  <c r="G58" i="54" s="1"/>
  <c r="FB64" i="55" s="1"/>
  <c r="E20" i="53"/>
  <c r="F13" i="54" s="1"/>
  <c r="F64" i="53"/>
  <c r="G57" i="54" s="1"/>
  <c r="E25" i="53"/>
  <c r="F18" i="54" s="1"/>
  <c r="E40" i="53"/>
  <c r="F33" i="54" s="1"/>
  <c r="E61" i="53"/>
  <c r="F54" i="54" s="1"/>
  <c r="E27" i="53"/>
  <c r="F20" i="54" s="1"/>
  <c r="E36" i="53"/>
  <c r="F29" i="54" s="1"/>
  <c r="F29" i="53"/>
  <c r="G22" i="54" s="1"/>
  <c r="FT28" i="55" s="1"/>
  <c r="E54" i="53"/>
  <c r="F47" i="54" s="1"/>
  <c r="EJ53" i="55" s="1"/>
  <c r="A15" i="54"/>
  <c r="A16" i="54"/>
  <c r="F50" i="54"/>
  <c r="A13" i="54"/>
  <c r="G50" i="54"/>
  <c r="AE2" i="72"/>
  <c r="A12" i="54"/>
  <c r="A14" i="54"/>
  <c r="A11" i="54"/>
  <c r="A17" i="54"/>
  <c r="B14" i="72"/>
  <c r="A9" i="54"/>
  <c r="A10" i="54"/>
  <c r="G8" i="54"/>
  <c r="D8" i="54"/>
  <c r="E14" i="72"/>
  <c r="AN10" i="54"/>
  <c r="AL10" i="54" s="1"/>
  <c r="AN15" i="54"/>
  <c r="AL15" i="54" s="1"/>
  <c r="AN12" i="54"/>
  <c r="AL12" i="54" s="1"/>
  <c r="AN14" i="54"/>
  <c r="AL14" i="54" s="1"/>
  <c r="AN11" i="54"/>
  <c r="AL11" i="54" s="1"/>
  <c r="AN13" i="54"/>
  <c r="AL13" i="54" s="1"/>
  <c r="AN9" i="54"/>
  <c r="AN16" i="54"/>
  <c r="AL16" i="54" s="1"/>
  <c r="AN17" i="54"/>
  <c r="AL17" i="54" s="1"/>
  <c r="C9" i="54"/>
  <c r="C8" i="54"/>
  <c r="CZ79" i="55"/>
  <c r="T91" i="51"/>
  <c r="U90" i="51"/>
  <c r="EJ49" i="55"/>
  <c r="EM49" i="55" s="1"/>
  <c r="EJ65" i="55"/>
  <c r="FB65" i="55"/>
  <c r="FT78" i="55"/>
  <c r="FB78" i="55"/>
  <c r="EJ66" i="55" l="1"/>
  <c r="FT21" i="55"/>
  <c r="DR28" i="55"/>
  <c r="CZ42" i="55"/>
  <c r="EJ42" i="55"/>
  <c r="DR75" i="55"/>
  <c r="CZ74" i="55"/>
  <c r="DC74" i="55" s="1"/>
  <c r="EJ86" i="55"/>
  <c r="EJ15" i="55"/>
  <c r="FT72" i="55"/>
  <c r="FW72" i="55" s="1"/>
  <c r="DR37" i="55"/>
  <c r="CZ37" i="55"/>
  <c r="FB37" i="55"/>
  <c r="FB29" i="55"/>
  <c r="DR35" i="55"/>
  <c r="DU35" i="55" s="1"/>
  <c r="CZ69" i="55"/>
  <c r="FB79" i="55"/>
  <c r="FB71" i="55"/>
  <c r="FF71" i="55" s="1"/>
  <c r="FT50" i="55"/>
  <c r="EJ57" i="55"/>
  <c r="EJ63" i="55"/>
  <c r="FT49" i="55"/>
  <c r="FT46" i="55"/>
  <c r="FU46" i="55" s="1"/>
  <c r="CZ46" i="55"/>
  <c r="DR46" i="55"/>
  <c r="EJ36" i="55"/>
  <c r="EN36" i="55" s="1"/>
  <c r="DR47" i="55"/>
  <c r="DU47" i="55" s="1"/>
  <c r="DR29" i="55"/>
  <c r="FB35" i="55"/>
  <c r="FB63" i="55"/>
  <c r="DR17" i="55"/>
  <c r="DU17" i="55" s="1"/>
  <c r="CZ82" i="55"/>
  <c r="FB84" i="55"/>
  <c r="EJ77" i="55"/>
  <c r="EM77" i="55" s="1"/>
  <c r="FB16" i="55"/>
  <c r="EJ16" i="55"/>
  <c r="CZ76" i="55"/>
  <c r="DC76" i="55" s="1"/>
  <c r="DR76" i="55"/>
  <c r="EJ76" i="55"/>
  <c r="EK76" i="55" s="1"/>
  <c r="EJ71" i="55"/>
  <c r="CZ73" i="55"/>
  <c r="DA73" i="55" s="1"/>
  <c r="CZ80" i="55"/>
  <c r="DC80" i="55" s="1"/>
  <c r="FB57" i="55"/>
  <c r="FF57" i="55" s="1"/>
  <c r="CZ44" i="55"/>
  <c r="DA44" i="55" s="1"/>
  <c r="FT25" i="55"/>
  <c r="DR39" i="55"/>
  <c r="FB39" i="55"/>
  <c r="FF39" i="55" s="1"/>
  <c r="FT39" i="55"/>
  <c r="CZ39" i="55"/>
  <c r="EJ39" i="55"/>
  <c r="EL39" i="55" s="1"/>
  <c r="FB19" i="55"/>
  <c r="FF19" i="55" s="1"/>
  <c r="DR19" i="55"/>
  <c r="EJ19" i="55"/>
  <c r="EM19" i="55" s="1"/>
  <c r="CZ19" i="55"/>
  <c r="FT19" i="55"/>
  <c r="FV19" i="55" s="1"/>
  <c r="EJ23" i="55"/>
  <c r="DR23" i="55"/>
  <c r="DV23" i="55" s="1"/>
  <c r="FT23" i="55"/>
  <c r="FW23" i="55" s="1"/>
  <c r="CZ23" i="55"/>
  <c r="FB23" i="55"/>
  <c r="DR33" i="55"/>
  <c r="DT33" i="55" s="1"/>
  <c r="EJ33" i="55"/>
  <c r="FT33" i="55"/>
  <c r="FU33" i="55" s="1"/>
  <c r="FB33" i="55"/>
  <c r="CZ33" i="55"/>
  <c r="DA33" i="55" s="1"/>
  <c r="FB41" i="55"/>
  <c r="FE41" i="55" s="1"/>
  <c r="FT41" i="55"/>
  <c r="EJ85" i="55"/>
  <c r="FB85" i="55"/>
  <c r="FF85" i="55" s="1"/>
  <c r="FT85" i="55"/>
  <c r="CZ85" i="55"/>
  <c r="DA85" i="55" s="1"/>
  <c r="DR85" i="55"/>
  <c r="FT67" i="55"/>
  <c r="FU67" i="55" s="1"/>
  <c r="FB67" i="55"/>
  <c r="FF67" i="55" s="1"/>
  <c r="DR67" i="55"/>
  <c r="DU67" i="55" s="1"/>
  <c r="EJ67" i="55"/>
  <c r="CZ67" i="55"/>
  <c r="DB67" i="55" s="1"/>
  <c r="FB81" i="55"/>
  <c r="EJ18" i="55"/>
  <c r="EK18" i="55" s="1"/>
  <c r="DR18" i="55"/>
  <c r="CZ18" i="55"/>
  <c r="DD18" i="55" s="1"/>
  <c r="FT18" i="55"/>
  <c r="FU18" i="55" s="1"/>
  <c r="FB18" i="55"/>
  <c r="FD18" i="55" s="1"/>
  <c r="FT62" i="55"/>
  <c r="DR62" i="55"/>
  <c r="DT62" i="55" s="1"/>
  <c r="EJ62" i="55"/>
  <c r="CZ62" i="55"/>
  <c r="DA62" i="55" s="1"/>
  <c r="FB62" i="55"/>
  <c r="CZ26" i="55"/>
  <c r="DA26" i="55" s="1"/>
  <c r="FB26" i="55"/>
  <c r="FE26" i="55" s="1"/>
  <c r="FB31" i="55"/>
  <c r="FC31" i="55" s="1"/>
  <c r="CZ31" i="55"/>
  <c r="EJ31" i="55"/>
  <c r="EM31" i="55" s="1"/>
  <c r="FT31" i="55"/>
  <c r="DR31" i="55"/>
  <c r="DS31" i="55" s="1"/>
  <c r="FB40" i="55"/>
  <c r="EJ40" i="55"/>
  <c r="EL40" i="55" s="1"/>
  <c r="FT52" i="55"/>
  <c r="FX52" i="55" s="1"/>
  <c r="CZ52" i="55"/>
  <c r="DA52" i="55" s="1"/>
  <c r="DR52" i="55"/>
  <c r="EJ52" i="55"/>
  <c r="EL52" i="55" s="1"/>
  <c r="FB52" i="55"/>
  <c r="DR48" i="55"/>
  <c r="DS48" i="55" s="1"/>
  <c r="EJ24" i="55"/>
  <c r="DR24" i="55"/>
  <c r="DS24" i="55" s="1"/>
  <c r="CZ24" i="55"/>
  <c r="DB24" i="55" s="1"/>
  <c r="FB24" i="55"/>
  <c r="FF24" i="55" s="1"/>
  <c r="FT24" i="55"/>
  <c r="FT71" i="55"/>
  <c r="FW71" i="55" s="1"/>
  <c r="DR71" i="55"/>
  <c r="CZ71" i="55"/>
  <c r="DA71" i="55" s="1"/>
  <c r="FT29" i="55"/>
  <c r="CZ29" i="55"/>
  <c r="DA29" i="55" s="1"/>
  <c r="EJ29" i="55"/>
  <c r="EN29" i="55" s="1"/>
  <c r="EJ35" i="55"/>
  <c r="EM35" i="55" s="1"/>
  <c r="FT35" i="55"/>
  <c r="CZ35" i="55"/>
  <c r="DD35" i="55" s="1"/>
  <c r="CZ70" i="55"/>
  <c r="FB70" i="55"/>
  <c r="FD70" i="55" s="1"/>
  <c r="FT70" i="55"/>
  <c r="DR61" i="55"/>
  <c r="DS61" i="55" s="1"/>
  <c r="EJ61" i="55"/>
  <c r="EM61" i="55" s="1"/>
  <c r="FB61" i="55"/>
  <c r="FF61" i="55" s="1"/>
  <c r="CZ61" i="55"/>
  <c r="DR22" i="55"/>
  <c r="DT22" i="55" s="1"/>
  <c r="FT22" i="55"/>
  <c r="FB22" i="55"/>
  <c r="FF22" i="55" s="1"/>
  <c r="EJ22" i="55"/>
  <c r="DR43" i="55"/>
  <c r="DS43" i="55" s="1"/>
  <c r="FB43" i="55"/>
  <c r="FD43" i="55" s="1"/>
  <c r="CZ43" i="55"/>
  <c r="DA43" i="55" s="1"/>
  <c r="EJ43" i="55"/>
  <c r="FT34" i="55"/>
  <c r="FW34" i="55" s="1"/>
  <c r="FB34" i="55"/>
  <c r="CZ34" i="55"/>
  <c r="DB34" i="55" s="1"/>
  <c r="EJ34" i="55"/>
  <c r="EJ83" i="55"/>
  <c r="EN83" i="55" s="1"/>
  <c r="CZ83" i="55"/>
  <c r="DB83" i="55" s="1"/>
  <c r="FB83" i="55"/>
  <c r="DR60" i="55"/>
  <c r="EJ60" i="55"/>
  <c r="EM60" i="55" s="1"/>
  <c r="DR66" i="55"/>
  <c r="FT66" i="55"/>
  <c r="FW66" i="55" s="1"/>
  <c r="CZ66" i="55"/>
  <c r="FT80" i="55"/>
  <c r="FU80" i="55" s="1"/>
  <c r="FT83" i="55"/>
  <c r="FW83" i="55" s="1"/>
  <c r="FT44" i="55"/>
  <c r="FW44" i="55" s="1"/>
  <c r="FB28" i="55"/>
  <c r="EJ28" i="55"/>
  <c r="EK28" i="55" s="1"/>
  <c r="CZ28" i="55"/>
  <c r="EJ80" i="55"/>
  <c r="EK80" i="55" s="1"/>
  <c r="DR80" i="55"/>
  <c r="FB80" i="55"/>
  <c r="FF80" i="55" s="1"/>
  <c r="CZ16" i="55"/>
  <c r="DC16" i="55" s="1"/>
  <c r="DR16" i="55"/>
  <c r="DV16" i="55" s="1"/>
  <c r="EJ46" i="55"/>
  <c r="FB46" i="55"/>
  <c r="FF46" i="55" s="1"/>
  <c r="DR78" i="55"/>
  <c r="EJ78" i="55"/>
  <c r="EN78" i="55" s="1"/>
  <c r="CZ78" i="55"/>
  <c r="CZ54" i="55"/>
  <c r="DB54" i="55" s="1"/>
  <c r="FB54" i="55"/>
  <c r="FF54" i="55" s="1"/>
  <c r="DR54" i="55"/>
  <c r="FT54" i="55"/>
  <c r="FB75" i="55"/>
  <c r="FD75" i="55" s="1"/>
  <c r="CZ75" i="55"/>
  <c r="DC75" i="55" s="1"/>
  <c r="EJ75" i="55"/>
  <c r="EM75" i="55" s="1"/>
  <c r="FT32" i="55"/>
  <c r="DR32" i="55"/>
  <c r="DS32" i="55" s="1"/>
  <c r="CZ32" i="55"/>
  <c r="DC32" i="55" s="1"/>
  <c r="FB32" i="55"/>
  <c r="FF32" i="55" s="1"/>
  <c r="FT51" i="55"/>
  <c r="FB51" i="55"/>
  <c r="FF51" i="55" s="1"/>
  <c r="DR51" i="55"/>
  <c r="CZ51" i="55"/>
  <c r="DB51" i="55" s="1"/>
  <c r="CZ58" i="55"/>
  <c r="DR58" i="55"/>
  <c r="DV58" i="55" s="1"/>
  <c r="FB58" i="55"/>
  <c r="FF58" i="55" s="1"/>
  <c r="FT58" i="55"/>
  <c r="FV58" i="55" s="1"/>
  <c r="FT60" i="55"/>
  <c r="DR70" i="55"/>
  <c r="DT70" i="55" s="1"/>
  <c r="FT47" i="55"/>
  <c r="EJ51" i="55"/>
  <c r="EN51" i="55" s="1"/>
  <c r="FT61" i="55"/>
  <c r="FB48" i="55"/>
  <c r="FE48" i="55" s="1"/>
  <c r="CZ86" i="55"/>
  <c r="DA86" i="55" s="1"/>
  <c r="FT63" i="55"/>
  <c r="DR63" i="55"/>
  <c r="CZ63" i="55"/>
  <c r="DC63" i="55" s="1"/>
  <c r="FB76" i="55"/>
  <c r="FT76" i="55"/>
  <c r="FV76" i="55" s="1"/>
  <c r="FB36" i="55"/>
  <c r="DR36" i="55"/>
  <c r="DT36" i="55" s="1"/>
  <c r="FT36" i="55"/>
  <c r="FX36" i="55" s="1"/>
  <c r="CZ36" i="55"/>
  <c r="DA36" i="55" s="1"/>
  <c r="DR73" i="55"/>
  <c r="FT73" i="55"/>
  <c r="FU73" i="55" s="1"/>
  <c r="FB73" i="55"/>
  <c r="FB44" i="55"/>
  <c r="FD44" i="55" s="1"/>
  <c r="EJ44" i="55"/>
  <c r="DR44" i="55"/>
  <c r="DV44" i="55" s="1"/>
  <c r="CZ40" i="55"/>
  <c r="DA40" i="55" s="1"/>
  <c r="DR40" i="55"/>
  <c r="DV40" i="55" s="1"/>
  <c r="FT40" i="55"/>
  <c r="EJ17" i="55"/>
  <c r="EN17" i="55" s="1"/>
  <c r="CZ17" i="55"/>
  <c r="FT17" i="55"/>
  <c r="FW17" i="55" s="1"/>
  <c r="FB74" i="55"/>
  <c r="DR74" i="55"/>
  <c r="DV74" i="55" s="1"/>
  <c r="FT74" i="55"/>
  <c r="FU74" i="55" s="1"/>
  <c r="FT27" i="55"/>
  <c r="FU27" i="55" s="1"/>
  <c r="DR27" i="55"/>
  <c r="CZ27" i="55"/>
  <c r="DC27" i="55" s="1"/>
  <c r="FB27" i="55"/>
  <c r="DR81" i="55"/>
  <c r="DT81" i="55" s="1"/>
  <c r="EJ81" i="55"/>
  <c r="CZ81" i="55"/>
  <c r="DB81" i="55" s="1"/>
  <c r="FT81" i="55"/>
  <c r="FV81" i="55" s="1"/>
  <c r="EJ70" i="55"/>
  <c r="DR50" i="55"/>
  <c r="FB50" i="55"/>
  <c r="FD50" i="55" s="1"/>
  <c r="CZ50" i="55"/>
  <c r="EJ50" i="55"/>
  <c r="EL50" i="55" s="1"/>
  <c r="FB25" i="55"/>
  <c r="DR25" i="55"/>
  <c r="DV25" i="55" s="1"/>
  <c r="CZ25" i="55"/>
  <c r="DD25" i="55" s="1"/>
  <c r="EJ25" i="55"/>
  <c r="EL25" i="55" s="1"/>
  <c r="CZ49" i="55"/>
  <c r="DA49" i="55" s="1"/>
  <c r="FB49" i="55"/>
  <c r="FD49" i="55" s="1"/>
  <c r="DR49" i="55"/>
  <c r="FT37" i="55"/>
  <c r="FW37" i="55" s="1"/>
  <c r="EJ37" i="55"/>
  <c r="FT57" i="55"/>
  <c r="FU57" i="55" s="1"/>
  <c r="CZ57" i="55"/>
  <c r="DD57" i="55" s="1"/>
  <c r="DR57" i="55"/>
  <c r="DS57" i="55" s="1"/>
  <c r="DR45" i="55"/>
  <c r="FT45" i="55"/>
  <c r="FW45" i="55" s="1"/>
  <c r="CZ45" i="55"/>
  <c r="DA45" i="55" s="1"/>
  <c r="FB45" i="55"/>
  <c r="FF45" i="55" s="1"/>
  <c r="CZ15" i="55"/>
  <c r="DR82" i="55"/>
  <c r="FB82" i="55"/>
  <c r="FC82" i="55" s="1"/>
  <c r="FT82" i="55"/>
  <c r="FX82" i="55" s="1"/>
  <c r="GF82" i="55" s="1"/>
  <c r="CZ84" i="55"/>
  <c r="DA84" i="55" s="1"/>
  <c r="EJ84" i="55"/>
  <c r="EM84" i="55" s="1"/>
  <c r="DR84" i="55"/>
  <c r="CZ77" i="55"/>
  <c r="DC77" i="55" s="1"/>
  <c r="FT77" i="55"/>
  <c r="DR77" i="55"/>
  <c r="DV77" i="55" s="1"/>
  <c r="FB77" i="55"/>
  <c r="FC77" i="55" s="1"/>
  <c r="EJ48" i="55"/>
  <c r="EL48" i="55" s="1"/>
  <c r="CZ48" i="55"/>
  <c r="DB48" i="55" s="1"/>
  <c r="FT48" i="55"/>
  <c r="FU48" i="55" s="1"/>
  <c r="FT84" i="55"/>
  <c r="EJ32" i="55"/>
  <c r="EL32" i="55" s="1"/>
  <c r="EJ27" i="55"/>
  <c r="EJ82" i="55"/>
  <c r="EM82" i="55" s="1"/>
  <c r="FT16" i="55"/>
  <c r="FW16" i="55" s="1"/>
  <c r="DR34" i="55"/>
  <c r="DT34" i="55" s="1"/>
  <c r="CZ21" i="55"/>
  <c r="CZ41" i="55"/>
  <c r="DB41" i="55" s="1"/>
  <c r="EJ30" i="55"/>
  <c r="DR30" i="55"/>
  <c r="DU30" i="55" s="1"/>
  <c r="CZ30" i="55"/>
  <c r="DA30" i="55" s="1"/>
  <c r="FB30" i="55"/>
  <c r="FF30" i="55" s="1"/>
  <c r="FT30" i="55"/>
  <c r="FW30" i="55" s="1"/>
  <c r="DR79" i="55"/>
  <c r="EJ79" i="55"/>
  <c r="FT79" i="55"/>
  <c r="FV79" i="55" s="1"/>
  <c r="FT53" i="55"/>
  <c r="CZ53" i="55"/>
  <c r="DD53" i="55" s="1"/>
  <c r="DI53" i="55" s="1"/>
  <c r="FB53" i="55"/>
  <c r="DR53" i="55"/>
  <c r="DT53" i="55" s="1"/>
  <c r="EJ26" i="55"/>
  <c r="EL26" i="55" s="1"/>
  <c r="FT26" i="55"/>
  <c r="FU26" i="55" s="1"/>
  <c r="DR26" i="55"/>
  <c r="DR20" i="55"/>
  <c r="DU20" i="55" s="1"/>
  <c r="FT20" i="55"/>
  <c r="CZ20" i="55"/>
  <c r="DA20" i="55" s="1"/>
  <c r="EJ20" i="55"/>
  <c r="DR42" i="55"/>
  <c r="DV42" i="55" s="1"/>
  <c r="FB42" i="55"/>
  <c r="FD42" i="55" s="1"/>
  <c r="FT42" i="55"/>
  <c r="FV42" i="55" s="1"/>
  <c r="CZ47" i="55"/>
  <c r="DA47" i="55" s="1"/>
  <c r="FB47" i="55"/>
  <c r="FC47" i="55" s="1"/>
  <c r="EJ47" i="55"/>
  <c r="FB60" i="55"/>
  <c r="FE60" i="55" s="1"/>
  <c r="CZ72" i="55"/>
  <c r="DC72" i="55" s="1"/>
  <c r="EJ72" i="55"/>
  <c r="DR72" i="55"/>
  <c r="DS72" i="55" s="1"/>
  <c r="FB72" i="55"/>
  <c r="EJ58" i="55"/>
  <c r="FB66" i="55"/>
  <c r="FF66" i="55" s="1"/>
  <c r="FT43" i="55"/>
  <c r="CZ22" i="55"/>
  <c r="DC22" i="55" s="1"/>
  <c r="CZ60" i="55"/>
  <c r="DC60" i="55" s="1"/>
  <c r="FT64" i="55"/>
  <c r="FW64" i="55" s="1"/>
  <c r="CZ64" i="55"/>
  <c r="DA64" i="55" s="1"/>
  <c r="EJ64" i="55"/>
  <c r="EL64" i="55" s="1"/>
  <c r="DR64" i="55"/>
  <c r="FB69" i="55"/>
  <c r="FD69" i="55" s="1"/>
  <c r="EJ69" i="55"/>
  <c r="DR69" i="55"/>
  <c r="DU69" i="55" s="1"/>
  <c r="FT69" i="55"/>
  <c r="FB38" i="55"/>
  <c r="FF38" i="55" s="1"/>
  <c r="EJ38" i="55"/>
  <c r="EN38" i="55" s="1"/>
  <c r="CZ38" i="55"/>
  <c r="DB38" i="55" s="1"/>
  <c r="FT38" i="55"/>
  <c r="DR38" i="55"/>
  <c r="DU38" i="55" s="1"/>
  <c r="FT86" i="55"/>
  <c r="FB86" i="55"/>
  <c r="FF86" i="55" s="1"/>
  <c r="FB55" i="55"/>
  <c r="FT55" i="55"/>
  <c r="FW55" i="55" s="1"/>
  <c r="CZ55" i="55"/>
  <c r="DC55" i="55" s="1"/>
  <c r="DR55" i="55"/>
  <c r="DV55" i="55" s="1"/>
  <c r="EJ55" i="55"/>
  <c r="EJ21" i="55"/>
  <c r="EL21" i="55" s="1"/>
  <c r="DR21" i="55"/>
  <c r="FB21" i="55"/>
  <c r="FC21" i="55" s="1"/>
  <c r="FT59" i="55"/>
  <c r="EJ59" i="55"/>
  <c r="EM59" i="55" s="1"/>
  <c r="DR59" i="55"/>
  <c r="DU59" i="55" s="1"/>
  <c r="CZ59" i="55"/>
  <c r="DD59" i="55" s="1"/>
  <c r="CZ65" i="55"/>
  <c r="DA65" i="55" s="1"/>
  <c r="FT65" i="55"/>
  <c r="FX65" i="55" s="1"/>
  <c r="DR65" i="55"/>
  <c r="FB68" i="55"/>
  <c r="FC68" i="55" s="1"/>
  <c r="CZ68" i="55"/>
  <c r="DC68" i="55" s="1"/>
  <c r="DR68" i="55"/>
  <c r="DV68" i="55" s="1"/>
  <c r="FT68" i="55"/>
  <c r="FU68" i="55" s="1"/>
  <c r="DR41" i="55"/>
  <c r="DV41" i="55" s="1"/>
  <c r="EJ41" i="55"/>
  <c r="FB15" i="55"/>
  <c r="FF15" i="55" s="1"/>
  <c r="DR15" i="55"/>
  <c r="EJ14" i="55"/>
  <c r="EM14" i="55" s="1"/>
  <c r="G3" i="72"/>
  <c r="A10" i="72" s="1"/>
  <c r="FT56" i="55"/>
  <c r="FU56" i="55" s="1"/>
  <c r="EJ56" i="55"/>
  <c r="EL56" i="55" s="1"/>
  <c r="FT14" i="55"/>
  <c r="FX14" i="55" s="1"/>
  <c r="DR14" i="55"/>
  <c r="DV14" i="55" s="1"/>
  <c r="DR56" i="55"/>
  <c r="DU56" i="55" s="1"/>
  <c r="FB56" i="55"/>
  <c r="FF56" i="55" s="1"/>
  <c r="CZ56" i="55"/>
  <c r="DA56" i="55" s="1"/>
  <c r="FB14" i="55"/>
  <c r="FC14" i="55" s="1"/>
  <c r="CZ14" i="55"/>
  <c r="DB14" i="55" s="1"/>
  <c r="D82" i="51"/>
  <c r="C88" i="53" s="1"/>
  <c r="D81" i="54" s="1"/>
  <c r="F82" i="51"/>
  <c r="E82" i="51"/>
  <c r="D88" i="53" s="1"/>
  <c r="E81" i="54" s="1"/>
  <c r="G82" i="51"/>
  <c r="C82" i="51"/>
  <c r="B88" i="53" s="1"/>
  <c r="C81" i="54" s="1"/>
  <c r="H82" i="51"/>
  <c r="G88" i="53" s="1"/>
  <c r="H81" i="54" s="1"/>
  <c r="FZ82" i="55"/>
  <c r="AL9" i="54"/>
  <c r="DC73" i="55"/>
  <c r="DB49" i="55"/>
  <c r="DB45" i="55"/>
  <c r="DC51" i="55"/>
  <c r="DD44" i="55"/>
  <c r="DC44" i="55"/>
  <c r="DD45" i="55"/>
  <c r="DC45" i="55"/>
  <c r="DB76" i="55"/>
  <c r="DB73" i="55"/>
  <c r="DB44" i="55"/>
  <c r="DD76" i="55"/>
  <c r="DA76" i="55"/>
  <c r="DB75" i="55"/>
  <c r="DC53" i="55"/>
  <c r="DA75" i="55"/>
  <c r="DD75" i="55"/>
  <c r="DD73" i="55"/>
  <c r="DD33" i="55"/>
  <c r="DD78" i="55"/>
  <c r="DC78" i="55"/>
  <c r="DB78" i="55"/>
  <c r="DA78" i="55"/>
  <c r="DD43" i="55"/>
  <c r="DC69" i="55"/>
  <c r="DA69" i="55"/>
  <c r="DB69" i="55"/>
  <c r="DD69" i="55"/>
  <c r="DD31" i="55"/>
  <c r="DA31" i="55"/>
  <c r="DB31" i="55"/>
  <c r="DC31" i="55"/>
  <c r="DD50" i="55"/>
  <c r="DC50" i="55"/>
  <c r="DA50" i="55"/>
  <c r="DB50" i="55"/>
  <c r="DC81" i="55"/>
  <c r="DD81" i="55"/>
  <c r="DC84" i="55"/>
  <c r="DD52" i="55"/>
  <c r="DD60" i="55"/>
  <c r="DB60" i="55"/>
  <c r="DA42" i="55"/>
  <c r="DB42" i="55"/>
  <c r="DC42" i="55"/>
  <c r="DD42" i="55"/>
  <c r="DA58" i="55"/>
  <c r="DC58" i="55"/>
  <c r="DB58" i="55"/>
  <c r="DD58" i="55"/>
  <c r="DC39" i="55"/>
  <c r="DD39" i="55"/>
  <c r="DB39" i="55"/>
  <c r="DA39" i="55"/>
  <c r="DA72" i="55"/>
  <c r="DB72" i="55"/>
  <c r="DA37" i="55"/>
  <c r="DC37" i="55"/>
  <c r="DB37" i="55"/>
  <c r="DD37" i="55"/>
  <c r="DB65" i="55"/>
  <c r="DD65" i="55"/>
  <c r="DD48" i="55"/>
  <c r="DA48" i="55"/>
  <c r="DC30" i="55"/>
  <c r="DB30" i="55"/>
  <c r="DA28" i="55"/>
  <c r="DC28" i="55"/>
  <c r="DD28" i="55"/>
  <c r="DB28" i="55"/>
  <c r="DC82" i="55"/>
  <c r="DA82" i="55"/>
  <c r="DB82" i="55"/>
  <c r="DD82" i="55"/>
  <c r="DC79" i="55"/>
  <c r="DA79" i="55"/>
  <c r="DB79" i="55"/>
  <c r="DD79" i="55"/>
  <c r="DB74" i="55"/>
  <c r="DC47" i="55"/>
  <c r="DD47" i="55"/>
  <c r="DB47" i="55"/>
  <c r="DD68" i="55"/>
  <c r="DA61" i="55"/>
  <c r="DC61" i="55"/>
  <c r="DB61" i="55"/>
  <c r="DD61" i="55"/>
  <c r="DC35" i="55"/>
  <c r="DA66" i="55"/>
  <c r="DC66" i="55"/>
  <c r="DB66" i="55"/>
  <c r="DD66" i="55"/>
  <c r="DB70" i="55"/>
  <c r="DD70" i="55"/>
  <c r="DC70" i="55"/>
  <c r="DA70" i="55"/>
  <c r="DB46" i="55"/>
  <c r="DC46" i="55"/>
  <c r="DD46" i="55"/>
  <c r="DA46" i="55"/>
  <c r="T92" i="51"/>
  <c r="U91" i="51"/>
  <c r="D83" i="51" s="1"/>
  <c r="C89" i="53" s="1"/>
  <c r="D82" i="54" s="1"/>
  <c r="EN49" i="55"/>
  <c r="EL49" i="55"/>
  <c r="EK49" i="55"/>
  <c r="FV82" i="55"/>
  <c r="FW56" i="55"/>
  <c r="FE28" i="55"/>
  <c r="FF28" i="55"/>
  <c r="FD28" i="55"/>
  <c r="FC28" i="55"/>
  <c r="EK53" i="55"/>
  <c r="EL53" i="55"/>
  <c r="EN53" i="55"/>
  <c r="EM53" i="55"/>
  <c r="FW31" i="55"/>
  <c r="FU31" i="55"/>
  <c r="FV31" i="55"/>
  <c r="FX31" i="55"/>
  <c r="DV32" i="55"/>
  <c r="DT32" i="55"/>
  <c r="FC33" i="55"/>
  <c r="FE33" i="55"/>
  <c r="FF33" i="55"/>
  <c r="FD33" i="55"/>
  <c r="DT67" i="55"/>
  <c r="DV67" i="55"/>
  <c r="EL59" i="55"/>
  <c r="DC17" i="55"/>
  <c r="DA17" i="55"/>
  <c r="DD17" i="55"/>
  <c r="DB17" i="55"/>
  <c r="EL62" i="55"/>
  <c r="EK62" i="55"/>
  <c r="EN62" i="55"/>
  <c r="EM62" i="55"/>
  <c r="FV64" i="55"/>
  <c r="DT40" i="55"/>
  <c r="DS21" i="55"/>
  <c r="DV21" i="55"/>
  <c r="DT21" i="55"/>
  <c r="DU21" i="55"/>
  <c r="DS41" i="55"/>
  <c r="EN45" i="55"/>
  <c r="EK45" i="55"/>
  <c r="EL45" i="55"/>
  <c r="EM45" i="55"/>
  <c r="FE31" i="55"/>
  <c r="FC50" i="55"/>
  <c r="DS47" i="55"/>
  <c r="DV47" i="55"/>
  <c r="FE27" i="55"/>
  <c r="FD27" i="55"/>
  <c r="FC27" i="55"/>
  <c r="FF27" i="55"/>
  <c r="DU27" i="55"/>
  <c r="DT27" i="55"/>
  <c r="DV27" i="55"/>
  <c r="DS27" i="55"/>
  <c r="DV39" i="55"/>
  <c r="DT39" i="55"/>
  <c r="DS39" i="55"/>
  <c r="DU39" i="55"/>
  <c r="DT24" i="55"/>
  <c r="FU25" i="55"/>
  <c r="FX25" i="55"/>
  <c r="FV25" i="55"/>
  <c r="FW25" i="55"/>
  <c r="DU15" i="55"/>
  <c r="DV15" i="55"/>
  <c r="DT15" i="55"/>
  <c r="DS15" i="55"/>
  <c r="FX61" i="55"/>
  <c r="FU61" i="55"/>
  <c r="FW61" i="55"/>
  <c r="FV61" i="55"/>
  <c r="FE52" i="55"/>
  <c r="FC52" i="55"/>
  <c r="FD52" i="55"/>
  <c r="FF52" i="55"/>
  <c r="EL20" i="55"/>
  <c r="EM20" i="55"/>
  <c r="EN20" i="55"/>
  <c r="EK20" i="55"/>
  <c r="FD29" i="55"/>
  <c r="FC29" i="55"/>
  <c r="FF29" i="55"/>
  <c r="FE29" i="55"/>
  <c r="FV67" i="55"/>
  <c r="EN34" i="55"/>
  <c r="EM34" i="55"/>
  <c r="EL34" i="55"/>
  <c r="EK34" i="55"/>
  <c r="FW22" i="55"/>
  <c r="FV22" i="55"/>
  <c r="FX22" i="55"/>
  <c r="FU22" i="55"/>
  <c r="EK38" i="55"/>
  <c r="DT46" i="55"/>
  <c r="DS46" i="55"/>
  <c r="DV46" i="55"/>
  <c r="DU46" i="55"/>
  <c r="FX26" i="55"/>
  <c r="DA19" i="55"/>
  <c r="DB19" i="55"/>
  <c r="DC19" i="55"/>
  <c r="DD19" i="55"/>
  <c r="DT28" i="55"/>
  <c r="DU28" i="55"/>
  <c r="DV28" i="55"/>
  <c r="DS28" i="55"/>
  <c r="EN50" i="55"/>
  <c r="DV50" i="55"/>
  <c r="DS50" i="55"/>
  <c r="DT50" i="55"/>
  <c r="DU50" i="55"/>
  <c r="FE65" i="55"/>
  <c r="FD65" i="55"/>
  <c r="FF65" i="55"/>
  <c r="FC65" i="55"/>
  <c r="EN27" i="55"/>
  <c r="EK27" i="55"/>
  <c r="EL27" i="55"/>
  <c r="EM27" i="55"/>
  <c r="EN24" i="55"/>
  <c r="EK24" i="55"/>
  <c r="EL24" i="55"/>
  <c r="EM24" i="55"/>
  <c r="FF23" i="55"/>
  <c r="FD23" i="55"/>
  <c r="FC23" i="55"/>
  <c r="FE23" i="55"/>
  <c r="FX66" i="55"/>
  <c r="DT43" i="55"/>
  <c r="DU43" i="55"/>
  <c r="DV43" i="55"/>
  <c r="FW20" i="55"/>
  <c r="FU20" i="55"/>
  <c r="FV20" i="55"/>
  <c r="FX20" i="55"/>
  <c r="FX59" i="55"/>
  <c r="FV59" i="55"/>
  <c r="FW59" i="55"/>
  <c r="FU59" i="55"/>
  <c r="FF17" i="55"/>
  <c r="FC17" i="55"/>
  <c r="FE17" i="55"/>
  <c r="FD17" i="55"/>
  <c r="DB22" i="55"/>
  <c r="EL19" i="55"/>
  <c r="FD19" i="55"/>
  <c r="FC19" i="55"/>
  <c r="FU44" i="55"/>
  <c r="FX44" i="55"/>
  <c r="FU28" i="55"/>
  <c r="FX28" i="55"/>
  <c r="FW28" i="55"/>
  <c r="FV28" i="55"/>
  <c r="FC53" i="55"/>
  <c r="FF53" i="55"/>
  <c r="FD53" i="55"/>
  <c r="FE53" i="55"/>
  <c r="DU42" i="55"/>
  <c r="DS42" i="55"/>
  <c r="EL35" i="55"/>
  <c r="EK35" i="55"/>
  <c r="FV50" i="55"/>
  <c r="FU50" i="55"/>
  <c r="FW50" i="55"/>
  <c r="FX50" i="55"/>
  <c r="EM63" i="55"/>
  <c r="EL63" i="55"/>
  <c r="EN63" i="55"/>
  <c r="EK63" i="55"/>
  <c r="FV54" i="55"/>
  <c r="FU54" i="55"/>
  <c r="FX54" i="55"/>
  <c r="FW54" i="55"/>
  <c r="EN16" i="55"/>
  <c r="EL16" i="55"/>
  <c r="EK16" i="55"/>
  <c r="EM16" i="55"/>
  <c r="FU24" i="55"/>
  <c r="FW24" i="55"/>
  <c r="FV24" i="55"/>
  <c r="FX24" i="55"/>
  <c r="DV51" i="55"/>
  <c r="DT51" i="55"/>
  <c r="DS51" i="55"/>
  <c r="DU51" i="55"/>
  <c r="FW51" i="55"/>
  <c r="FV51" i="55"/>
  <c r="FX51" i="55"/>
  <c r="FU51" i="55"/>
  <c r="FC61" i="55"/>
  <c r="FD61" i="55"/>
  <c r="DS52" i="55"/>
  <c r="DV52" i="55"/>
  <c r="DU52" i="55"/>
  <c r="DT52" i="55"/>
  <c r="FD20" i="55"/>
  <c r="FC20" i="55"/>
  <c r="FE20" i="55"/>
  <c r="FF20" i="55"/>
  <c r="FX29" i="55"/>
  <c r="FV29" i="55"/>
  <c r="FU29" i="55"/>
  <c r="FW29" i="55"/>
  <c r="FU60" i="55"/>
  <c r="FV60" i="55"/>
  <c r="FW60" i="55"/>
  <c r="FX60" i="55"/>
  <c r="DT17" i="55"/>
  <c r="FF68" i="55"/>
  <c r="FC38" i="55"/>
  <c r="FD38" i="55"/>
  <c r="DB21" i="55"/>
  <c r="DD21" i="55"/>
  <c r="DC21" i="55"/>
  <c r="DA21" i="55"/>
  <c r="DS19" i="55"/>
  <c r="DU19" i="55"/>
  <c r="DV19" i="55"/>
  <c r="DT19" i="55"/>
  <c r="DS44" i="55"/>
  <c r="DT44" i="55"/>
  <c r="DU44" i="55"/>
  <c r="FV53" i="55"/>
  <c r="FX53" i="55"/>
  <c r="FU53" i="55"/>
  <c r="FW53" i="55"/>
  <c r="EN42" i="55"/>
  <c r="EM42" i="55"/>
  <c r="EL42" i="55"/>
  <c r="EK42" i="55"/>
  <c r="DS35" i="55"/>
  <c r="DV35" i="55"/>
  <c r="FX58" i="55"/>
  <c r="EL65" i="55"/>
  <c r="EM65" i="55"/>
  <c r="EK65" i="55"/>
  <c r="EN65" i="55"/>
  <c r="FV27" i="55"/>
  <c r="FE24" i="55"/>
  <c r="FC24" i="55"/>
  <c r="EN23" i="55"/>
  <c r="EM23" i="55"/>
  <c r="EL23" i="55"/>
  <c r="EK23" i="55"/>
  <c r="DS66" i="55"/>
  <c r="DT66" i="55"/>
  <c r="DV66" i="55"/>
  <c r="DU66" i="55"/>
  <c r="EL15" i="55"/>
  <c r="EK15" i="55"/>
  <c r="EM15" i="55"/>
  <c r="EN15" i="55"/>
  <c r="EN57" i="55"/>
  <c r="EL57" i="55"/>
  <c r="EK57" i="55"/>
  <c r="EM57" i="55"/>
  <c r="FV49" i="55"/>
  <c r="FX49" i="55"/>
  <c r="FU49" i="55"/>
  <c r="FW49" i="55"/>
  <c r="FC59" i="55"/>
  <c r="FF59" i="55"/>
  <c r="FE59" i="55"/>
  <c r="FD59" i="55"/>
  <c r="EM48" i="55"/>
  <c r="EN48" i="55"/>
  <c r="FD34" i="55"/>
  <c r="FF34" i="55"/>
  <c r="FC34" i="55"/>
  <c r="FE34" i="55"/>
  <c r="FX55" i="55"/>
  <c r="FV55" i="55"/>
  <c r="DS18" i="55"/>
  <c r="DV18" i="55"/>
  <c r="DT18" i="55"/>
  <c r="DU18" i="55"/>
  <c r="EM22" i="55"/>
  <c r="EK22" i="55"/>
  <c r="EN22" i="55"/>
  <c r="EL22" i="55"/>
  <c r="FF40" i="55"/>
  <c r="FE40" i="55"/>
  <c r="FC40" i="55"/>
  <c r="FD40" i="55"/>
  <c r="EK40" i="55"/>
  <c r="EM40" i="55"/>
  <c r="DS69" i="55"/>
  <c r="DV69" i="55"/>
  <c r="FU21" i="55"/>
  <c r="FX21" i="55"/>
  <c r="FV21" i="55"/>
  <c r="FW21" i="55"/>
  <c r="FE45" i="55"/>
  <c r="FD45" i="55"/>
  <c r="FC36" i="55"/>
  <c r="FF36" i="55"/>
  <c r="FD36" i="55"/>
  <c r="FE36" i="55"/>
  <c r="EM37" i="55"/>
  <c r="EL37" i="55"/>
  <c r="EK37" i="55"/>
  <c r="EN37" i="55"/>
  <c r="DU37" i="55"/>
  <c r="DS37" i="55"/>
  <c r="DT37" i="55"/>
  <c r="DV37" i="55"/>
  <c r="FC32" i="55"/>
  <c r="FW32" i="55"/>
  <c r="FV32" i="55"/>
  <c r="FX32" i="55"/>
  <c r="FU32" i="55"/>
  <c r="FV35" i="55"/>
  <c r="FU35" i="55"/>
  <c r="FX35" i="55"/>
  <c r="FW35" i="55"/>
  <c r="EN47" i="55"/>
  <c r="EM47" i="55"/>
  <c r="EK47" i="55"/>
  <c r="EL47" i="55"/>
  <c r="EL58" i="55"/>
  <c r="EN58" i="55"/>
  <c r="EK58" i="55"/>
  <c r="EM58" i="55"/>
  <c r="DU63" i="55"/>
  <c r="DT63" i="55"/>
  <c r="DV63" i="55"/>
  <c r="DS63" i="55"/>
  <c r="EN54" i="55"/>
  <c r="EM54" i="55"/>
  <c r="EL54" i="55"/>
  <c r="EK54" i="55"/>
  <c r="FV39" i="55"/>
  <c r="FX39" i="55"/>
  <c r="FW39" i="55"/>
  <c r="FU39" i="55"/>
  <c r="EK66" i="55"/>
  <c r="EN66" i="55"/>
  <c r="EM66" i="55"/>
  <c r="EL66" i="55"/>
  <c r="DS25" i="55"/>
  <c r="DA15" i="55"/>
  <c r="DD15" i="55"/>
  <c r="DC15" i="55"/>
  <c r="DB15" i="55"/>
  <c r="DT61" i="55"/>
  <c r="DV57" i="55"/>
  <c r="DU57" i="55"/>
  <c r="DV49" i="55"/>
  <c r="DS49" i="55"/>
  <c r="DU49" i="55"/>
  <c r="DT49" i="55"/>
  <c r="EL33" i="55"/>
  <c r="EM33" i="55"/>
  <c r="EK33" i="55"/>
  <c r="EN33" i="55"/>
  <c r="DD20" i="55"/>
  <c r="DS34" i="55"/>
  <c r="DU34" i="55"/>
  <c r="FV34" i="55"/>
  <c r="DB18" i="55"/>
  <c r="DA18" i="55"/>
  <c r="FE64" i="55"/>
  <c r="FD64" i="55"/>
  <c r="FC64" i="55"/>
  <c r="FF64" i="55"/>
  <c r="FW46" i="55"/>
  <c r="FV46" i="55"/>
  <c r="FV69" i="55"/>
  <c r="FU69" i="55"/>
  <c r="FW69" i="55"/>
  <c r="FX69" i="55"/>
  <c r="EN30" i="55"/>
  <c r="EM30" i="55"/>
  <c r="EL30" i="55"/>
  <c r="EK30" i="55"/>
  <c r="FU41" i="55"/>
  <c r="FW41" i="55"/>
  <c r="FX41" i="55"/>
  <c r="FV41" i="55"/>
  <c r="DS53" i="55"/>
  <c r="DU53" i="55"/>
  <c r="FW42" i="55"/>
  <c r="FD35" i="55"/>
  <c r="FF35" i="55"/>
  <c r="FC35" i="55"/>
  <c r="FE35" i="55"/>
  <c r="FC16" i="55"/>
  <c r="FD16" i="55"/>
  <c r="FF16" i="55"/>
  <c r="FE16" i="55"/>
  <c r="FE39" i="55"/>
  <c r="EK51" i="55"/>
  <c r="DC23" i="55"/>
  <c r="DB23" i="55"/>
  <c r="DA23" i="55"/>
  <c r="DD23" i="55"/>
  <c r="FC25" i="55"/>
  <c r="FD25" i="55"/>
  <c r="FF25" i="55"/>
  <c r="FE25" i="55"/>
  <c r="FV43" i="55"/>
  <c r="FW43" i="55"/>
  <c r="FX43" i="55"/>
  <c r="FU43" i="55"/>
  <c r="DS60" i="55"/>
  <c r="DT60" i="55"/>
  <c r="DV60" i="55"/>
  <c r="DU60" i="55"/>
  <c r="FU17" i="55"/>
  <c r="EN55" i="55"/>
  <c r="EK55" i="55"/>
  <c r="EM55" i="55"/>
  <c r="EL55" i="55"/>
  <c r="FU62" i="55"/>
  <c r="FX62" i="55"/>
  <c r="FV62" i="55"/>
  <c r="FW62" i="55"/>
  <c r="DS64" i="55"/>
  <c r="DV64" i="55"/>
  <c r="DT64" i="55"/>
  <c r="DU64" i="55"/>
  <c r="EK64" i="55"/>
  <c r="EN64" i="55"/>
  <c r="EK68" i="55"/>
  <c r="EL68" i="55"/>
  <c r="EM68" i="55"/>
  <c r="EN68" i="55"/>
  <c r="FU40" i="55"/>
  <c r="FX40" i="55"/>
  <c r="FW40" i="55"/>
  <c r="FV40" i="55"/>
  <c r="EM46" i="55"/>
  <c r="EN46" i="55"/>
  <c r="EL46" i="55"/>
  <c r="EK46" i="55"/>
  <c r="EM69" i="55"/>
  <c r="EK69" i="55"/>
  <c r="EN69" i="55"/>
  <c r="EL69" i="55"/>
  <c r="DV45" i="55"/>
  <c r="DT45" i="55"/>
  <c r="DS45" i="55"/>
  <c r="DU45" i="55"/>
  <c r="EL44" i="55"/>
  <c r="EK44" i="55"/>
  <c r="EN44" i="55"/>
  <c r="EM44" i="55"/>
  <c r="EL36" i="55"/>
  <c r="EL31" i="55"/>
  <c r="FD37" i="55"/>
  <c r="FE37" i="55"/>
  <c r="FF37" i="55"/>
  <c r="FC37" i="55"/>
  <c r="EM32" i="55"/>
  <c r="FW47" i="55"/>
  <c r="FX47" i="55"/>
  <c r="FV47" i="55"/>
  <c r="FU47" i="55"/>
  <c r="FV63" i="55"/>
  <c r="FU63" i="55"/>
  <c r="FW63" i="55"/>
  <c r="FX63" i="55"/>
  <c r="FF63" i="55"/>
  <c r="FC63" i="55"/>
  <c r="FD63" i="55"/>
  <c r="FE63" i="55"/>
  <c r="DU54" i="55"/>
  <c r="DT54" i="55"/>
  <c r="DS54" i="55"/>
  <c r="DV54" i="55"/>
  <c r="DV65" i="55"/>
  <c r="DS65" i="55"/>
  <c r="DU65" i="55"/>
  <c r="DT65" i="55"/>
  <c r="FW15" i="55"/>
  <c r="FV15" i="55"/>
  <c r="FX15" i="55"/>
  <c r="FU15" i="55"/>
  <c r="FX57" i="55"/>
  <c r="FW57" i="55"/>
  <c r="EK43" i="55"/>
  <c r="EM43" i="55"/>
  <c r="EN43" i="55"/>
  <c r="EL43" i="55"/>
  <c r="FV33" i="55"/>
  <c r="FW33" i="55"/>
  <c r="DS29" i="55"/>
  <c r="DV29" i="55"/>
  <c r="DT29" i="55"/>
  <c r="DU29" i="55"/>
  <c r="EL67" i="55"/>
  <c r="EM67" i="55"/>
  <c r="EN67" i="55"/>
  <c r="EK67" i="55"/>
  <c r="FC48" i="55"/>
  <c r="FD48" i="55"/>
  <c r="FF48" i="55"/>
  <c r="FE55" i="55"/>
  <c r="FD55" i="55"/>
  <c r="FC55" i="55"/>
  <c r="FF55" i="55"/>
  <c r="FC62" i="55"/>
  <c r="FF62" i="55"/>
  <c r="FD62" i="55"/>
  <c r="FE62" i="55"/>
  <c r="DS68" i="55"/>
  <c r="DU68" i="55"/>
  <c r="FC22" i="55"/>
  <c r="FE22" i="55"/>
  <c r="FW38" i="55"/>
  <c r="FU38" i="55"/>
  <c r="FV38" i="55"/>
  <c r="FX38" i="55"/>
  <c r="DB26" i="55"/>
  <c r="DC26" i="55"/>
  <c r="DD26" i="55"/>
  <c r="DU26" i="55"/>
  <c r="DT26" i="55"/>
  <c r="DV26" i="55"/>
  <c r="DS26" i="55"/>
  <c r="FD30" i="55"/>
  <c r="FE30" i="55"/>
  <c r="FC30" i="55"/>
  <c r="EM41" i="55"/>
  <c r="EN41" i="55"/>
  <c r="EL41" i="55"/>
  <c r="EK41" i="55"/>
  <c r="DU74" i="55"/>
  <c r="DT74" i="55"/>
  <c r="DS74" i="55"/>
  <c r="DU81" i="55"/>
  <c r="EN70" i="55"/>
  <c r="EL70" i="55"/>
  <c r="EM70" i="55"/>
  <c r="EK70" i="55"/>
  <c r="DS86" i="55"/>
  <c r="DV86" i="55"/>
  <c r="DT86" i="55"/>
  <c r="DU86" i="55"/>
  <c r="EM79" i="55"/>
  <c r="EK79" i="55"/>
  <c r="EN79" i="55"/>
  <c r="EL79" i="55"/>
  <c r="EL75" i="55"/>
  <c r="EL76" i="55"/>
  <c r="DU71" i="55"/>
  <c r="DV71" i="55"/>
  <c r="DS71" i="55"/>
  <c r="DT71" i="55"/>
  <c r="EL83" i="55"/>
  <c r="EK83" i="55"/>
  <c r="EM83" i="55"/>
  <c r="DT73" i="55"/>
  <c r="DU73" i="55"/>
  <c r="DS73" i="55"/>
  <c r="DV73" i="55"/>
  <c r="DT77" i="55"/>
  <c r="DU77" i="55"/>
  <c r="DS77" i="55"/>
  <c r="EK82" i="55"/>
  <c r="EN82" i="55"/>
  <c r="FV71" i="55"/>
  <c r="DS83" i="55"/>
  <c r="DV83" i="55"/>
  <c r="DT83" i="55"/>
  <c r="DU83" i="55"/>
  <c r="FC78" i="55"/>
  <c r="FD78" i="55"/>
  <c r="FE78" i="55"/>
  <c r="FF78" i="55"/>
  <c r="EN71" i="55"/>
  <c r="EL71" i="55"/>
  <c r="EM71" i="55"/>
  <c r="EK71" i="55"/>
  <c r="FD81" i="55"/>
  <c r="FE81" i="55"/>
  <c r="FF81" i="55"/>
  <c r="FC81" i="55"/>
  <c r="FV85" i="55"/>
  <c r="FW85" i="55"/>
  <c r="FU85" i="55"/>
  <c r="FX85" i="55"/>
  <c r="EL85" i="55"/>
  <c r="EK85" i="55"/>
  <c r="EM85" i="55"/>
  <c r="EN85" i="55"/>
  <c r="FV74" i="55"/>
  <c r="FD71" i="55"/>
  <c r="FC83" i="55"/>
  <c r="FD83" i="55"/>
  <c r="FE83" i="55"/>
  <c r="FF83" i="55"/>
  <c r="EK78" i="55"/>
  <c r="EL78" i="55"/>
  <c r="EN77" i="55"/>
  <c r="FY82" i="55"/>
  <c r="FW86" i="55"/>
  <c r="FU86" i="55"/>
  <c r="FX86" i="55"/>
  <c r="FV86" i="55"/>
  <c r="DU75" i="55"/>
  <c r="DT75" i="55"/>
  <c r="DV75" i="55"/>
  <c r="DS75" i="55"/>
  <c r="DS85" i="55"/>
  <c r="DV85" i="55"/>
  <c r="DT85" i="55"/>
  <c r="DU85" i="55"/>
  <c r="EL74" i="55"/>
  <c r="EN74" i="55"/>
  <c r="EK74" i="55"/>
  <c r="EM74" i="55"/>
  <c r="FD80" i="55"/>
  <c r="FC80" i="55"/>
  <c r="FV80" i="55"/>
  <c r="FW80" i="55"/>
  <c r="FX80" i="55"/>
  <c r="FC72" i="55"/>
  <c r="FD72" i="55"/>
  <c r="FE72" i="55"/>
  <c r="FF72" i="55"/>
  <c r="FE73" i="55"/>
  <c r="FC73" i="55"/>
  <c r="FD73" i="55"/>
  <c r="FF73" i="55"/>
  <c r="FX77" i="55"/>
  <c r="FW77" i="55"/>
  <c r="FV77" i="55"/>
  <c r="FU77" i="55"/>
  <c r="FX84" i="55"/>
  <c r="FW84" i="55"/>
  <c r="FU84" i="55"/>
  <c r="FV84" i="55"/>
  <c r="DV84" i="55"/>
  <c r="DU84" i="55"/>
  <c r="DS84" i="55"/>
  <c r="DT84" i="55"/>
  <c r="FW70" i="55"/>
  <c r="FV70" i="55"/>
  <c r="FX70" i="55"/>
  <c r="FU70" i="55"/>
  <c r="EM86" i="55"/>
  <c r="EK86" i="55"/>
  <c r="EN86" i="55"/>
  <c r="EL86" i="55"/>
  <c r="FF74" i="55"/>
  <c r="FC74" i="55"/>
  <c r="FE74" i="55"/>
  <c r="FD74" i="55"/>
  <c r="DT80" i="55"/>
  <c r="DV80" i="55"/>
  <c r="DU80" i="55"/>
  <c r="DS80" i="55"/>
  <c r="DT78" i="55"/>
  <c r="DV78" i="55"/>
  <c r="DU78" i="55"/>
  <c r="DS78" i="55"/>
  <c r="DT79" i="55"/>
  <c r="DS79" i="55"/>
  <c r="DV79" i="55"/>
  <c r="DU79" i="55"/>
  <c r="DV82" i="55"/>
  <c r="DU82" i="55"/>
  <c r="DS82" i="55"/>
  <c r="DT82" i="55"/>
  <c r="FX75" i="55"/>
  <c r="FW75" i="55"/>
  <c r="FU75" i="55"/>
  <c r="FV75" i="55"/>
  <c r="FC76" i="55"/>
  <c r="FD76" i="55"/>
  <c r="FF76" i="55"/>
  <c r="FE76" i="55"/>
  <c r="EL80" i="55"/>
  <c r="EM80" i="55"/>
  <c r="EL72" i="55"/>
  <c r="EN72" i="55"/>
  <c r="EK72" i="55"/>
  <c r="EM72" i="55"/>
  <c r="FX78" i="55"/>
  <c r="FU78" i="55"/>
  <c r="FV78" i="55"/>
  <c r="FW78" i="55"/>
  <c r="EL73" i="55"/>
  <c r="EM73" i="55"/>
  <c r="EN73" i="55"/>
  <c r="EK73" i="55"/>
  <c r="FE84" i="55"/>
  <c r="FC84" i="55"/>
  <c r="FD84" i="55"/>
  <c r="FF84" i="55"/>
  <c r="EL81" i="55"/>
  <c r="EM81" i="55"/>
  <c r="EK81" i="55"/>
  <c r="EN81" i="55"/>
  <c r="FE79" i="55"/>
  <c r="FD79" i="55"/>
  <c r="FC79" i="55"/>
  <c r="FF79" i="55"/>
  <c r="DU76" i="55"/>
  <c r="DV76" i="55"/>
  <c r="DS76" i="55"/>
  <c r="DT76" i="55"/>
  <c r="DA22" i="55" l="1"/>
  <c r="FU66" i="55"/>
  <c r="EK50" i="55"/>
  <c r="DE53" i="55"/>
  <c r="DC85" i="55"/>
  <c r="DC71" i="55"/>
  <c r="DD51" i="55"/>
  <c r="DA51" i="55"/>
  <c r="DF53" i="55"/>
  <c r="EN80" i="55"/>
  <c r="EM76" i="55"/>
  <c r="FX33" i="55"/>
  <c r="EK32" i="55"/>
  <c r="FX17" i="55"/>
  <c r="FD39" i="55"/>
  <c r="FX46" i="55"/>
  <c r="GC46" i="55" s="1"/>
  <c r="DT35" i="55"/>
  <c r="FE68" i="55"/>
  <c r="DD22" i="55"/>
  <c r="FV66" i="55"/>
  <c r="EM50" i="55"/>
  <c r="DD74" i="55"/>
  <c r="DC62" i="55"/>
  <c r="DB62" i="55"/>
  <c r="DK53" i="55"/>
  <c r="FD86" i="55"/>
  <c r="FF70" i="55"/>
  <c r="FX19" i="55"/>
  <c r="FD68" i="55"/>
  <c r="DV31" i="55"/>
  <c r="FE44" i="55"/>
  <c r="DV30" i="55"/>
  <c r="DX30" i="55" s="1"/>
  <c r="DA74" i="55"/>
  <c r="DB53" i="55"/>
  <c r="DD62" i="55"/>
  <c r="DJ53" i="55"/>
  <c r="EN76" i="55"/>
  <c r="FC86" i="55"/>
  <c r="FW76" i="55"/>
  <c r="FE70" i="55"/>
  <c r="EN32" i="55"/>
  <c r="FV17" i="55"/>
  <c r="FC39" i="55"/>
  <c r="FF21" i="55"/>
  <c r="FU37" i="55"/>
  <c r="FU19" i="55"/>
  <c r="EM18" i="55"/>
  <c r="DU48" i="55"/>
  <c r="FF60" i="55"/>
  <c r="DU31" i="55"/>
  <c r="FF44" i="55"/>
  <c r="DT30" i="55"/>
  <c r="DA34" i="55"/>
  <c r="DD77" i="55"/>
  <c r="DM53" i="55"/>
  <c r="FX76" i="55"/>
  <c r="GC76" i="55" s="1"/>
  <c r="FE86" i="55"/>
  <c r="FU76" i="55"/>
  <c r="FC70" i="55"/>
  <c r="EN75" i="55"/>
  <c r="DV81" i="55"/>
  <c r="EM51" i="55"/>
  <c r="FE21" i="55"/>
  <c r="DC20" i="55"/>
  <c r="FX37" i="55"/>
  <c r="FW19" i="55"/>
  <c r="DV17" i="55"/>
  <c r="EN18" i="55"/>
  <c r="DT48" i="55"/>
  <c r="FC60" i="55"/>
  <c r="DT31" i="55"/>
  <c r="FC44" i="55"/>
  <c r="DS30" i="55"/>
  <c r="DD34" i="55"/>
  <c r="DD85" i="55"/>
  <c r="DD71" i="55"/>
  <c r="DB77" i="55"/>
  <c r="DN53" i="55"/>
  <c r="EM78" i="55"/>
  <c r="FD22" i="55"/>
  <c r="FD21" i="55"/>
  <c r="DB20" i="55"/>
  <c r="FC45" i="55"/>
  <c r="DT69" i="55"/>
  <c r="FV37" i="55"/>
  <c r="DS17" i="55"/>
  <c r="EL18" i="55"/>
  <c r="DV48" i="55"/>
  <c r="DY48" i="55" s="1"/>
  <c r="FD60" i="55"/>
  <c r="DC34" i="55"/>
  <c r="DB85" i="55"/>
  <c r="DB71" i="55"/>
  <c r="DA77" i="55"/>
  <c r="DA53" i="55"/>
  <c r="DH53" i="55"/>
  <c r="DL53" i="55"/>
  <c r="EK75" i="55"/>
  <c r="DS81" i="55"/>
  <c r="EL51" i="55"/>
  <c r="DB68" i="55"/>
  <c r="DG53" i="55"/>
  <c r="EK26" i="55"/>
  <c r="FC71" i="55"/>
  <c r="DC18" i="55"/>
  <c r="EN40" i="55"/>
  <c r="FU55" i="55"/>
  <c r="FE38" i="55"/>
  <c r="DU23" i="55"/>
  <c r="DT42" i="55"/>
  <c r="DV24" i="55"/>
  <c r="FX64" i="55"/>
  <c r="DT58" i="55"/>
  <c r="DC65" i="55"/>
  <c r="DA81" i="55"/>
  <c r="DC33" i="55"/>
  <c r="DB33" i="55"/>
  <c r="DD54" i="55"/>
  <c r="DD40" i="55"/>
  <c r="FU72" i="55"/>
  <c r="FD82" i="55"/>
  <c r="EL77" i="55"/>
  <c r="EK36" i="55"/>
  <c r="FU52" i="55"/>
  <c r="DV53" i="55"/>
  <c r="DY53" i="55" s="1"/>
  <c r="DV61" i="55"/>
  <c r="DT25" i="55"/>
  <c r="FF26" i="55"/>
  <c r="DU36" i="55"/>
  <c r="FW67" i="55"/>
  <c r="EK59" i="55"/>
  <c r="DU32" i="55"/>
  <c r="DC14" i="55"/>
  <c r="DB59" i="55"/>
  <c r="DD84" i="55"/>
  <c r="DD49" i="55"/>
  <c r="DC49" i="55"/>
  <c r="EK77" i="55"/>
  <c r="EM36" i="55"/>
  <c r="DA32" i="55"/>
  <c r="FV72" i="55"/>
  <c r="FE80" i="55"/>
  <c r="EL82" i="55"/>
  <c r="DT68" i="55"/>
  <c r="FV57" i="55"/>
  <c r="DU61" i="55"/>
  <c r="DU25" i="55"/>
  <c r="DS36" i="55"/>
  <c r="FV36" i="55"/>
  <c r="FX67" i="55"/>
  <c r="FV30" i="55"/>
  <c r="EN59" i="55"/>
  <c r="FF43" i="55"/>
  <c r="FO43" i="55" s="1"/>
  <c r="DC48" i="55"/>
  <c r="DD29" i="55"/>
  <c r="DB84" i="55"/>
  <c r="DC54" i="55"/>
  <c r="DS23" i="55"/>
  <c r="FX72" i="55"/>
  <c r="FE71" i="55"/>
  <c r="DV36" i="55"/>
  <c r="ED36" i="55" s="1"/>
  <c r="DU58" i="55"/>
  <c r="DB29" i="55"/>
  <c r="DU72" i="55"/>
  <c r="FE67" i="55"/>
  <c r="DT23" i="55"/>
  <c r="DU24" i="55"/>
  <c r="DA16" i="55"/>
  <c r="FU64" i="55"/>
  <c r="DS58" i="55"/>
  <c r="DC29" i="55"/>
  <c r="FF41" i="55"/>
  <c r="FI41" i="55" s="1"/>
  <c r="FV16" i="55"/>
  <c r="DA54" i="55"/>
  <c r="DD63" i="55"/>
  <c r="FW48" i="55"/>
  <c r="DT38" i="55"/>
  <c r="EM17" i="55"/>
  <c r="FC51" i="55"/>
  <c r="FV65" i="55"/>
  <c r="DV70" i="55"/>
  <c r="EB70" i="55" s="1"/>
  <c r="FD15" i="55"/>
  <c r="FV45" i="55"/>
  <c r="FC69" i="55"/>
  <c r="FE46" i="55"/>
  <c r="FD47" i="55"/>
  <c r="FE49" i="55"/>
  <c r="FD66" i="55"/>
  <c r="EM64" i="55"/>
  <c r="EK48" i="55"/>
  <c r="FD24" i="55"/>
  <c r="FE61" i="55"/>
  <c r="EN35" i="55"/>
  <c r="EP35" i="55" s="1"/>
  <c r="FE19" i="55"/>
  <c r="FW26" i="55"/>
  <c r="FD31" i="55"/>
  <c r="DT41" i="55"/>
  <c r="DS40" i="55"/>
  <c r="FE18" i="55"/>
  <c r="FW82" i="55"/>
  <c r="DC59" i="55"/>
  <c r="DA38" i="55"/>
  <c r="GG82" i="55"/>
  <c r="DU40" i="55"/>
  <c r="DA59" i="55"/>
  <c r="DC52" i="55"/>
  <c r="DC43" i="55"/>
  <c r="GH82" i="55"/>
  <c r="DV34" i="55"/>
  <c r="EB34" i="55" s="1"/>
  <c r="DT57" i="55"/>
  <c r="FD32" i="55"/>
  <c r="FX27" i="55"/>
  <c r="GA27" i="55" s="1"/>
  <c r="FW58" i="55"/>
  <c r="FV44" i="55"/>
  <c r="DU55" i="55"/>
  <c r="FD57" i="55"/>
  <c r="DT16" i="55"/>
  <c r="DT47" i="55"/>
  <c r="DS67" i="55"/>
  <c r="FU82" i="55"/>
  <c r="DD36" i="55"/>
  <c r="DM36" i="55" s="1"/>
  <c r="DB52" i="55"/>
  <c r="DB43" i="55"/>
  <c r="DC38" i="55"/>
  <c r="GB82" i="55"/>
  <c r="GA82" i="55"/>
  <c r="FU42" i="55"/>
  <c r="FE32" i="55"/>
  <c r="FW27" i="55"/>
  <c r="FU58" i="55"/>
  <c r="EM25" i="55"/>
  <c r="DS55" i="55"/>
  <c r="FC57" i="55"/>
  <c r="DS16" i="55"/>
  <c r="FV68" i="55"/>
  <c r="DC36" i="55"/>
  <c r="GC82" i="55"/>
  <c r="FX42" i="55"/>
  <c r="GH42" i="55" s="1"/>
  <c r="EN25" i="55"/>
  <c r="DT55" i="55"/>
  <c r="FE57" i="55"/>
  <c r="DU16" i="55"/>
  <c r="FF18" i="55"/>
  <c r="DB36" i="55"/>
  <c r="GD82" i="55"/>
  <c r="EK25" i="55"/>
  <c r="FV26" i="55"/>
  <c r="FF31" i="55"/>
  <c r="DU41" i="55"/>
  <c r="FC18" i="55"/>
  <c r="GE82" i="55"/>
  <c r="DD38" i="55"/>
  <c r="DL38" i="55" s="1"/>
  <c r="DA55" i="55"/>
  <c r="FE82" i="55"/>
  <c r="FW74" i="55"/>
  <c r="DT72" i="55"/>
  <c r="DD24" i="55"/>
  <c r="DG24" i="55" s="1"/>
  <c r="FV52" i="55"/>
  <c r="FV23" i="55"/>
  <c r="FE54" i="55"/>
  <c r="EK56" i="55"/>
  <c r="FC26" i="55"/>
  <c r="FC67" i="55"/>
  <c r="EM39" i="55"/>
  <c r="EM26" i="55"/>
  <c r="FW36" i="55"/>
  <c r="FC41" i="55"/>
  <c r="DB25" i="55"/>
  <c r="FU30" i="55"/>
  <c r="FX68" i="55"/>
  <c r="GD68" i="55" s="1"/>
  <c r="FC43" i="55"/>
  <c r="DD55" i="55"/>
  <c r="DB32" i="55"/>
  <c r="DA68" i="55"/>
  <c r="DD30" i="55"/>
  <c r="DD72" i="55"/>
  <c r="DM72" i="55" s="1"/>
  <c r="DD86" i="55"/>
  <c r="DG86" i="55" s="1"/>
  <c r="FU23" i="55"/>
  <c r="FD26" i="55"/>
  <c r="EK39" i="55"/>
  <c r="DC25" i="55"/>
  <c r="FX30" i="55"/>
  <c r="FW68" i="55"/>
  <c r="FE43" i="55"/>
  <c r="DB55" i="55"/>
  <c r="DD32" i="55"/>
  <c r="DJ32" i="55" s="1"/>
  <c r="DC86" i="55"/>
  <c r="DD83" i="55"/>
  <c r="EK29" i="55"/>
  <c r="EM56" i="55"/>
  <c r="FD67" i="55"/>
  <c r="FW18" i="55"/>
  <c r="DA24" i="55"/>
  <c r="DT59" i="55"/>
  <c r="EM29" i="55"/>
  <c r="FD58" i="55"/>
  <c r="FE42" i="55"/>
  <c r="FX23" i="55"/>
  <c r="FD54" i="55"/>
  <c r="EN39" i="55"/>
  <c r="ET39" i="55" s="1"/>
  <c r="DA25" i="55"/>
  <c r="DC57" i="55"/>
  <c r="DD80" i="55"/>
  <c r="DB86" i="55"/>
  <c r="FV83" i="55"/>
  <c r="FC54" i="55"/>
  <c r="FF82" i="55"/>
  <c r="FU83" i="55"/>
  <c r="FF77" i="55"/>
  <c r="FN77" i="55" s="1"/>
  <c r="FU81" i="55"/>
  <c r="FX83" i="55"/>
  <c r="FD77" i="55"/>
  <c r="FV18" i="55"/>
  <c r="DC24" i="55"/>
  <c r="DV59" i="55"/>
  <c r="EL29" i="55"/>
  <c r="FE58" i="55"/>
  <c r="FF42" i="55"/>
  <c r="FP42" i="55" s="1"/>
  <c r="EN61" i="55"/>
  <c r="DB57" i="55"/>
  <c r="DB80" i="55"/>
  <c r="DA83" i="55"/>
  <c r="FW52" i="55"/>
  <c r="FX81" i="55"/>
  <c r="GB81" i="55" s="1"/>
  <c r="FE77" i="55"/>
  <c r="FX18" i="55"/>
  <c r="GH18" i="55" s="1"/>
  <c r="DS59" i="55"/>
  <c r="FC58" i="55"/>
  <c r="FC42" i="55"/>
  <c r="EK61" i="55"/>
  <c r="FX16" i="55"/>
  <c r="EM38" i="55"/>
  <c r="DD16" i="55"/>
  <c r="DN16" i="55" s="1"/>
  <c r="DA57" i="55"/>
  <c r="DA80" i="55"/>
  <c r="DC40" i="55"/>
  <c r="DB64" i="55"/>
  <c r="FW81" i="55"/>
  <c r="FX74" i="55"/>
  <c r="DV72" i="55"/>
  <c r="DZ72" i="55" s="1"/>
  <c r="EL61" i="55"/>
  <c r="EN26" i="55"/>
  <c r="EV26" i="55" s="1"/>
  <c r="FU36" i="55"/>
  <c r="FD41" i="55"/>
  <c r="FU16" i="55"/>
  <c r="EL38" i="55"/>
  <c r="DB16" i="55"/>
  <c r="DB40" i="55"/>
  <c r="DA60" i="55"/>
  <c r="DD64" i="55"/>
  <c r="DJ64" i="55" s="1"/>
  <c r="DC64" i="55"/>
  <c r="DC83" i="55"/>
  <c r="F88" i="53"/>
  <c r="G81" i="54" s="1"/>
  <c r="FU71" i="55"/>
  <c r="EK17" i="55"/>
  <c r="FC15" i="55"/>
  <c r="EK31" i="55"/>
  <c r="FC49" i="55"/>
  <c r="FX34" i="55"/>
  <c r="GA34" i="55" s="1"/>
  <c r="FC66" i="55"/>
  <c r="DV22" i="55"/>
  <c r="DY22" i="55" s="1"/>
  <c r="DV20" i="55"/>
  <c r="EM21" i="55"/>
  <c r="EN60" i="55"/>
  <c r="EP60" i="55" s="1"/>
  <c r="EL28" i="55"/>
  <c r="DU62" i="55"/>
  <c r="EK52" i="55"/>
  <c r="DB35" i="55"/>
  <c r="DB63" i="55"/>
  <c r="DA41" i="55"/>
  <c r="FE85" i="55"/>
  <c r="FX71" i="55"/>
  <c r="GB71" i="55" s="1"/>
  <c r="EL17" i="55"/>
  <c r="FE15" i="55"/>
  <c r="EN31" i="55"/>
  <c r="EQ31" i="55" s="1"/>
  <c r="FF49" i="55"/>
  <c r="FU34" i="55"/>
  <c r="FE66" i="55"/>
  <c r="DS22" i="55"/>
  <c r="DS20" i="55"/>
  <c r="EK21" i="55"/>
  <c r="EL60" i="55"/>
  <c r="EM28" i="55"/>
  <c r="DS62" i="55"/>
  <c r="EN52" i="55"/>
  <c r="EV52" i="55" s="1"/>
  <c r="DA35" i="55"/>
  <c r="E88" i="53"/>
  <c r="F81" i="54" s="1"/>
  <c r="DU70" i="55"/>
  <c r="FC85" i="55"/>
  <c r="FU79" i="55"/>
  <c r="EL84" i="55"/>
  <c r="FE75" i="55"/>
  <c r="DV33" i="55"/>
  <c r="EE33" i="55" s="1"/>
  <c r="DB27" i="55"/>
  <c r="DU22" i="55"/>
  <c r="DT20" i="55"/>
  <c r="EN21" i="55"/>
  <c r="EU21" i="55" s="1"/>
  <c r="EK60" i="55"/>
  <c r="EN28" i="55"/>
  <c r="DV62" i="55"/>
  <c r="EM52" i="55"/>
  <c r="DC67" i="55"/>
  <c r="DA63" i="55"/>
  <c r="FV73" i="55"/>
  <c r="FX79" i="55"/>
  <c r="GG79" i="55" s="1"/>
  <c r="FW73" i="55"/>
  <c r="FX73" i="55"/>
  <c r="GB73" i="55" s="1"/>
  <c r="FD85" i="55"/>
  <c r="FW79" i="55"/>
  <c r="EN84" i="55"/>
  <c r="EX84" i="55" s="1"/>
  <c r="FF75" i="55"/>
  <c r="FK75" i="55" s="1"/>
  <c r="DU33" i="55"/>
  <c r="DA27" i="55"/>
  <c r="DD67" i="55"/>
  <c r="DH67" i="55" s="1"/>
  <c r="DD41" i="55"/>
  <c r="DS33" i="55"/>
  <c r="DD27" i="55"/>
  <c r="DF27" i="55" s="1"/>
  <c r="FD46" i="55"/>
  <c r="FD51" i="55"/>
  <c r="FX45" i="55"/>
  <c r="GH45" i="55" s="1"/>
  <c r="EK19" i="55"/>
  <c r="FE69" i="55"/>
  <c r="FX48" i="55"/>
  <c r="FW65" i="55"/>
  <c r="FE50" i="55"/>
  <c r="DV38" i="55"/>
  <c r="FF47" i="55"/>
  <c r="EK84" i="55"/>
  <c r="DS70" i="55"/>
  <c r="FC75" i="55"/>
  <c r="FC46" i="55"/>
  <c r="FE51" i="55"/>
  <c r="FU45" i="55"/>
  <c r="EN19" i="55"/>
  <c r="FF69" i="55"/>
  <c r="FV48" i="55"/>
  <c r="FU65" i="55"/>
  <c r="FF50" i="55"/>
  <c r="FO50" i="55" s="1"/>
  <c r="DS38" i="55"/>
  <c r="FE47" i="55"/>
  <c r="DA67" i="55"/>
  <c r="DC41" i="55"/>
  <c r="FU14" i="55"/>
  <c r="EN14" i="55"/>
  <c r="EO14" i="55" s="1"/>
  <c r="EL14" i="55"/>
  <c r="EK14" i="55"/>
  <c r="EN56" i="55"/>
  <c r="EX56" i="55" s="1"/>
  <c r="FX56" i="55"/>
  <c r="FV56" i="55"/>
  <c r="FW14" i="55"/>
  <c r="FV14" i="55"/>
  <c r="DV56" i="55"/>
  <c r="EA56" i="55" s="1"/>
  <c r="DT14" i="55"/>
  <c r="DS14" i="55"/>
  <c r="DU14" i="55"/>
  <c r="FD56" i="55"/>
  <c r="DC56" i="55"/>
  <c r="DD56" i="55"/>
  <c r="DI56" i="55" s="1"/>
  <c r="DB56" i="55"/>
  <c r="FE56" i="55"/>
  <c r="DT56" i="55"/>
  <c r="DS56" i="55"/>
  <c r="FE14" i="55"/>
  <c r="FF14" i="55"/>
  <c r="FJ14" i="55" s="1"/>
  <c r="FD14" i="55"/>
  <c r="FC56" i="55"/>
  <c r="DA14" i="55"/>
  <c r="DD14" i="55"/>
  <c r="DN14" i="55" s="1"/>
  <c r="F83" i="51"/>
  <c r="H83" i="51"/>
  <c r="G89" i="53" s="1"/>
  <c r="H82" i="54" s="1"/>
  <c r="E83" i="51"/>
  <c r="D89" i="53" s="1"/>
  <c r="E82" i="54" s="1"/>
  <c r="G83" i="51"/>
  <c r="C83" i="51"/>
  <c r="B89" i="53" s="1"/>
  <c r="C82" i="54" s="1"/>
  <c r="EE81" i="55"/>
  <c r="DX81" i="55"/>
  <c r="EF81" i="55"/>
  <c r="DY81" i="55"/>
  <c r="DZ81" i="55"/>
  <c r="EA81" i="55"/>
  <c r="EB81" i="55"/>
  <c r="EC81" i="55"/>
  <c r="ED81" i="55"/>
  <c r="FN48" i="55"/>
  <c r="FM48" i="55"/>
  <c r="FL48" i="55"/>
  <c r="FK48" i="55"/>
  <c r="FJ48" i="55"/>
  <c r="FI48" i="55"/>
  <c r="FH48" i="55"/>
  <c r="FP48" i="55"/>
  <c r="FO48" i="55"/>
  <c r="EC47" i="55"/>
  <c r="EE47" i="55"/>
  <c r="DX47" i="55"/>
  <c r="EF47" i="55"/>
  <c r="DY47" i="55"/>
  <c r="DZ47" i="55"/>
  <c r="EA47" i="55"/>
  <c r="EB47" i="55"/>
  <c r="ED47" i="55"/>
  <c r="GH73" i="55"/>
  <c r="EX72" i="55"/>
  <c r="EP72" i="55"/>
  <c r="EW72" i="55"/>
  <c r="EV72" i="55"/>
  <c r="EU72" i="55"/>
  <c r="ET72" i="55"/>
  <c r="ES72" i="55"/>
  <c r="ER72" i="55"/>
  <c r="EQ72" i="55"/>
  <c r="DX80" i="55"/>
  <c r="EF80" i="55"/>
  <c r="DY80" i="55"/>
  <c r="DZ80" i="55"/>
  <c r="EA80" i="55"/>
  <c r="EB80" i="55"/>
  <c r="EC80" i="55"/>
  <c r="ED80" i="55"/>
  <c r="EE80" i="55"/>
  <c r="EA85" i="55"/>
  <c r="EB85" i="55"/>
  <c r="EC85" i="55"/>
  <c r="ED85" i="55"/>
  <c r="EE85" i="55"/>
  <c r="DX85" i="55"/>
  <c r="EF85" i="55"/>
  <c r="DY85" i="55"/>
  <c r="DZ85" i="55"/>
  <c r="ES84" i="55"/>
  <c r="EW84" i="55"/>
  <c r="FP75" i="55"/>
  <c r="FH75" i="55"/>
  <c r="FO75" i="55"/>
  <c r="FN75" i="55"/>
  <c r="FM75" i="55"/>
  <c r="FL75" i="55"/>
  <c r="FJ75" i="55"/>
  <c r="FL71" i="55"/>
  <c r="FK71" i="55"/>
  <c r="FJ71" i="55"/>
  <c r="FI71" i="55"/>
  <c r="FP71" i="55"/>
  <c r="FH71" i="55"/>
  <c r="FO71" i="55"/>
  <c r="FN71" i="55"/>
  <c r="FM71" i="55"/>
  <c r="EQ79" i="55"/>
  <c r="EX79" i="55"/>
  <c r="EP79" i="55"/>
  <c r="EW79" i="55"/>
  <c r="EV79" i="55"/>
  <c r="EU79" i="55"/>
  <c r="ET79" i="55"/>
  <c r="ES79" i="55"/>
  <c r="ER79" i="55"/>
  <c r="FP22" i="55"/>
  <c r="FH22" i="55"/>
  <c r="FO22" i="55"/>
  <c r="FN22" i="55"/>
  <c r="FM22" i="55"/>
  <c r="FL22" i="55"/>
  <c r="FK22" i="55"/>
  <c r="FJ22" i="55"/>
  <c r="FI22" i="55"/>
  <c r="GA15" i="55"/>
  <c r="GH15" i="55"/>
  <c r="FZ15" i="55"/>
  <c r="GB15" i="55"/>
  <c r="FI37" i="55"/>
  <c r="FP37" i="55"/>
  <c r="FH37" i="55"/>
  <c r="FO37" i="55"/>
  <c r="FN37" i="55"/>
  <c r="FM37" i="55"/>
  <c r="FL37" i="55"/>
  <c r="FK37" i="55"/>
  <c r="FJ37" i="55"/>
  <c r="ET44" i="55"/>
  <c r="ES44" i="55"/>
  <c r="ER44" i="55"/>
  <c r="EQ44" i="55"/>
  <c r="EX44" i="55"/>
  <c r="EP44" i="55"/>
  <c r="EW44" i="55"/>
  <c r="EV44" i="55"/>
  <c r="EU44" i="55"/>
  <c r="ES69" i="55"/>
  <c r="ER69" i="55"/>
  <c r="EQ69" i="55"/>
  <c r="EX69" i="55"/>
  <c r="EP69" i="55"/>
  <c r="EW69" i="55"/>
  <c r="EV69" i="55"/>
  <c r="EU69" i="55"/>
  <c r="ET69" i="55"/>
  <c r="EX64" i="55"/>
  <c r="EP64" i="55"/>
  <c r="EW64" i="55"/>
  <c r="EV64" i="55"/>
  <c r="EU64" i="55"/>
  <c r="ET64" i="55"/>
  <c r="ES64" i="55"/>
  <c r="ER64" i="55"/>
  <c r="EQ64" i="55"/>
  <c r="GG17" i="55"/>
  <c r="GF17" i="55"/>
  <c r="GE17" i="55"/>
  <c r="GD17" i="55"/>
  <c r="GC17" i="55"/>
  <c r="GB17" i="55"/>
  <c r="GA17" i="55"/>
  <c r="GH17" i="55"/>
  <c r="FZ17" i="55"/>
  <c r="DX60" i="55"/>
  <c r="EF60" i="55"/>
  <c r="DZ60" i="55"/>
  <c r="EA60" i="55"/>
  <c r="EB60" i="55"/>
  <c r="EC60" i="55"/>
  <c r="DY60" i="55"/>
  <c r="ED60" i="55"/>
  <c r="EE60" i="55"/>
  <c r="GH43" i="55"/>
  <c r="FZ43" i="55"/>
  <c r="GG43" i="55"/>
  <c r="GF43" i="55"/>
  <c r="GE43" i="55"/>
  <c r="GD43" i="55"/>
  <c r="GC43" i="55"/>
  <c r="GB43" i="55"/>
  <c r="GA43" i="55"/>
  <c r="FI42" i="55"/>
  <c r="EE61" i="55"/>
  <c r="DY61" i="55"/>
  <c r="DZ61" i="55"/>
  <c r="EA61" i="55"/>
  <c r="EB61" i="55"/>
  <c r="DX61" i="55"/>
  <c r="EC61" i="55"/>
  <c r="ED61" i="55"/>
  <c r="EF61" i="55"/>
  <c r="DX63" i="55"/>
  <c r="DY63" i="55"/>
  <c r="DZ63" i="55"/>
  <c r="EA63" i="55"/>
  <c r="EB63" i="55"/>
  <c r="EC63" i="55"/>
  <c r="ED63" i="55"/>
  <c r="EE63" i="55"/>
  <c r="EF63" i="55"/>
  <c r="GC32" i="55"/>
  <c r="GB32" i="55"/>
  <c r="GA32" i="55"/>
  <c r="GH32" i="55"/>
  <c r="FZ32" i="55"/>
  <c r="GG32" i="55"/>
  <c r="GF32" i="55"/>
  <c r="GE32" i="55"/>
  <c r="GD32" i="55"/>
  <c r="EW56" i="55"/>
  <c r="EV56" i="55"/>
  <c r="ET56" i="55"/>
  <c r="FI45" i="55"/>
  <c r="FP45" i="55"/>
  <c r="FH45" i="55"/>
  <c r="FO45" i="55"/>
  <c r="FN45" i="55"/>
  <c r="FM45" i="55"/>
  <c r="FL45" i="55"/>
  <c r="FK45" i="55"/>
  <c r="FJ45" i="55"/>
  <c r="FL26" i="55"/>
  <c r="FK26" i="55"/>
  <c r="FJ26" i="55"/>
  <c r="FI26" i="55"/>
  <c r="FP26" i="55"/>
  <c r="FH26" i="55"/>
  <c r="FO26" i="55"/>
  <c r="FN26" i="55"/>
  <c r="FM26" i="55"/>
  <c r="ER22" i="55"/>
  <c r="EQ22" i="55"/>
  <c r="EX22" i="55"/>
  <c r="EP22" i="55"/>
  <c r="EW22" i="55"/>
  <c r="EV22" i="55"/>
  <c r="EU22" i="55"/>
  <c r="ET22" i="55"/>
  <c r="ES22" i="55"/>
  <c r="EX48" i="55"/>
  <c r="EP48" i="55"/>
  <c r="EW48" i="55"/>
  <c r="EV48" i="55"/>
  <c r="EU48" i="55"/>
  <c r="ET48" i="55"/>
  <c r="ES48" i="55"/>
  <c r="ER48" i="55"/>
  <c r="EQ48" i="55"/>
  <c r="ED66" i="55"/>
  <c r="EE66" i="55"/>
  <c r="DX66" i="55"/>
  <c r="EF66" i="55"/>
  <c r="DY66" i="55"/>
  <c r="DZ66" i="55"/>
  <c r="EA66" i="55"/>
  <c r="EB66" i="55"/>
  <c r="EC66" i="55"/>
  <c r="FK56" i="55"/>
  <c r="FI56" i="55"/>
  <c r="FP56" i="55"/>
  <c r="FO56" i="55"/>
  <c r="FN56" i="55"/>
  <c r="FM56" i="55"/>
  <c r="FL56" i="55"/>
  <c r="FJ56" i="55"/>
  <c r="FH56" i="55"/>
  <c r="DX44" i="55"/>
  <c r="EF44" i="55"/>
  <c r="DZ44" i="55"/>
  <c r="EA44" i="55"/>
  <c r="EB44" i="55"/>
  <c r="EC44" i="55"/>
  <c r="DY44" i="55"/>
  <c r="ED44" i="55"/>
  <c r="EE44" i="55"/>
  <c r="EW25" i="55"/>
  <c r="EV25" i="55"/>
  <c r="EU25" i="55"/>
  <c r="ET25" i="55"/>
  <c r="ES25" i="55"/>
  <c r="ER25" i="55"/>
  <c r="EX25" i="55"/>
  <c r="EQ25" i="55"/>
  <c r="EP25" i="55"/>
  <c r="GH51" i="55"/>
  <c r="FZ51" i="55"/>
  <c r="GG51" i="55"/>
  <c r="GF51" i="55"/>
  <c r="GE51" i="55"/>
  <c r="GD51" i="55"/>
  <c r="GC51" i="55"/>
  <c r="GB51" i="55"/>
  <c r="GA51" i="55"/>
  <c r="GE54" i="55"/>
  <c r="GD54" i="55"/>
  <c r="GC54" i="55"/>
  <c r="GB54" i="55"/>
  <c r="GA54" i="55"/>
  <c r="GH54" i="55"/>
  <c r="FZ54" i="55"/>
  <c r="GG54" i="55"/>
  <c r="GF54" i="55"/>
  <c r="FI29" i="55"/>
  <c r="FP29" i="55"/>
  <c r="FH29" i="55"/>
  <c r="FO29" i="55"/>
  <c r="FN29" i="55"/>
  <c r="FM29" i="55"/>
  <c r="FL29" i="55"/>
  <c r="FK29" i="55"/>
  <c r="FJ29" i="55"/>
  <c r="EW52" i="55"/>
  <c r="EA41" i="55"/>
  <c r="EC41" i="55"/>
  <c r="ED41" i="55"/>
  <c r="EE41" i="55"/>
  <c r="DX41" i="55"/>
  <c r="EF41" i="55"/>
  <c r="DZ41" i="55"/>
  <c r="EB41" i="55"/>
  <c r="DY41" i="55"/>
  <c r="FM33" i="55"/>
  <c r="FL33" i="55"/>
  <c r="FK33" i="55"/>
  <c r="FJ33" i="55"/>
  <c r="FI33" i="55"/>
  <c r="FP33" i="55"/>
  <c r="FH33" i="55"/>
  <c r="FO33" i="55"/>
  <c r="FN33" i="55"/>
  <c r="EB32" i="55"/>
  <c r="ED32" i="55"/>
  <c r="EE32" i="55"/>
  <c r="DX32" i="55"/>
  <c r="EF32" i="55"/>
  <c r="DY32" i="55"/>
  <c r="DZ32" i="55"/>
  <c r="EA32" i="55"/>
  <c r="EC32" i="55"/>
  <c r="ES53" i="55"/>
  <c r="ER53" i="55"/>
  <c r="EQ53" i="55"/>
  <c r="EX53" i="55"/>
  <c r="EP53" i="55"/>
  <c r="EW53" i="55"/>
  <c r="EV53" i="55"/>
  <c r="EU53" i="55"/>
  <c r="ET53" i="55"/>
  <c r="ER86" i="55"/>
  <c r="EQ86" i="55"/>
  <c r="EX86" i="55"/>
  <c r="EP86" i="55"/>
  <c r="EW86" i="55"/>
  <c r="EV86" i="55"/>
  <c r="EU86" i="55"/>
  <c r="ET86" i="55"/>
  <c r="ES86" i="55"/>
  <c r="EW65" i="55"/>
  <c r="EV65" i="55"/>
  <c r="EU65" i="55"/>
  <c r="ET65" i="55"/>
  <c r="ES65" i="55"/>
  <c r="ER65" i="55"/>
  <c r="EQ65" i="55"/>
  <c r="EX65" i="55"/>
  <c r="EP65" i="55"/>
  <c r="GG44" i="55"/>
  <c r="GF44" i="55"/>
  <c r="GE44" i="55"/>
  <c r="GD44" i="55"/>
  <c r="GC44" i="55"/>
  <c r="GB44" i="55"/>
  <c r="GA44" i="55"/>
  <c r="GH44" i="55"/>
  <c r="FZ44" i="55"/>
  <c r="EC31" i="55"/>
  <c r="EE31" i="55"/>
  <c r="DX31" i="55"/>
  <c r="EF31" i="55"/>
  <c r="DY31" i="55"/>
  <c r="DZ31" i="55"/>
  <c r="ED31" i="55"/>
  <c r="EA31" i="55"/>
  <c r="EB31" i="55"/>
  <c r="FO31" i="55"/>
  <c r="FN31" i="55"/>
  <c r="FM31" i="55"/>
  <c r="FL31" i="55"/>
  <c r="FK31" i="55"/>
  <c r="FJ31" i="55"/>
  <c r="FP31" i="55"/>
  <c r="FI31" i="55"/>
  <c r="FH31" i="55"/>
  <c r="EX80" i="55"/>
  <c r="EP80" i="55"/>
  <c r="EW80" i="55"/>
  <c r="EV80" i="55"/>
  <c r="EU80" i="55"/>
  <c r="ET80" i="55"/>
  <c r="ES80" i="55"/>
  <c r="ER80" i="55"/>
  <c r="EQ80" i="55"/>
  <c r="FN85" i="55"/>
  <c r="FM85" i="55"/>
  <c r="FL85" i="55"/>
  <c r="FK85" i="55"/>
  <c r="FJ85" i="55"/>
  <c r="FI85" i="55"/>
  <c r="FP85" i="55"/>
  <c r="FO85" i="55"/>
  <c r="FH85" i="55"/>
  <c r="FM86" i="55"/>
  <c r="FL86" i="55"/>
  <c r="FK86" i="55"/>
  <c r="FJ86" i="55"/>
  <c r="FI86" i="55"/>
  <c r="FP86" i="55"/>
  <c r="FH86" i="55"/>
  <c r="FN86" i="55"/>
  <c r="FO86" i="55"/>
  <c r="GG84" i="55"/>
  <c r="GF84" i="55"/>
  <c r="GE84" i="55"/>
  <c r="GD84" i="55"/>
  <c r="GC84" i="55"/>
  <c r="GB84" i="55"/>
  <c r="GA84" i="55"/>
  <c r="GH84" i="55"/>
  <c r="FZ84" i="55"/>
  <c r="GH83" i="55"/>
  <c r="FZ83" i="55"/>
  <c r="GG83" i="55"/>
  <c r="GF83" i="55"/>
  <c r="GE83" i="55"/>
  <c r="GD83" i="55"/>
  <c r="GC83" i="55"/>
  <c r="GB83" i="55"/>
  <c r="GA83" i="55"/>
  <c r="ET76" i="55"/>
  <c r="ES76" i="55"/>
  <c r="ER76" i="55"/>
  <c r="EQ76" i="55"/>
  <c r="EX76" i="55"/>
  <c r="EP76" i="55"/>
  <c r="EW76" i="55"/>
  <c r="EV76" i="55"/>
  <c r="EU76" i="55"/>
  <c r="DZ86" i="55"/>
  <c r="EA86" i="55"/>
  <c r="EB86" i="55"/>
  <c r="EC86" i="55"/>
  <c r="ED86" i="55"/>
  <c r="EE86" i="55"/>
  <c r="EF86" i="55"/>
  <c r="DX86" i="55"/>
  <c r="DY86" i="55"/>
  <c r="FM62" i="55"/>
  <c r="FK62" i="55"/>
  <c r="FJ62" i="55"/>
  <c r="FI62" i="55"/>
  <c r="FP62" i="55"/>
  <c r="FH62" i="55"/>
  <c r="FL62" i="55"/>
  <c r="FO62" i="55"/>
  <c r="FN62" i="55"/>
  <c r="EE29" i="55"/>
  <c r="DY29" i="55"/>
  <c r="DZ29" i="55"/>
  <c r="EA29" i="55"/>
  <c r="EB29" i="55"/>
  <c r="EC29" i="55"/>
  <c r="ED29" i="55"/>
  <c r="EF29" i="55"/>
  <c r="DX29" i="55"/>
  <c r="GD47" i="55"/>
  <c r="GC47" i="55"/>
  <c r="GB47" i="55"/>
  <c r="GA47" i="55"/>
  <c r="GH47" i="55"/>
  <c r="FZ47" i="55"/>
  <c r="GG47" i="55"/>
  <c r="GF47" i="55"/>
  <c r="GE47" i="55"/>
  <c r="GC40" i="55"/>
  <c r="GB40" i="55"/>
  <c r="GA40" i="55"/>
  <c r="GH40" i="55"/>
  <c r="FZ40" i="55"/>
  <c r="GG40" i="55"/>
  <c r="GF40" i="55"/>
  <c r="GE40" i="55"/>
  <c r="GD40" i="55"/>
  <c r="GE62" i="55"/>
  <c r="GD62" i="55"/>
  <c r="GC62" i="55"/>
  <c r="GB62" i="55"/>
  <c r="GA62" i="55"/>
  <c r="GH62" i="55"/>
  <c r="FZ62" i="55"/>
  <c r="GG62" i="55"/>
  <c r="GF62" i="55"/>
  <c r="FO39" i="55"/>
  <c r="FN39" i="55"/>
  <c r="FM39" i="55"/>
  <c r="FL39" i="55"/>
  <c r="FK39" i="55"/>
  <c r="FJ39" i="55"/>
  <c r="FP39" i="55"/>
  <c r="FI39" i="55"/>
  <c r="FH39" i="55"/>
  <c r="ED53" i="55"/>
  <c r="GC34" i="55"/>
  <c r="GD39" i="55"/>
  <c r="GC39" i="55"/>
  <c r="GB39" i="55"/>
  <c r="GA39" i="55"/>
  <c r="GH39" i="55"/>
  <c r="FZ39" i="55"/>
  <c r="GG39" i="55"/>
  <c r="GF39" i="55"/>
  <c r="GE39" i="55"/>
  <c r="FP46" i="55"/>
  <c r="FH46" i="55"/>
  <c r="FO46" i="55"/>
  <c r="FN46" i="55"/>
  <c r="FM46" i="55"/>
  <c r="FL46" i="55"/>
  <c r="FK46" i="55"/>
  <c r="FJ46" i="55"/>
  <c r="FI46" i="55"/>
  <c r="GD55" i="55"/>
  <c r="GC55" i="55"/>
  <c r="GB55" i="55"/>
  <c r="GA55" i="55"/>
  <c r="GH55" i="55"/>
  <c r="FZ55" i="55"/>
  <c r="GG55" i="55"/>
  <c r="GF55" i="55"/>
  <c r="GE55" i="55"/>
  <c r="GB49" i="55"/>
  <c r="GA49" i="55"/>
  <c r="GH49" i="55"/>
  <c r="FZ49" i="55"/>
  <c r="GG49" i="55"/>
  <c r="GF49" i="55"/>
  <c r="GE49" i="55"/>
  <c r="GD49" i="55"/>
  <c r="GC49" i="55"/>
  <c r="FK51" i="55"/>
  <c r="FJ51" i="55"/>
  <c r="FI51" i="55"/>
  <c r="FP51" i="55"/>
  <c r="FH51" i="55"/>
  <c r="FO51" i="55"/>
  <c r="FN51" i="55"/>
  <c r="FM51" i="55"/>
  <c r="FL51" i="55"/>
  <c r="EV39" i="55"/>
  <c r="DX52" i="55"/>
  <c r="EF52" i="55"/>
  <c r="DZ52" i="55"/>
  <c r="EA52" i="55"/>
  <c r="EB52" i="55"/>
  <c r="EC52" i="55"/>
  <c r="DY52" i="55"/>
  <c r="ED52" i="55"/>
  <c r="EE52" i="55"/>
  <c r="GD28" i="55"/>
  <c r="GC28" i="55"/>
  <c r="GB28" i="55"/>
  <c r="GA28" i="55"/>
  <c r="GH28" i="55"/>
  <c r="FZ28" i="55"/>
  <c r="GG28" i="55"/>
  <c r="GF28" i="55"/>
  <c r="GE28" i="55"/>
  <c r="EW21" i="55"/>
  <c r="EF48" i="55"/>
  <c r="GA66" i="55"/>
  <c r="GH66" i="55"/>
  <c r="FZ66" i="55"/>
  <c r="GG66" i="55"/>
  <c r="GF66" i="55"/>
  <c r="GE66" i="55"/>
  <c r="GD66" i="55"/>
  <c r="GC66" i="55"/>
  <c r="GB66" i="55"/>
  <c r="ET28" i="55"/>
  <c r="ES28" i="55"/>
  <c r="ER28" i="55"/>
  <c r="EQ28" i="55"/>
  <c r="EX28" i="55"/>
  <c r="EP28" i="55"/>
  <c r="EW28" i="55"/>
  <c r="EV28" i="55"/>
  <c r="EU28" i="55"/>
  <c r="ER38" i="55"/>
  <c r="EQ38" i="55"/>
  <c r="EX38" i="55"/>
  <c r="EP38" i="55"/>
  <c r="EW38" i="55"/>
  <c r="EV38" i="55"/>
  <c r="EU38" i="55"/>
  <c r="ET38" i="55"/>
  <c r="ES38" i="55"/>
  <c r="ED62" i="55"/>
  <c r="DX62" i="55"/>
  <c r="EF62" i="55"/>
  <c r="DY62" i="55"/>
  <c r="DZ62" i="55"/>
  <c r="EA62" i="55"/>
  <c r="EC62" i="55"/>
  <c r="EE62" i="55"/>
  <c r="EB62" i="55"/>
  <c r="DX15" i="55"/>
  <c r="EF15" i="55"/>
  <c r="DY15" i="55"/>
  <c r="DZ15" i="55"/>
  <c r="GG25" i="55"/>
  <c r="GF25" i="55"/>
  <c r="GE25" i="55"/>
  <c r="GD25" i="55"/>
  <c r="GC25" i="55"/>
  <c r="GB25" i="55"/>
  <c r="GA25" i="55"/>
  <c r="GH25" i="55"/>
  <c r="FZ25" i="55"/>
  <c r="GC64" i="55"/>
  <c r="GB64" i="55"/>
  <c r="GA64" i="55"/>
  <c r="GH64" i="55"/>
  <c r="FZ64" i="55"/>
  <c r="GG64" i="55"/>
  <c r="GF64" i="55"/>
  <c r="GE64" i="55"/>
  <c r="GD64" i="55"/>
  <c r="EU59" i="55"/>
  <c r="ET59" i="55"/>
  <c r="ES59" i="55"/>
  <c r="ER59" i="55"/>
  <c r="EQ59" i="55"/>
  <c r="EX59" i="55"/>
  <c r="EP59" i="55"/>
  <c r="EW59" i="55"/>
  <c r="EV59" i="55"/>
  <c r="DZ58" i="55"/>
  <c r="EB58" i="55"/>
  <c r="EC58" i="55"/>
  <c r="ED58" i="55"/>
  <c r="EE58" i="55"/>
  <c r="DX58" i="55"/>
  <c r="DY58" i="55"/>
  <c r="EA58" i="55"/>
  <c r="EF58" i="55"/>
  <c r="FO84" i="55"/>
  <c r="FN84" i="55"/>
  <c r="FM84" i="55"/>
  <c r="FL84" i="55"/>
  <c r="FK84" i="55"/>
  <c r="FJ84" i="55"/>
  <c r="FP84" i="55"/>
  <c r="FI84" i="55"/>
  <c r="FH84" i="55"/>
  <c r="GC80" i="55"/>
  <c r="GB80" i="55"/>
  <c r="GA80" i="55"/>
  <c r="GH80" i="55"/>
  <c r="FZ80" i="55"/>
  <c r="GG80" i="55"/>
  <c r="GF80" i="55"/>
  <c r="GE80" i="55"/>
  <c r="GD80" i="55"/>
  <c r="EQ71" i="55"/>
  <c r="EX71" i="55"/>
  <c r="EP71" i="55"/>
  <c r="EW71" i="55"/>
  <c r="EV71" i="55"/>
  <c r="EU71" i="55"/>
  <c r="ET71" i="55"/>
  <c r="ES71" i="55"/>
  <c r="ER71" i="55"/>
  <c r="EA77" i="55"/>
  <c r="EB77" i="55"/>
  <c r="EC77" i="55"/>
  <c r="ED77" i="55"/>
  <c r="EE77" i="55"/>
  <c r="DX77" i="55"/>
  <c r="EF77" i="55"/>
  <c r="DY77" i="55"/>
  <c r="DZ77" i="55"/>
  <c r="EU83" i="55"/>
  <c r="ET83" i="55"/>
  <c r="ES83" i="55"/>
  <c r="ER83" i="55"/>
  <c r="EQ83" i="55"/>
  <c r="EX83" i="55"/>
  <c r="EP83" i="55"/>
  <c r="EW83" i="55"/>
  <c r="EV83" i="55"/>
  <c r="ED74" i="55"/>
  <c r="EE74" i="55"/>
  <c r="DX74" i="55"/>
  <c r="EF74" i="55"/>
  <c r="DY74" i="55"/>
  <c r="DZ74" i="55"/>
  <c r="EA74" i="55"/>
  <c r="EB74" i="55"/>
  <c r="EC74" i="55"/>
  <c r="FP30" i="55"/>
  <c r="FH30" i="55"/>
  <c r="FO30" i="55"/>
  <c r="FN30" i="55"/>
  <c r="FM30" i="55"/>
  <c r="FL30" i="55"/>
  <c r="FK30" i="55"/>
  <c r="FJ30" i="55"/>
  <c r="FI30" i="55"/>
  <c r="GB57" i="55"/>
  <c r="GA57" i="55"/>
  <c r="GH57" i="55"/>
  <c r="FZ57" i="55"/>
  <c r="GG57" i="55"/>
  <c r="GF57" i="55"/>
  <c r="GE57" i="55"/>
  <c r="GD57" i="55"/>
  <c r="GC57" i="55"/>
  <c r="EE65" i="55"/>
  <c r="DX65" i="55"/>
  <c r="EF65" i="55"/>
  <c r="DY65" i="55"/>
  <c r="DZ65" i="55"/>
  <c r="EA65" i="55"/>
  <c r="EB65" i="55"/>
  <c r="EC65" i="55"/>
  <c r="ED65" i="55"/>
  <c r="FL63" i="55"/>
  <c r="FJ63" i="55"/>
  <c r="FI63" i="55"/>
  <c r="FP63" i="55"/>
  <c r="FH63" i="55"/>
  <c r="FO63" i="55"/>
  <c r="FN63" i="55"/>
  <c r="FM63" i="55"/>
  <c r="FK63" i="55"/>
  <c r="FM49" i="55"/>
  <c r="FL49" i="55"/>
  <c r="FK49" i="55"/>
  <c r="FJ49" i="55"/>
  <c r="FI49" i="55"/>
  <c r="FP49" i="55"/>
  <c r="FH49" i="55"/>
  <c r="FO49" i="55"/>
  <c r="FN49" i="55"/>
  <c r="FI58" i="55"/>
  <c r="FO58" i="55"/>
  <c r="FN58" i="55"/>
  <c r="FM58" i="55"/>
  <c r="FL58" i="55"/>
  <c r="FP58" i="55"/>
  <c r="FK58" i="55"/>
  <c r="FJ58" i="55"/>
  <c r="FH58" i="55"/>
  <c r="EA49" i="55"/>
  <c r="EC49" i="55"/>
  <c r="ED49" i="55"/>
  <c r="EE49" i="55"/>
  <c r="DX49" i="55"/>
  <c r="EF49" i="55"/>
  <c r="DY49" i="55"/>
  <c r="DZ49" i="55"/>
  <c r="EB49" i="55"/>
  <c r="EA25" i="55"/>
  <c r="EC25" i="55"/>
  <c r="ED25" i="55"/>
  <c r="EE25" i="55"/>
  <c r="DX25" i="55"/>
  <c r="EF25" i="55"/>
  <c r="DY25" i="55"/>
  <c r="DZ25" i="55"/>
  <c r="EB25" i="55"/>
  <c r="FP54" i="55"/>
  <c r="FH54" i="55"/>
  <c r="FO54" i="55"/>
  <c r="FN54" i="55"/>
  <c r="FM54" i="55"/>
  <c r="FL54" i="55"/>
  <c r="FK54" i="55"/>
  <c r="FJ54" i="55"/>
  <c r="FI54" i="55"/>
  <c r="EQ47" i="55"/>
  <c r="EX47" i="55"/>
  <c r="EP47" i="55"/>
  <c r="EW47" i="55"/>
  <c r="EV47" i="55"/>
  <c r="EU47" i="55"/>
  <c r="ET47" i="55"/>
  <c r="ES47" i="55"/>
  <c r="ER47" i="55"/>
  <c r="FN40" i="55"/>
  <c r="FM40" i="55"/>
  <c r="FL40" i="55"/>
  <c r="FK40" i="55"/>
  <c r="FJ40" i="55"/>
  <c r="FI40" i="55"/>
  <c r="FP40" i="55"/>
  <c r="FO40" i="55"/>
  <c r="FH40" i="55"/>
  <c r="FP67" i="55"/>
  <c r="FH67" i="55"/>
  <c r="FO67" i="55"/>
  <c r="FN67" i="55"/>
  <c r="FM67" i="55"/>
  <c r="FL67" i="55"/>
  <c r="FK67" i="55"/>
  <c r="FJ67" i="55"/>
  <c r="FI67" i="55"/>
  <c r="EV42" i="55"/>
  <c r="EU42" i="55"/>
  <c r="ET42" i="55"/>
  <c r="ES42" i="55"/>
  <c r="ER42" i="55"/>
  <c r="EQ42" i="55"/>
  <c r="EX42" i="55"/>
  <c r="EP42" i="55"/>
  <c r="EW42" i="55"/>
  <c r="FP38" i="55"/>
  <c r="FH38" i="55"/>
  <c r="FO38" i="55"/>
  <c r="FN38" i="55"/>
  <c r="FM38" i="55"/>
  <c r="FL38" i="55"/>
  <c r="FK38" i="55"/>
  <c r="FJ38" i="55"/>
  <c r="FI38" i="55"/>
  <c r="GC29" i="55"/>
  <c r="GB29" i="55"/>
  <c r="GA29" i="55"/>
  <c r="GH29" i="55"/>
  <c r="FZ29" i="55"/>
  <c r="GG29" i="55"/>
  <c r="GF29" i="55"/>
  <c r="GE29" i="55"/>
  <c r="GD29" i="55"/>
  <c r="DZ42" i="55"/>
  <c r="EB42" i="55"/>
  <c r="EC42" i="55"/>
  <c r="ED42" i="55"/>
  <c r="EE42" i="55"/>
  <c r="DX42" i="55"/>
  <c r="DY42" i="55"/>
  <c r="EA42" i="55"/>
  <c r="EF42" i="55"/>
  <c r="FM17" i="55"/>
  <c r="FL17" i="55"/>
  <c r="FK17" i="55"/>
  <c r="FJ17" i="55"/>
  <c r="FI17" i="55"/>
  <c r="FP17" i="55"/>
  <c r="FH17" i="55"/>
  <c r="FO17" i="55"/>
  <c r="FN17" i="55"/>
  <c r="EX24" i="55"/>
  <c r="EP24" i="55"/>
  <c r="EW24" i="55"/>
  <c r="EV24" i="55"/>
  <c r="EU24" i="55"/>
  <c r="ET24" i="55"/>
  <c r="ES24" i="55"/>
  <c r="ER24" i="55"/>
  <c r="EQ24" i="55"/>
  <c r="EU27" i="55"/>
  <c r="ET27" i="55"/>
  <c r="ES27" i="55"/>
  <c r="ER27" i="55"/>
  <c r="EQ27" i="55"/>
  <c r="EX27" i="55"/>
  <c r="EP27" i="55"/>
  <c r="EW27" i="55"/>
  <c r="EV27" i="55"/>
  <c r="DZ50" i="55"/>
  <c r="EB50" i="55"/>
  <c r="EC50" i="55"/>
  <c r="ED50" i="55"/>
  <c r="EE50" i="55"/>
  <c r="EF50" i="55"/>
  <c r="DX50" i="55"/>
  <c r="DY50" i="55"/>
  <c r="EA50" i="55"/>
  <c r="GF26" i="55"/>
  <c r="GE26" i="55"/>
  <c r="GD26" i="55"/>
  <c r="GC26" i="55"/>
  <c r="GB26" i="55"/>
  <c r="GA26" i="55"/>
  <c r="GH26" i="55"/>
  <c r="FZ26" i="55"/>
  <c r="GG26" i="55"/>
  <c r="EV34" i="55"/>
  <c r="EU34" i="55"/>
  <c r="ET34" i="55"/>
  <c r="ES34" i="55"/>
  <c r="ER34" i="55"/>
  <c r="EQ34" i="55"/>
  <c r="EX34" i="55"/>
  <c r="EP34" i="55"/>
  <c r="EW34" i="55"/>
  <c r="FJ57" i="55"/>
  <c r="FP57" i="55"/>
  <c r="FH57" i="55"/>
  <c r="FO57" i="55"/>
  <c r="FN57" i="55"/>
  <c r="FM57" i="55"/>
  <c r="FL57" i="55"/>
  <c r="FK57" i="55"/>
  <c r="FI57" i="55"/>
  <c r="EC39" i="55"/>
  <c r="EE39" i="55"/>
  <c r="DX39" i="55"/>
  <c r="EF39" i="55"/>
  <c r="DY39" i="55"/>
  <c r="DZ39" i="55"/>
  <c r="EA39" i="55"/>
  <c r="EB39" i="55"/>
  <c r="ED39" i="55"/>
  <c r="GE30" i="55"/>
  <c r="GD30" i="55"/>
  <c r="GH30" i="55"/>
  <c r="GG30" i="55"/>
  <c r="GB30" i="55"/>
  <c r="GA30" i="55"/>
  <c r="FZ30" i="55"/>
  <c r="GF30" i="55"/>
  <c r="GC30" i="55"/>
  <c r="EB40" i="55"/>
  <c r="ED40" i="55"/>
  <c r="EE40" i="55"/>
  <c r="DX40" i="55"/>
  <c r="EF40" i="55"/>
  <c r="DY40" i="55"/>
  <c r="DZ40" i="55"/>
  <c r="EA40" i="55"/>
  <c r="EC40" i="55"/>
  <c r="GB14" i="55"/>
  <c r="GA14" i="55"/>
  <c r="GH14" i="55"/>
  <c r="FZ14" i="55"/>
  <c r="GE81" i="55"/>
  <c r="GF69" i="55"/>
  <c r="GE69" i="55"/>
  <c r="GD69" i="55"/>
  <c r="GC69" i="55"/>
  <c r="GB69" i="55"/>
  <c r="GA69" i="55"/>
  <c r="GH69" i="55"/>
  <c r="FZ69" i="55"/>
  <c r="GG69" i="55"/>
  <c r="DY35" i="55"/>
  <c r="EA35" i="55"/>
  <c r="EB35" i="55"/>
  <c r="EC35" i="55"/>
  <c r="ED35" i="55"/>
  <c r="DX35" i="55"/>
  <c r="DZ35" i="55"/>
  <c r="EE35" i="55"/>
  <c r="EF35" i="55"/>
  <c r="EA17" i="55"/>
  <c r="EC17" i="55"/>
  <c r="ED17" i="55"/>
  <c r="EE17" i="55"/>
  <c r="DX17" i="55"/>
  <c r="EF17" i="55"/>
  <c r="EB17" i="55"/>
  <c r="DY17" i="55"/>
  <c r="DZ17" i="55"/>
  <c r="DZ14" i="55"/>
  <c r="DY14" i="55"/>
  <c r="EF14" i="55"/>
  <c r="DX14" i="55"/>
  <c r="EW81" i="55"/>
  <c r="EV81" i="55"/>
  <c r="EU81" i="55"/>
  <c r="ET81" i="55"/>
  <c r="ES81" i="55"/>
  <c r="ER81" i="55"/>
  <c r="EQ81" i="55"/>
  <c r="EX81" i="55"/>
  <c r="EP81" i="55"/>
  <c r="FJ73" i="55"/>
  <c r="FI73" i="55"/>
  <c r="FP73" i="55"/>
  <c r="FH73" i="55"/>
  <c r="FO73" i="55"/>
  <c r="FN73" i="55"/>
  <c r="FM73" i="55"/>
  <c r="FL73" i="55"/>
  <c r="FK73" i="55"/>
  <c r="FO76" i="55"/>
  <c r="FN76" i="55"/>
  <c r="FM76" i="55"/>
  <c r="FL76" i="55"/>
  <c r="FK76" i="55"/>
  <c r="FJ76" i="55"/>
  <c r="FH76" i="55"/>
  <c r="FP76" i="55"/>
  <c r="FI76" i="55"/>
  <c r="EC75" i="55"/>
  <c r="ED75" i="55"/>
  <c r="EE75" i="55"/>
  <c r="DX75" i="55"/>
  <c r="EF75" i="55"/>
  <c r="DY75" i="55"/>
  <c r="DZ75" i="55"/>
  <c r="EA75" i="55"/>
  <c r="EB75" i="55"/>
  <c r="ES77" i="55"/>
  <c r="ER77" i="55"/>
  <c r="EQ77" i="55"/>
  <c r="EX77" i="55"/>
  <c r="EP77" i="55"/>
  <c r="EW77" i="55"/>
  <c r="EV77" i="55"/>
  <c r="EU77" i="55"/>
  <c r="ET77" i="55"/>
  <c r="FP83" i="55"/>
  <c r="FH83" i="55"/>
  <c r="FO83" i="55"/>
  <c r="FN83" i="55"/>
  <c r="FM83" i="55"/>
  <c r="FL83" i="55"/>
  <c r="FK83" i="55"/>
  <c r="FI83" i="55"/>
  <c r="FJ83" i="55"/>
  <c r="GA74" i="55"/>
  <c r="GH74" i="55"/>
  <c r="FZ74" i="55"/>
  <c r="GG74" i="55"/>
  <c r="GF74" i="55"/>
  <c r="GE74" i="55"/>
  <c r="GD74" i="55"/>
  <c r="GC74" i="55"/>
  <c r="GB74" i="55"/>
  <c r="GF85" i="55"/>
  <c r="GE85" i="55"/>
  <c r="GD85" i="55"/>
  <c r="GC85" i="55"/>
  <c r="GB85" i="55"/>
  <c r="GA85" i="55"/>
  <c r="GH85" i="55"/>
  <c r="FZ85" i="55"/>
  <c r="GG85" i="55"/>
  <c r="FM78" i="55"/>
  <c r="FL78" i="55"/>
  <c r="FK78" i="55"/>
  <c r="FJ78" i="55"/>
  <c r="FI78" i="55"/>
  <c r="FP78" i="55"/>
  <c r="FH78" i="55"/>
  <c r="FO78" i="55"/>
  <c r="FN78" i="55"/>
  <c r="EE73" i="55"/>
  <c r="DX73" i="55"/>
  <c r="EF73" i="55"/>
  <c r="DY73" i="55"/>
  <c r="DZ73" i="55"/>
  <c r="EA73" i="55"/>
  <c r="EB73" i="55"/>
  <c r="EC73" i="55"/>
  <c r="ED73" i="55"/>
  <c r="EU75" i="55"/>
  <c r="ET75" i="55"/>
  <c r="ES75" i="55"/>
  <c r="ER75" i="55"/>
  <c r="EQ75" i="55"/>
  <c r="EX75" i="55"/>
  <c r="EP75" i="55"/>
  <c r="EW75" i="55"/>
  <c r="EV75" i="55"/>
  <c r="FP77" i="55"/>
  <c r="GE38" i="55"/>
  <c r="GD38" i="55"/>
  <c r="GC38" i="55"/>
  <c r="GB38" i="55"/>
  <c r="GA38" i="55"/>
  <c r="GH38" i="55"/>
  <c r="FZ38" i="55"/>
  <c r="GG38" i="55"/>
  <c r="GF38" i="55"/>
  <c r="EW17" i="55"/>
  <c r="EV17" i="55"/>
  <c r="EU17" i="55"/>
  <c r="ET17" i="55"/>
  <c r="ES17" i="55"/>
  <c r="ER17" i="55"/>
  <c r="EQ17" i="55"/>
  <c r="EP17" i="55"/>
  <c r="EX17" i="55"/>
  <c r="FJ15" i="55"/>
  <c r="FP15" i="55"/>
  <c r="FI15" i="55"/>
  <c r="FH15" i="55"/>
  <c r="ED54" i="55"/>
  <c r="DX54" i="55"/>
  <c r="EF54" i="55"/>
  <c r="DY54" i="55"/>
  <c r="DZ54" i="55"/>
  <c r="EA54" i="55"/>
  <c r="EB54" i="55"/>
  <c r="EC54" i="55"/>
  <c r="EE54" i="55"/>
  <c r="GD63" i="55"/>
  <c r="GC63" i="55"/>
  <c r="GB63" i="55"/>
  <c r="GA63" i="55"/>
  <c r="GH63" i="55"/>
  <c r="FZ63" i="55"/>
  <c r="GG63" i="55"/>
  <c r="GF63" i="55"/>
  <c r="GE63" i="55"/>
  <c r="ET68" i="55"/>
  <c r="ES68" i="55"/>
  <c r="ER68" i="55"/>
  <c r="EQ68" i="55"/>
  <c r="EX68" i="55"/>
  <c r="EP68" i="55"/>
  <c r="EW68" i="55"/>
  <c r="EV68" i="55"/>
  <c r="EU68" i="55"/>
  <c r="GG52" i="55"/>
  <c r="GF52" i="55"/>
  <c r="GE52" i="55"/>
  <c r="GD52" i="55"/>
  <c r="GC52" i="55"/>
  <c r="GB52" i="55"/>
  <c r="GA52" i="55"/>
  <c r="GH52" i="55"/>
  <c r="FZ52" i="55"/>
  <c r="EW33" i="55"/>
  <c r="EV33" i="55"/>
  <c r="EU33" i="55"/>
  <c r="ET33" i="55"/>
  <c r="ES33" i="55"/>
  <c r="ER33" i="55"/>
  <c r="EQ33" i="55"/>
  <c r="EX33" i="55"/>
  <c r="EP33" i="55"/>
  <c r="ES37" i="55"/>
  <c r="ER37" i="55"/>
  <c r="EQ37" i="55"/>
  <c r="EX37" i="55"/>
  <c r="EP37" i="55"/>
  <c r="EW37" i="55"/>
  <c r="EV37" i="55"/>
  <c r="EU37" i="55"/>
  <c r="ET37" i="55"/>
  <c r="EX40" i="55"/>
  <c r="EP40" i="55"/>
  <c r="EW40" i="55"/>
  <c r="EV40" i="55"/>
  <c r="EU40" i="55"/>
  <c r="ET40" i="55"/>
  <c r="ES40" i="55"/>
  <c r="ER40" i="55"/>
  <c r="EQ40" i="55"/>
  <c r="EF22" i="55"/>
  <c r="DX20" i="55"/>
  <c r="EF20" i="55"/>
  <c r="DZ20" i="55"/>
  <c r="EA20" i="55"/>
  <c r="EB20" i="55"/>
  <c r="EC20" i="55"/>
  <c r="DY20" i="55"/>
  <c r="ED20" i="55"/>
  <c r="EE20" i="55"/>
  <c r="EQ15" i="55"/>
  <c r="EX15" i="55"/>
  <c r="EP15" i="55"/>
  <c r="EU15" i="55"/>
  <c r="ER15" i="55"/>
  <c r="FN24" i="55"/>
  <c r="FM24" i="55"/>
  <c r="FL24" i="55"/>
  <c r="FK24" i="55"/>
  <c r="FJ24" i="55"/>
  <c r="FI24" i="55"/>
  <c r="FP24" i="55"/>
  <c r="FO24" i="55"/>
  <c r="FH24" i="55"/>
  <c r="GA58" i="55"/>
  <c r="GH58" i="55"/>
  <c r="FZ58" i="55"/>
  <c r="GG58" i="55"/>
  <c r="GF58" i="55"/>
  <c r="GE58" i="55"/>
  <c r="GD58" i="55"/>
  <c r="GC58" i="55"/>
  <c r="GB58" i="55"/>
  <c r="EW26" i="55"/>
  <c r="FO68" i="55"/>
  <c r="FN68" i="55"/>
  <c r="FM68" i="55"/>
  <c r="FL68" i="55"/>
  <c r="FK68" i="55"/>
  <c r="FJ68" i="55"/>
  <c r="FP68" i="55"/>
  <c r="FI68" i="55"/>
  <c r="FH68" i="55"/>
  <c r="GG60" i="55"/>
  <c r="GF60" i="55"/>
  <c r="GE60" i="55"/>
  <c r="GD60" i="55"/>
  <c r="GC60" i="55"/>
  <c r="GB60" i="55"/>
  <c r="GA60" i="55"/>
  <c r="GH60" i="55"/>
  <c r="FZ60" i="55"/>
  <c r="FJ20" i="55"/>
  <c r="FI20" i="55"/>
  <c r="FP20" i="55"/>
  <c r="FH20" i="55"/>
  <c r="FO20" i="55"/>
  <c r="FN20" i="55"/>
  <c r="FM20" i="55"/>
  <c r="FL20" i="55"/>
  <c r="FK20" i="55"/>
  <c r="EX35" i="55"/>
  <c r="GC48" i="55"/>
  <c r="GB48" i="55"/>
  <c r="GA48" i="55"/>
  <c r="GH48" i="55"/>
  <c r="FZ48" i="55"/>
  <c r="GG48" i="55"/>
  <c r="GF48" i="55"/>
  <c r="GE48" i="55"/>
  <c r="GD48" i="55"/>
  <c r="FO60" i="55"/>
  <c r="FM60" i="55"/>
  <c r="FL60" i="55"/>
  <c r="FK60" i="55"/>
  <c r="FJ60" i="55"/>
  <c r="FH60" i="55"/>
  <c r="FP60" i="55"/>
  <c r="FN60" i="55"/>
  <c r="FI60" i="55"/>
  <c r="DY43" i="55"/>
  <c r="EA43" i="55"/>
  <c r="EB43" i="55"/>
  <c r="EC43" i="55"/>
  <c r="ED43" i="55"/>
  <c r="EE43" i="55"/>
  <c r="EF43" i="55"/>
  <c r="DX43" i="55"/>
  <c r="DZ43" i="55"/>
  <c r="GH16" i="55"/>
  <c r="FZ16" i="55"/>
  <c r="GG16" i="55"/>
  <c r="GF16" i="55"/>
  <c r="GE16" i="55"/>
  <c r="GD16" i="55"/>
  <c r="GC16" i="55"/>
  <c r="GB16" i="55"/>
  <c r="GA16" i="55"/>
  <c r="ED30" i="55"/>
  <c r="EE30" i="55"/>
  <c r="FJ52" i="55"/>
  <c r="FI52" i="55"/>
  <c r="FP52" i="55"/>
  <c r="FH52" i="55"/>
  <c r="FO52" i="55"/>
  <c r="FN52" i="55"/>
  <c r="FM52" i="55"/>
  <c r="FL52" i="55"/>
  <c r="FK52" i="55"/>
  <c r="ED38" i="55"/>
  <c r="DX38" i="55"/>
  <c r="EF38" i="55"/>
  <c r="DY38" i="55"/>
  <c r="DZ38" i="55"/>
  <c r="EA38" i="55"/>
  <c r="EE38" i="55"/>
  <c r="EB38" i="55"/>
  <c r="EC38" i="55"/>
  <c r="EC67" i="55"/>
  <c r="ED67" i="55"/>
  <c r="EE67" i="55"/>
  <c r="DX67" i="55"/>
  <c r="EF67" i="55"/>
  <c r="DY67" i="55"/>
  <c r="DZ67" i="55"/>
  <c r="EA67" i="55"/>
  <c r="EB67" i="55"/>
  <c r="FH43" i="55"/>
  <c r="FO47" i="55"/>
  <c r="FN47" i="55"/>
  <c r="FM47" i="55"/>
  <c r="FL47" i="55"/>
  <c r="FK47" i="55"/>
  <c r="FJ47" i="55"/>
  <c r="FP47" i="55"/>
  <c r="FI47" i="55"/>
  <c r="FH47" i="55"/>
  <c r="GD31" i="55"/>
  <c r="GC31" i="55"/>
  <c r="GB31" i="55"/>
  <c r="GA31" i="55"/>
  <c r="GH31" i="55"/>
  <c r="FZ31" i="55"/>
  <c r="GG31" i="55"/>
  <c r="GF31" i="55"/>
  <c r="GE31" i="55"/>
  <c r="GE70" i="55"/>
  <c r="GD70" i="55"/>
  <c r="GC70" i="55"/>
  <c r="GB70" i="55"/>
  <c r="GA70" i="55"/>
  <c r="GH70" i="55"/>
  <c r="FZ70" i="55"/>
  <c r="GG70" i="55"/>
  <c r="GF70" i="55"/>
  <c r="GE86" i="55"/>
  <c r="GD86" i="55"/>
  <c r="GC86" i="55"/>
  <c r="GB86" i="55"/>
  <c r="GA86" i="55"/>
  <c r="GH86" i="55"/>
  <c r="FZ86" i="55"/>
  <c r="GG86" i="55"/>
  <c r="GF86" i="55"/>
  <c r="FO55" i="55"/>
  <c r="FN55" i="55"/>
  <c r="FM55" i="55"/>
  <c r="FL55" i="55"/>
  <c r="FK55" i="55"/>
  <c r="FJ55" i="55"/>
  <c r="FI55" i="55"/>
  <c r="FH55" i="55"/>
  <c r="FP55" i="55"/>
  <c r="FK64" i="55"/>
  <c r="FJ64" i="55"/>
  <c r="FI64" i="55"/>
  <c r="FP64" i="55"/>
  <c r="FH64" i="55"/>
  <c r="FO64" i="55"/>
  <c r="FN64" i="55"/>
  <c r="FM64" i="55"/>
  <c r="FL64" i="55"/>
  <c r="FI66" i="55"/>
  <c r="FP66" i="55"/>
  <c r="FH66" i="55"/>
  <c r="FO66" i="55"/>
  <c r="FN66" i="55"/>
  <c r="FM66" i="55"/>
  <c r="FL66" i="55"/>
  <c r="FK66" i="55"/>
  <c r="FJ66" i="55"/>
  <c r="EE37" i="55"/>
  <c r="DY37" i="55"/>
  <c r="DZ37" i="55"/>
  <c r="EA37" i="55"/>
  <c r="EB37" i="55"/>
  <c r="DX37" i="55"/>
  <c r="EC37" i="55"/>
  <c r="ED37" i="55"/>
  <c r="EF37" i="55"/>
  <c r="GH24" i="55"/>
  <c r="FZ24" i="55"/>
  <c r="GG24" i="55"/>
  <c r="GF24" i="55"/>
  <c r="GE24" i="55"/>
  <c r="GD24" i="55"/>
  <c r="GC24" i="55"/>
  <c r="GB24" i="55"/>
  <c r="GA24" i="55"/>
  <c r="FK19" i="55"/>
  <c r="FJ19" i="55"/>
  <c r="FI19" i="55"/>
  <c r="FP19" i="55"/>
  <c r="FH19" i="55"/>
  <c r="FO19" i="55"/>
  <c r="FN19" i="55"/>
  <c r="FM19" i="55"/>
  <c r="FL19" i="55"/>
  <c r="GD20" i="55"/>
  <c r="GC20" i="55"/>
  <c r="GB20" i="55"/>
  <c r="GA20" i="55"/>
  <c r="GH20" i="55"/>
  <c r="FZ20" i="55"/>
  <c r="GG20" i="55"/>
  <c r="GF20" i="55"/>
  <c r="GE20" i="55"/>
  <c r="EB76" i="55"/>
  <c r="EC76" i="55"/>
  <c r="ED76" i="55"/>
  <c r="EE76" i="55"/>
  <c r="DX76" i="55"/>
  <c r="EF76" i="55"/>
  <c r="DY76" i="55"/>
  <c r="DZ76" i="55"/>
  <c r="EA76" i="55"/>
  <c r="GC72" i="55"/>
  <c r="GB72" i="55"/>
  <c r="GA72" i="55"/>
  <c r="GH72" i="55"/>
  <c r="FZ72" i="55"/>
  <c r="GG72" i="55"/>
  <c r="GF72" i="55"/>
  <c r="GE72" i="55"/>
  <c r="GD72" i="55"/>
  <c r="DZ78" i="55"/>
  <c r="EA78" i="55"/>
  <c r="EB78" i="55"/>
  <c r="EC78" i="55"/>
  <c r="ED78" i="55"/>
  <c r="EE78" i="55"/>
  <c r="DX78" i="55"/>
  <c r="DY78" i="55"/>
  <c r="EF78" i="55"/>
  <c r="EV74" i="55"/>
  <c r="EU74" i="55"/>
  <c r="ET74" i="55"/>
  <c r="ES74" i="55"/>
  <c r="ER74" i="55"/>
  <c r="EQ74" i="55"/>
  <c r="EX74" i="55"/>
  <c r="EP74" i="55"/>
  <c r="EW74" i="55"/>
  <c r="DZ70" i="55"/>
  <c r="EF70" i="55"/>
  <c r="ER78" i="55"/>
  <c r="EQ78" i="55"/>
  <c r="EX78" i="55"/>
  <c r="EP78" i="55"/>
  <c r="EW78" i="55"/>
  <c r="EV78" i="55"/>
  <c r="EU78" i="55"/>
  <c r="ET78" i="55"/>
  <c r="ES78" i="55"/>
  <c r="FJ81" i="55"/>
  <c r="FI81" i="55"/>
  <c r="FP81" i="55"/>
  <c r="FH81" i="55"/>
  <c r="FO81" i="55"/>
  <c r="FN81" i="55"/>
  <c r="FM81" i="55"/>
  <c r="FL81" i="55"/>
  <c r="FK81" i="55"/>
  <c r="DZ26" i="55"/>
  <c r="EB26" i="55"/>
  <c r="EC26" i="55"/>
  <c r="ED26" i="55"/>
  <c r="EE26" i="55"/>
  <c r="DX26" i="55"/>
  <c r="DY26" i="55"/>
  <c r="EA26" i="55"/>
  <c r="EF26" i="55"/>
  <c r="EB68" i="55"/>
  <c r="EC68" i="55"/>
  <c r="ED68" i="55"/>
  <c r="EE68" i="55"/>
  <c r="DX68" i="55"/>
  <c r="EF68" i="55"/>
  <c r="DY68" i="55"/>
  <c r="DZ68" i="55"/>
  <c r="EA68" i="55"/>
  <c r="EU67" i="55"/>
  <c r="ET67" i="55"/>
  <c r="ES67" i="55"/>
  <c r="ER67" i="55"/>
  <c r="EQ67" i="55"/>
  <c r="EX67" i="55"/>
  <c r="EP67" i="55"/>
  <c r="EW67" i="55"/>
  <c r="EV67" i="55"/>
  <c r="EU43" i="55"/>
  <c r="ET43" i="55"/>
  <c r="ES43" i="55"/>
  <c r="ER43" i="55"/>
  <c r="EQ43" i="55"/>
  <c r="EX43" i="55"/>
  <c r="EP43" i="55"/>
  <c r="EW43" i="55"/>
  <c r="EV43" i="55"/>
  <c r="FM25" i="55"/>
  <c r="FL25" i="55"/>
  <c r="FK25" i="55"/>
  <c r="FJ25" i="55"/>
  <c r="FI25" i="55"/>
  <c r="FP25" i="55"/>
  <c r="FH25" i="55"/>
  <c r="FO25" i="55"/>
  <c r="FN25" i="55"/>
  <c r="FN16" i="55"/>
  <c r="FM16" i="55"/>
  <c r="FL16" i="55"/>
  <c r="FK16" i="55"/>
  <c r="FJ16" i="55"/>
  <c r="FI16" i="55"/>
  <c r="FH16" i="55"/>
  <c r="FP16" i="55"/>
  <c r="FO16" i="55"/>
  <c r="GA42" i="55"/>
  <c r="GB42" i="55"/>
  <c r="GB41" i="55"/>
  <c r="GA41" i="55"/>
  <c r="GH41" i="55"/>
  <c r="FZ41" i="55"/>
  <c r="GG41" i="55"/>
  <c r="GF41" i="55"/>
  <c r="GE41" i="55"/>
  <c r="GD41" i="55"/>
  <c r="GC41" i="55"/>
  <c r="EA57" i="55"/>
  <c r="EC57" i="55"/>
  <c r="ED57" i="55"/>
  <c r="EE57" i="55"/>
  <c r="DX57" i="55"/>
  <c r="EF57" i="55"/>
  <c r="DY57" i="55"/>
  <c r="DZ57" i="55"/>
  <c r="EB57" i="55"/>
  <c r="GH35" i="55"/>
  <c r="FZ35" i="55"/>
  <c r="GG35" i="55"/>
  <c r="GF35" i="55"/>
  <c r="GE35" i="55"/>
  <c r="GD35" i="55"/>
  <c r="GC35" i="55"/>
  <c r="GB35" i="55"/>
  <c r="GA35" i="55"/>
  <c r="GD27" i="55"/>
  <c r="GC27" i="55"/>
  <c r="GF37" i="55"/>
  <c r="GE37" i="55"/>
  <c r="GD37" i="55"/>
  <c r="GC37" i="55"/>
  <c r="GB37" i="55"/>
  <c r="GA37" i="55"/>
  <c r="GH37" i="55"/>
  <c r="FZ37" i="55"/>
  <c r="GG37" i="55"/>
  <c r="DY19" i="55"/>
  <c r="EA19" i="55"/>
  <c r="EB19" i="55"/>
  <c r="EC19" i="55"/>
  <c r="ED19" i="55"/>
  <c r="EF19" i="55"/>
  <c r="DX19" i="55"/>
  <c r="DZ19" i="55"/>
  <c r="EE19" i="55"/>
  <c r="EC23" i="55"/>
  <c r="EE23" i="55"/>
  <c r="DX23" i="55"/>
  <c r="EF23" i="55"/>
  <c r="DY23" i="55"/>
  <c r="DZ23" i="55"/>
  <c r="EA23" i="55"/>
  <c r="EB23" i="55"/>
  <c r="ED23" i="55"/>
  <c r="EQ63" i="55"/>
  <c r="EX63" i="55"/>
  <c r="EP63" i="55"/>
  <c r="EW63" i="55"/>
  <c r="EV63" i="55"/>
  <c r="EU63" i="55"/>
  <c r="ET63" i="55"/>
  <c r="ES63" i="55"/>
  <c r="ER63" i="55"/>
  <c r="GG36" i="55"/>
  <c r="GF36" i="55"/>
  <c r="GE36" i="55"/>
  <c r="GD36" i="55"/>
  <c r="GC36" i="55"/>
  <c r="GB36" i="55"/>
  <c r="GA36" i="55"/>
  <c r="FZ36" i="55"/>
  <c r="GH36" i="55"/>
  <c r="EU19" i="55"/>
  <c r="ET19" i="55"/>
  <c r="ES19" i="55"/>
  <c r="ER19" i="55"/>
  <c r="EQ19" i="55"/>
  <c r="EX19" i="55"/>
  <c r="EP19" i="55"/>
  <c r="EW19" i="55"/>
  <c r="EV19" i="55"/>
  <c r="FN69" i="55"/>
  <c r="FM69" i="55"/>
  <c r="FL69" i="55"/>
  <c r="FK69" i="55"/>
  <c r="FJ69" i="55"/>
  <c r="FI69" i="55"/>
  <c r="FP69" i="55"/>
  <c r="FO69" i="55"/>
  <c r="FH69" i="55"/>
  <c r="EV18" i="55"/>
  <c r="EU18" i="55"/>
  <c r="ET18" i="55"/>
  <c r="ES18" i="55"/>
  <c r="ER18" i="55"/>
  <c r="EQ18" i="55"/>
  <c r="EX18" i="55"/>
  <c r="EW18" i="55"/>
  <c r="EP18" i="55"/>
  <c r="FJ65" i="55"/>
  <c r="FI65" i="55"/>
  <c r="FP65" i="55"/>
  <c r="FH65" i="55"/>
  <c r="FO65" i="55"/>
  <c r="FN65" i="55"/>
  <c r="FM65" i="55"/>
  <c r="FK65" i="55"/>
  <c r="FL65" i="55"/>
  <c r="DX28" i="55"/>
  <c r="EF28" i="55"/>
  <c r="DZ28" i="55"/>
  <c r="EA28" i="55"/>
  <c r="EB28" i="55"/>
  <c r="EC28" i="55"/>
  <c r="DY28" i="55"/>
  <c r="ED28" i="55"/>
  <c r="EE28" i="55"/>
  <c r="FJ44" i="55"/>
  <c r="FI44" i="55"/>
  <c r="FP44" i="55"/>
  <c r="FH44" i="55"/>
  <c r="FO44" i="55"/>
  <c r="FN44" i="55"/>
  <c r="FM44" i="55"/>
  <c r="FL44" i="55"/>
  <c r="FK44" i="55"/>
  <c r="ED46" i="55"/>
  <c r="DX46" i="55"/>
  <c r="EF46" i="55"/>
  <c r="DY46" i="55"/>
  <c r="DZ46" i="55"/>
  <c r="EA46" i="55"/>
  <c r="EB46" i="55"/>
  <c r="EC46" i="55"/>
  <c r="EE46" i="55"/>
  <c r="GB22" i="55"/>
  <c r="GA22" i="55"/>
  <c r="GH22" i="55"/>
  <c r="FZ22" i="55"/>
  <c r="GG22" i="55"/>
  <c r="GF22" i="55"/>
  <c r="GE22" i="55"/>
  <c r="GD22" i="55"/>
  <c r="GC22" i="55"/>
  <c r="ET20" i="55"/>
  <c r="ES20" i="55"/>
  <c r="ER20" i="55"/>
  <c r="EQ20" i="55"/>
  <c r="EX20" i="55"/>
  <c r="EP20" i="55"/>
  <c r="EW20" i="55"/>
  <c r="EV20" i="55"/>
  <c r="EU20" i="55"/>
  <c r="DY27" i="55"/>
  <c r="EA27" i="55"/>
  <c r="EB27" i="55"/>
  <c r="EC27" i="55"/>
  <c r="ED27" i="55"/>
  <c r="DX27" i="55"/>
  <c r="DZ27" i="55"/>
  <c r="EE27" i="55"/>
  <c r="EF27" i="55"/>
  <c r="GE68" i="55"/>
  <c r="ER62" i="55"/>
  <c r="EQ62" i="55"/>
  <c r="EX62" i="55"/>
  <c r="EP62" i="55"/>
  <c r="EW62" i="55"/>
  <c r="EV62" i="55"/>
  <c r="EU62" i="55"/>
  <c r="ET62" i="55"/>
  <c r="ES62" i="55"/>
  <c r="EW49" i="55"/>
  <c r="EV49" i="55"/>
  <c r="EU49" i="55"/>
  <c r="ET49" i="55"/>
  <c r="ES49" i="55"/>
  <c r="ER49" i="55"/>
  <c r="EQ49" i="55"/>
  <c r="EX49" i="55"/>
  <c r="EP49" i="55"/>
  <c r="EW73" i="55"/>
  <c r="EV73" i="55"/>
  <c r="EU73" i="55"/>
  <c r="ET73" i="55"/>
  <c r="ES73" i="55"/>
  <c r="ER73" i="55"/>
  <c r="EQ73" i="55"/>
  <c r="EP73" i="55"/>
  <c r="EX73" i="55"/>
  <c r="DY79" i="55"/>
  <c r="DZ79" i="55"/>
  <c r="EA79" i="55"/>
  <c r="EB79" i="55"/>
  <c r="EC79" i="55"/>
  <c r="ED79" i="55"/>
  <c r="EE79" i="55"/>
  <c r="EF79" i="55"/>
  <c r="DX79" i="55"/>
  <c r="FK80" i="55"/>
  <c r="FJ80" i="55"/>
  <c r="FI80" i="55"/>
  <c r="FP80" i="55"/>
  <c r="FH80" i="55"/>
  <c r="FO80" i="55"/>
  <c r="FN80" i="55"/>
  <c r="FM80" i="55"/>
  <c r="FL80" i="55"/>
  <c r="ES85" i="55"/>
  <c r="ER85" i="55"/>
  <c r="EQ85" i="55"/>
  <c r="EX85" i="55"/>
  <c r="EP85" i="55"/>
  <c r="EW85" i="55"/>
  <c r="EV85" i="55"/>
  <c r="EU85" i="55"/>
  <c r="ET85" i="55"/>
  <c r="ES61" i="55"/>
  <c r="ER61" i="55"/>
  <c r="EQ61" i="55"/>
  <c r="EX61" i="55"/>
  <c r="EP61" i="55"/>
  <c r="EW61" i="55"/>
  <c r="EV61" i="55"/>
  <c r="EU61" i="55"/>
  <c r="ET61" i="55"/>
  <c r="GA50" i="55"/>
  <c r="GH50" i="55"/>
  <c r="FZ50" i="55"/>
  <c r="GG50" i="55"/>
  <c r="GF50" i="55"/>
  <c r="GE50" i="55"/>
  <c r="GD50" i="55"/>
  <c r="GC50" i="55"/>
  <c r="GB50" i="55"/>
  <c r="GC56" i="55"/>
  <c r="GB56" i="55"/>
  <c r="GA56" i="55"/>
  <c r="GH56" i="55"/>
  <c r="FZ56" i="55"/>
  <c r="GG56" i="55"/>
  <c r="GF56" i="55"/>
  <c r="GE56" i="55"/>
  <c r="GD56" i="55"/>
  <c r="GE78" i="55"/>
  <c r="GD78" i="55"/>
  <c r="GC78" i="55"/>
  <c r="GB78" i="55"/>
  <c r="GA78" i="55"/>
  <c r="GH78" i="55"/>
  <c r="FZ78" i="55"/>
  <c r="GG78" i="55"/>
  <c r="GF78" i="55"/>
  <c r="GH75" i="55"/>
  <c r="FZ75" i="55"/>
  <c r="GG75" i="55"/>
  <c r="GF75" i="55"/>
  <c r="GE75" i="55"/>
  <c r="GD75" i="55"/>
  <c r="GC75" i="55"/>
  <c r="GB75" i="55"/>
  <c r="GA75" i="55"/>
  <c r="ED82" i="55"/>
  <c r="EE82" i="55"/>
  <c r="DX82" i="55"/>
  <c r="EF82" i="55"/>
  <c r="DY82" i="55"/>
  <c r="DZ82" i="55"/>
  <c r="EA82" i="55"/>
  <c r="EB82" i="55"/>
  <c r="EC82" i="55"/>
  <c r="FI74" i="55"/>
  <c r="FP74" i="55"/>
  <c r="FH74" i="55"/>
  <c r="FO74" i="55"/>
  <c r="FN74" i="55"/>
  <c r="FM74" i="55"/>
  <c r="FL74" i="55"/>
  <c r="FK74" i="55"/>
  <c r="FJ74" i="55"/>
  <c r="FI82" i="55"/>
  <c r="FP82" i="55"/>
  <c r="FH82" i="55"/>
  <c r="FO82" i="55"/>
  <c r="FN82" i="55"/>
  <c r="FM82" i="55"/>
  <c r="FL82" i="55"/>
  <c r="FK82" i="55"/>
  <c r="FJ82" i="55"/>
  <c r="EB84" i="55"/>
  <c r="EC84" i="55"/>
  <c r="ED84" i="55"/>
  <c r="EE84" i="55"/>
  <c r="DX84" i="55"/>
  <c r="EF84" i="55"/>
  <c r="DY84" i="55"/>
  <c r="DZ84" i="55"/>
  <c r="EA84" i="55"/>
  <c r="GF77" i="55"/>
  <c r="GE77" i="55"/>
  <c r="GD77" i="55"/>
  <c r="GC77" i="55"/>
  <c r="GB77" i="55"/>
  <c r="GA77" i="55"/>
  <c r="GH77" i="55"/>
  <c r="FZ77" i="55"/>
  <c r="GG77" i="55"/>
  <c r="EC83" i="55"/>
  <c r="ED83" i="55"/>
  <c r="EE83" i="55"/>
  <c r="DX83" i="55"/>
  <c r="EF83" i="55"/>
  <c r="DY83" i="55"/>
  <c r="DZ83" i="55"/>
  <c r="EA83" i="55"/>
  <c r="EB83" i="55"/>
  <c r="EV82" i="55"/>
  <c r="EU82" i="55"/>
  <c r="ET82" i="55"/>
  <c r="ES82" i="55"/>
  <c r="ER82" i="55"/>
  <c r="EQ82" i="55"/>
  <c r="EX82" i="55"/>
  <c r="EP82" i="55"/>
  <c r="EW82" i="55"/>
  <c r="DY71" i="55"/>
  <c r="DZ71" i="55"/>
  <c r="EA71" i="55"/>
  <c r="EB71" i="55"/>
  <c r="EC71" i="55"/>
  <c r="ED71" i="55"/>
  <c r="DX71" i="55"/>
  <c r="EE71" i="55"/>
  <c r="EF71" i="55"/>
  <c r="EW41" i="55"/>
  <c r="EV41" i="55"/>
  <c r="EU41" i="55"/>
  <c r="ET41" i="55"/>
  <c r="ES41" i="55"/>
  <c r="ER41" i="55"/>
  <c r="EQ41" i="55"/>
  <c r="EX41" i="55"/>
  <c r="EP41" i="55"/>
  <c r="GA18" i="55"/>
  <c r="ER46" i="55"/>
  <c r="EQ46" i="55"/>
  <c r="EX46" i="55"/>
  <c r="EP46" i="55"/>
  <c r="EW46" i="55"/>
  <c r="EV46" i="55"/>
  <c r="EU46" i="55"/>
  <c r="ET46" i="55"/>
  <c r="ES46" i="55"/>
  <c r="DX64" i="55"/>
  <c r="EF64" i="55"/>
  <c r="DY64" i="55"/>
  <c r="DZ64" i="55"/>
  <c r="EA64" i="55"/>
  <c r="EB64" i="55"/>
  <c r="EC64" i="55"/>
  <c r="ED64" i="55"/>
  <c r="EE64" i="55"/>
  <c r="DY59" i="55"/>
  <c r="EA59" i="55"/>
  <c r="EB59" i="55"/>
  <c r="EC59" i="55"/>
  <c r="ED59" i="55"/>
  <c r="DX59" i="55"/>
  <c r="DZ59" i="55"/>
  <c r="EE59" i="55"/>
  <c r="EF59" i="55"/>
  <c r="EU51" i="55"/>
  <c r="ET51" i="55"/>
  <c r="ES51" i="55"/>
  <c r="ER51" i="55"/>
  <c r="EQ51" i="55"/>
  <c r="EX51" i="55"/>
  <c r="EP51" i="55"/>
  <c r="EW51" i="55"/>
  <c r="EV51" i="55"/>
  <c r="FK35" i="55"/>
  <c r="FJ35" i="55"/>
  <c r="FI35" i="55"/>
  <c r="FP35" i="55"/>
  <c r="FH35" i="55"/>
  <c r="FO35" i="55"/>
  <c r="FN35" i="55"/>
  <c r="FM35" i="55"/>
  <c r="FL35" i="55"/>
  <c r="GD46" i="55"/>
  <c r="FZ46" i="55"/>
  <c r="DZ34" i="55"/>
  <c r="DX34" i="55"/>
  <c r="EV66" i="55"/>
  <c r="EU66" i="55"/>
  <c r="ET66" i="55"/>
  <c r="ES66" i="55"/>
  <c r="ER66" i="55"/>
  <c r="EQ66" i="55"/>
  <c r="EX66" i="55"/>
  <c r="EP66" i="55"/>
  <c r="EW66" i="55"/>
  <c r="GA23" i="55"/>
  <c r="GH23" i="55"/>
  <c r="FZ23" i="55"/>
  <c r="GG23" i="55"/>
  <c r="GF23" i="55"/>
  <c r="GE23" i="55"/>
  <c r="GD23" i="55"/>
  <c r="GC23" i="55"/>
  <c r="GB23" i="55"/>
  <c r="EV58" i="55"/>
  <c r="EU58" i="55"/>
  <c r="ET58" i="55"/>
  <c r="ES58" i="55"/>
  <c r="ER58" i="55"/>
  <c r="EQ58" i="55"/>
  <c r="EX58" i="55"/>
  <c r="EP58" i="55"/>
  <c r="EW58" i="55"/>
  <c r="FJ36" i="55"/>
  <c r="FI36" i="55"/>
  <c r="FP36" i="55"/>
  <c r="FH36" i="55"/>
  <c r="FO36" i="55"/>
  <c r="FN36" i="55"/>
  <c r="FM36" i="55"/>
  <c r="FL36" i="55"/>
  <c r="FK36" i="55"/>
  <c r="GC21" i="55"/>
  <c r="GB21" i="55"/>
  <c r="GA21" i="55"/>
  <c r="GH21" i="55"/>
  <c r="FZ21" i="55"/>
  <c r="GG21" i="55"/>
  <c r="GF21" i="55"/>
  <c r="GE21" i="55"/>
  <c r="GD21" i="55"/>
  <c r="EA69" i="55"/>
  <c r="EB69" i="55"/>
  <c r="EC69" i="55"/>
  <c r="ED69" i="55"/>
  <c r="EE69" i="55"/>
  <c r="DX69" i="55"/>
  <c r="EF69" i="55"/>
  <c r="DY69" i="55"/>
  <c r="DZ69" i="55"/>
  <c r="DZ18" i="55"/>
  <c r="EB18" i="55"/>
  <c r="EC18" i="55"/>
  <c r="ED18" i="55"/>
  <c r="EE18" i="55"/>
  <c r="DX18" i="55"/>
  <c r="DY18" i="55"/>
  <c r="EA18" i="55"/>
  <c r="EF18" i="55"/>
  <c r="FL34" i="55"/>
  <c r="FK34" i="55"/>
  <c r="FJ34" i="55"/>
  <c r="FI34" i="55"/>
  <c r="FP34" i="55"/>
  <c r="FH34" i="55"/>
  <c r="FO34" i="55"/>
  <c r="FN34" i="55"/>
  <c r="FM34" i="55"/>
  <c r="FP59" i="55"/>
  <c r="FH59" i="55"/>
  <c r="FN59" i="55"/>
  <c r="FM59" i="55"/>
  <c r="FL59" i="55"/>
  <c r="FK59" i="55"/>
  <c r="FO59" i="55"/>
  <c r="FJ59" i="55"/>
  <c r="FI59" i="55"/>
  <c r="GF53" i="55"/>
  <c r="GE53" i="55"/>
  <c r="GD53" i="55"/>
  <c r="GC53" i="55"/>
  <c r="GB53" i="55"/>
  <c r="GA53" i="55"/>
  <c r="GH53" i="55"/>
  <c r="FZ53" i="55"/>
  <c r="GG53" i="55"/>
  <c r="DZ36" i="55"/>
  <c r="EC36" i="55"/>
  <c r="FI53" i="55"/>
  <c r="FP53" i="55"/>
  <c r="FH53" i="55"/>
  <c r="FO53" i="55"/>
  <c r="FN53" i="55"/>
  <c r="FM53" i="55"/>
  <c r="FL53" i="55"/>
  <c r="FK53" i="55"/>
  <c r="FJ53" i="55"/>
  <c r="FM41" i="55"/>
  <c r="FL41" i="55"/>
  <c r="FN41" i="55"/>
  <c r="EV50" i="55"/>
  <c r="EU50" i="55"/>
  <c r="ET50" i="55"/>
  <c r="ES50" i="55"/>
  <c r="ER50" i="55"/>
  <c r="EQ50" i="55"/>
  <c r="EX50" i="55"/>
  <c r="EP50" i="55"/>
  <c r="EW50" i="55"/>
  <c r="GH67" i="55"/>
  <c r="FZ67" i="55"/>
  <c r="GG67" i="55"/>
  <c r="GF67" i="55"/>
  <c r="GE67" i="55"/>
  <c r="GD67" i="55"/>
  <c r="GC67" i="55"/>
  <c r="GB67" i="55"/>
  <c r="GA67" i="55"/>
  <c r="EB24" i="55"/>
  <c r="ED24" i="55"/>
  <c r="EE24" i="55"/>
  <c r="DX24" i="55"/>
  <c r="EF24" i="55"/>
  <c r="DY24" i="55"/>
  <c r="EC24" i="55"/>
  <c r="DZ24" i="55"/>
  <c r="EA24" i="55"/>
  <c r="GB65" i="55"/>
  <c r="GA65" i="55"/>
  <c r="GH65" i="55"/>
  <c r="FZ65" i="55"/>
  <c r="GG65" i="55"/>
  <c r="GF65" i="55"/>
  <c r="GE65" i="55"/>
  <c r="GD65" i="55"/>
  <c r="GC65" i="55"/>
  <c r="EE21" i="55"/>
  <c r="DY21" i="55"/>
  <c r="DZ21" i="55"/>
  <c r="EA21" i="55"/>
  <c r="EB21" i="55"/>
  <c r="DX21" i="55"/>
  <c r="EC21" i="55"/>
  <c r="ED21" i="55"/>
  <c r="EF21" i="55"/>
  <c r="FJ28" i="55"/>
  <c r="FI28" i="55"/>
  <c r="FP28" i="55"/>
  <c r="FH28" i="55"/>
  <c r="FO28" i="55"/>
  <c r="FN28" i="55"/>
  <c r="FM28" i="55"/>
  <c r="FL28" i="55"/>
  <c r="FK28" i="55"/>
  <c r="ED33" i="55"/>
  <c r="FI21" i="55"/>
  <c r="FP21" i="55"/>
  <c r="FH21" i="55"/>
  <c r="FO21" i="55"/>
  <c r="FN21" i="55"/>
  <c r="FM21" i="55"/>
  <c r="FL21" i="55"/>
  <c r="FK21" i="55"/>
  <c r="FJ21" i="55"/>
  <c r="GE19" i="55"/>
  <c r="GD19" i="55"/>
  <c r="GC19" i="55"/>
  <c r="GB19" i="55"/>
  <c r="GA19" i="55"/>
  <c r="GH19" i="55"/>
  <c r="FZ19" i="55"/>
  <c r="GG19" i="55"/>
  <c r="GF19" i="55"/>
  <c r="FK27" i="55"/>
  <c r="FJ27" i="55"/>
  <c r="FI27" i="55"/>
  <c r="FP27" i="55"/>
  <c r="FH27" i="55"/>
  <c r="FO27" i="55"/>
  <c r="FN27" i="55"/>
  <c r="FM27" i="55"/>
  <c r="FL27" i="55"/>
  <c r="FL18" i="55"/>
  <c r="FK18" i="55"/>
  <c r="FJ18" i="55"/>
  <c r="FI18" i="55"/>
  <c r="FP18" i="55"/>
  <c r="FH18" i="55"/>
  <c r="FO18" i="55"/>
  <c r="FN18" i="55"/>
  <c r="FM18" i="55"/>
  <c r="FL79" i="55"/>
  <c r="FK79" i="55"/>
  <c r="FJ79" i="55"/>
  <c r="FI79" i="55"/>
  <c r="FP79" i="55"/>
  <c r="FH79" i="55"/>
  <c r="FO79" i="55"/>
  <c r="FM79" i="55"/>
  <c r="FN79" i="55"/>
  <c r="GH79" i="55"/>
  <c r="GG76" i="55"/>
  <c r="GD76" i="55"/>
  <c r="FZ76" i="55"/>
  <c r="FM70" i="55"/>
  <c r="FL70" i="55"/>
  <c r="FK70" i="55"/>
  <c r="FJ70" i="55"/>
  <c r="FI70" i="55"/>
  <c r="FP70" i="55"/>
  <c r="FH70" i="55"/>
  <c r="FO70" i="55"/>
  <c r="FN70" i="55"/>
  <c r="FK72" i="55"/>
  <c r="FJ72" i="55"/>
  <c r="FI72" i="55"/>
  <c r="FP72" i="55"/>
  <c r="FH72" i="55"/>
  <c r="FO72" i="55"/>
  <c r="FN72" i="55"/>
  <c r="FL72" i="55"/>
  <c r="FM72" i="55"/>
  <c r="ER70" i="55"/>
  <c r="EQ70" i="55"/>
  <c r="EX70" i="55"/>
  <c r="EP70" i="55"/>
  <c r="EW70" i="55"/>
  <c r="EV70" i="55"/>
  <c r="EU70" i="55"/>
  <c r="ET70" i="55"/>
  <c r="ES70" i="55"/>
  <c r="GB33" i="55"/>
  <c r="GA33" i="55"/>
  <c r="GH33" i="55"/>
  <c r="FZ33" i="55"/>
  <c r="GG33" i="55"/>
  <c r="GF33" i="55"/>
  <c r="GE33" i="55"/>
  <c r="GD33" i="55"/>
  <c r="GC33" i="55"/>
  <c r="EX32" i="55"/>
  <c r="EW32" i="55"/>
  <c r="EV32" i="55"/>
  <c r="EU32" i="55"/>
  <c r="ET32" i="55"/>
  <c r="ES32" i="55"/>
  <c r="EP32" i="55"/>
  <c r="ER32" i="55"/>
  <c r="EQ32" i="55"/>
  <c r="EU31" i="55"/>
  <c r="ES31" i="55"/>
  <c r="ET36" i="55"/>
  <c r="ES36" i="55"/>
  <c r="ER36" i="55"/>
  <c r="EQ36" i="55"/>
  <c r="EX36" i="55"/>
  <c r="EP36" i="55"/>
  <c r="EW36" i="55"/>
  <c r="EV36" i="55"/>
  <c r="EU36" i="55"/>
  <c r="EE45" i="55"/>
  <c r="DY45" i="55"/>
  <c r="DZ45" i="55"/>
  <c r="EA45" i="55"/>
  <c r="EB45" i="55"/>
  <c r="EF45" i="55"/>
  <c r="DX45" i="55"/>
  <c r="EC45" i="55"/>
  <c r="ED45" i="55"/>
  <c r="EQ55" i="55"/>
  <c r="EX55" i="55"/>
  <c r="EP55" i="55"/>
  <c r="EW55" i="55"/>
  <c r="EV55" i="55"/>
  <c r="EU55" i="55"/>
  <c r="ET55" i="55"/>
  <c r="ES55" i="55"/>
  <c r="ER55" i="55"/>
  <c r="ES29" i="55"/>
  <c r="ER29" i="55"/>
  <c r="EQ29" i="55"/>
  <c r="EX29" i="55"/>
  <c r="EP29" i="55"/>
  <c r="EW29" i="55"/>
  <c r="EV29" i="55"/>
  <c r="EU29" i="55"/>
  <c r="ET29" i="55"/>
  <c r="ER30" i="55"/>
  <c r="EQ30" i="55"/>
  <c r="EX30" i="55"/>
  <c r="EP30" i="55"/>
  <c r="EW30" i="55"/>
  <c r="EV30" i="55"/>
  <c r="EU30" i="55"/>
  <c r="ET30" i="55"/>
  <c r="ES30" i="55"/>
  <c r="ER54" i="55"/>
  <c r="EQ54" i="55"/>
  <c r="EX54" i="55"/>
  <c r="EP54" i="55"/>
  <c r="EW54" i="55"/>
  <c r="EV54" i="55"/>
  <c r="EU54" i="55"/>
  <c r="ET54" i="55"/>
  <c r="ES54" i="55"/>
  <c r="FN32" i="55"/>
  <c r="FM32" i="55"/>
  <c r="FL32" i="55"/>
  <c r="FK32" i="55"/>
  <c r="FJ32" i="55"/>
  <c r="FI32" i="55"/>
  <c r="FP32" i="55"/>
  <c r="FO32" i="55"/>
  <c r="FH32" i="55"/>
  <c r="EW57" i="55"/>
  <c r="EV57" i="55"/>
  <c r="EU57" i="55"/>
  <c r="ET57" i="55"/>
  <c r="ES57" i="55"/>
  <c r="ER57" i="55"/>
  <c r="EQ57" i="55"/>
  <c r="EX57" i="55"/>
  <c r="EP57" i="55"/>
  <c r="EQ23" i="55"/>
  <c r="EX23" i="55"/>
  <c r="EP23" i="55"/>
  <c r="EW23" i="55"/>
  <c r="EV23" i="55"/>
  <c r="EU23" i="55"/>
  <c r="ET23" i="55"/>
  <c r="ES23" i="55"/>
  <c r="ER23" i="55"/>
  <c r="FN61" i="55"/>
  <c r="FL61" i="55"/>
  <c r="FK61" i="55"/>
  <c r="FJ61" i="55"/>
  <c r="FI61" i="55"/>
  <c r="FP61" i="55"/>
  <c r="FO61" i="55"/>
  <c r="FM61" i="55"/>
  <c r="FH61" i="55"/>
  <c r="DY51" i="55"/>
  <c r="EA51" i="55"/>
  <c r="EB51" i="55"/>
  <c r="EC51" i="55"/>
  <c r="ED51" i="55"/>
  <c r="DX51" i="55"/>
  <c r="DZ51" i="55"/>
  <c r="EE51" i="55"/>
  <c r="EF51" i="55"/>
  <c r="EX16" i="55"/>
  <c r="EP16" i="55"/>
  <c r="EW16" i="55"/>
  <c r="EV16" i="55"/>
  <c r="EU16" i="55"/>
  <c r="ET16" i="55"/>
  <c r="ES16" i="55"/>
  <c r="ER16" i="55"/>
  <c r="EQ16" i="55"/>
  <c r="GH59" i="55"/>
  <c r="FZ59" i="55"/>
  <c r="GG59" i="55"/>
  <c r="GF59" i="55"/>
  <c r="GE59" i="55"/>
  <c r="GD59" i="55"/>
  <c r="GC59" i="55"/>
  <c r="GB59" i="55"/>
  <c r="GA59" i="55"/>
  <c r="FO23" i="55"/>
  <c r="FN23" i="55"/>
  <c r="FM23" i="55"/>
  <c r="FL23" i="55"/>
  <c r="FK23" i="55"/>
  <c r="FJ23" i="55"/>
  <c r="FI23" i="55"/>
  <c r="FH23" i="55"/>
  <c r="FP23" i="55"/>
  <c r="EC55" i="55"/>
  <c r="EE55" i="55"/>
  <c r="DX55" i="55"/>
  <c r="EF55" i="55"/>
  <c r="DY55" i="55"/>
  <c r="DZ55" i="55"/>
  <c r="EB55" i="55"/>
  <c r="ED55" i="55"/>
  <c r="EA55" i="55"/>
  <c r="GF61" i="55"/>
  <c r="GE61" i="55"/>
  <c r="GD61" i="55"/>
  <c r="GC61" i="55"/>
  <c r="GB61" i="55"/>
  <c r="GA61" i="55"/>
  <c r="GH61" i="55"/>
  <c r="FZ61" i="55"/>
  <c r="GG61" i="55"/>
  <c r="EB16" i="55"/>
  <c r="ED16" i="55"/>
  <c r="EE16" i="55"/>
  <c r="DX16" i="55"/>
  <c r="EF16" i="55"/>
  <c r="DY16" i="55"/>
  <c r="DZ16" i="55"/>
  <c r="EA16" i="55"/>
  <c r="EC16" i="55"/>
  <c r="ES45" i="55"/>
  <c r="ER45" i="55"/>
  <c r="EQ45" i="55"/>
  <c r="EX45" i="55"/>
  <c r="EP45" i="55"/>
  <c r="EW45" i="55"/>
  <c r="EV45" i="55"/>
  <c r="EU45" i="55"/>
  <c r="ET45" i="55"/>
  <c r="DN32" i="55"/>
  <c r="DK74" i="55"/>
  <c r="DN74" i="55"/>
  <c r="DJ74" i="55"/>
  <c r="DL74" i="55"/>
  <c r="DM74" i="55"/>
  <c r="DI74" i="55"/>
  <c r="DL20" i="55"/>
  <c r="DN20" i="55"/>
  <c r="DJ20" i="55"/>
  <c r="DI20" i="55"/>
  <c r="DK20" i="55"/>
  <c r="DM20" i="55"/>
  <c r="DI57" i="55"/>
  <c r="DL57" i="55"/>
  <c r="DN57" i="55"/>
  <c r="DJ57" i="55"/>
  <c r="DK57" i="55"/>
  <c r="DM57" i="55"/>
  <c r="DJ81" i="55"/>
  <c r="DK81" i="55"/>
  <c r="DI81" i="55"/>
  <c r="DL81" i="55"/>
  <c r="DM81" i="55"/>
  <c r="DN81" i="55"/>
  <c r="DN75" i="55"/>
  <c r="DM75" i="55"/>
  <c r="DI75" i="55"/>
  <c r="DJ75" i="55"/>
  <c r="DK75" i="55"/>
  <c r="DL75" i="55"/>
  <c r="DN68" i="55"/>
  <c r="DJ68" i="55"/>
  <c r="DM68" i="55"/>
  <c r="DL68" i="55"/>
  <c r="DI68" i="55"/>
  <c r="DK68" i="55"/>
  <c r="DL28" i="55"/>
  <c r="DN28" i="55"/>
  <c r="DJ28" i="55"/>
  <c r="DI28" i="55"/>
  <c r="DK28" i="55"/>
  <c r="DM28" i="55"/>
  <c r="DI24" i="55"/>
  <c r="DJ18" i="55"/>
  <c r="DK18" i="55"/>
  <c r="DL18" i="55"/>
  <c r="DN18" i="55"/>
  <c r="DM18" i="55"/>
  <c r="DI18" i="55"/>
  <c r="DJ66" i="55"/>
  <c r="DK66" i="55"/>
  <c r="DN66" i="55"/>
  <c r="DM66" i="55"/>
  <c r="DL66" i="55"/>
  <c r="DI66" i="55"/>
  <c r="DJ35" i="55"/>
  <c r="DL35" i="55"/>
  <c r="DM35" i="55"/>
  <c r="DN35" i="55"/>
  <c r="DI35" i="55"/>
  <c r="DK35" i="55"/>
  <c r="DI61" i="55"/>
  <c r="DL61" i="55"/>
  <c r="DJ61" i="55"/>
  <c r="DK61" i="55"/>
  <c r="DM61" i="55"/>
  <c r="DN61" i="55"/>
  <c r="DL36" i="55"/>
  <c r="DN48" i="55"/>
  <c r="DJ48" i="55"/>
  <c r="DI48" i="55"/>
  <c r="DK48" i="55"/>
  <c r="DL48" i="55"/>
  <c r="DM48" i="55"/>
  <c r="DJ31" i="55"/>
  <c r="DL31" i="55"/>
  <c r="DM31" i="55"/>
  <c r="DN31" i="55"/>
  <c r="DI31" i="55"/>
  <c r="DK31" i="55"/>
  <c r="DL78" i="55"/>
  <c r="DM78" i="55"/>
  <c r="DN78" i="55"/>
  <c r="DI78" i="55"/>
  <c r="DK78" i="55"/>
  <c r="DJ78" i="55"/>
  <c r="DN33" i="55"/>
  <c r="DI33" i="55"/>
  <c r="DJ33" i="55"/>
  <c r="DL33" i="55"/>
  <c r="DK33" i="55"/>
  <c r="DM33" i="55"/>
  <c r="DI45" i="55"/>
  <c r="DL45" i="55"/>
  <c r="DK45" i="55"/>
  <c r="DM45" i="55"/>
  <c r="DJ45" i="55"/>
  <c r="DN45" i="55"/>
  <c r="DJ22" i="55"/>
  <c r="DK22" i="55"/>
  <c r="DL22" i="55"/>
  <c r="DN22" i="55"/>
  <c r="DM22" i="55"/>
  <c r="DI22" i="55"/>
  <c r="DN17" i="55"/>
  <c r="DI17" i="55"/>
  <c r="DJ17" i="55"/>
  <c r="DL17" i="55"/>
  <c r="DK17" i="55"/>
  <c r="DM17" i="55"/>
  <c r="DJ85" i="55"/>
  <c r="DK85" i="55"/>
  <c r="DL85" i="55"/>
  <c r="DM85" i="55"/>
  <c r="DN85" i="55"/>
  <c r="DI85" i="55"/>
  <c r="DL82" i="55"/>
  <c r="DK82" i="55"/>
  <c r="DM82" i="55"/>
  <c r="DN82" i="55"/>
  <c r="DI82" i="55"/>
  <c r="DJ82" i="55"/>
  <c r="DJ30" i="55"/>
  <c r="DK30" i="55"/>
  <c r="DL30" i="55"/>
  <c r="DN30" i="55"/>
  <c r="DI30" i="55"/>
  <c r="DM30" i="55"/>
  <c r="DN29" i="55"/>
  <c r="DI29" i="55"/>
  <c r="DJ29" i="55"/>
  <c r="DL29" i="55"/>
  <c r="DM29" i="55"/>
  <c r="DK29" i="55"/>
  <c r="DJ42" i="55"/>
  <c r="DK42" i="55"/>
  <c r="DN42" i="55"/>
  <c r="DI42" i="55"/>
  <c r="DL42" i="55"/>
  <c r="DM42" i="55"/>
  <c r="DI84" i="55"/>
  <c r="DJ84" i="55"/>
  <c r="DK84" i="55"/>
  <c r="DL84" i="55"/>
  <c r="DM84" i="55"/>
  <c r="DN84" i="55"/>
  <c r="DI69" i="55"/>
  <c r="DL69" i="55"/>
  <c r="DJ69" i="55"/>
  <c r="DK69" i="55"/>
  <c r="DM69" i="55"/>
  <c r="DN69" i="55"/>
  <c r="DJ77" i="55"/>
  <c r="DK77" i="55"/>
  <c r="DI77" i="55"/>
  <c r="DL77" i="55"/>
  <c r="DM77" i="55"/>
  <c r="DN77" i="55"/>
  <c r="DL63" i="55"/>
  <c r="DM63" i="55"/>
  <c r="DI63" i="55"/>
  <c r="DJ63" i="55"/>
  <c r="DK63" i="55"/>
  <c r="DN63" i="55"/>
  <c r="DK38" i="55"/>
  <c r="DN38" i="55"/>
  <c r="DI38" i="55"/>
  <c r="DI49" i="55"/>
  <c r="DL49" i="55"/>
  <c r="DM49" i="55"/>
  <c r="DN49" i="55"/>
  <c r="DK49" i="55"/>
  <c r="DJ49" i="55"/>
  <c r="DN15" i="55"/>
  <c r="DM27" i="55"/>
  <c r="DK27" i="55"/>
  <c r="DK70" i="55"/>
  <c r="DN70" i="55"/>
  <c r="DM70" i="55"/>
  <c r="DL70" i="55"/>
  <c r="DI70" i="55"/>
  <c r="DJ70" i="55"/>
  <c r="DL47" i="55"/>
  <c r="DM47" i="55"/>
  <c r="DK47" i="55"/>
  <c r="DN47" i="55"/>
  <c r="DJ47" i="55"/>
  <c r="DI47" i="55"/>
  <c r="DI65" i="55"/>
  <c r="DL65" i="55"/>
  <c r="DJ65" i="55"/>
  <c r="DK65" i="55"/>
  <c r="DM65" i="55"/>
  <c r="DN65" i="55"/>
  <c r="DN64" i="55"/>
  <c r="DL51" i="55"/>
  <c r="DM51" i="55"/>
  <c r="DN51" i="55"/>
  <c r="DK51" i="55"/>
  <c r="DI51" i="55"/>
  <c r="DJ51" i="55"/>
  <c r="DJ62" i="55"/>
  <c r="DK62" i="55"/>
  <c r="DN62" i="55"/>
  <c r="DL62" i="55"/>
  <c r="DM62" i="55"/>
  <c r="DI62" i="55"/>
  <c r="DN25" i="55"/>
  <c r="DI25" i="55"/>
  <c r="DJ25" i="55"/>
  <c r="DL25" i="55"/>
  <c r="DM25" i="55"/>
  <c r="DK25" i="55"/>
  <c r="DL39" i="55"/>
  <c r="DM39" i="55"/>
  <c r="DI39" i="55"/>
  <c r="DJ39" i="55"/>
  <c r="DK39" i="55"/>
  <c r="DN39" i="55"/>
  <c r="DI73" i="55"/>
  <c r="DL73" i="55"/>
  <c r="DJ73" i="55"/>
  <c r="DK73" i="55"/>
  <c r="DM73" i="55"/>
  <c r="DN73" i="55"/>
  <c r="DJ54" i="55"/>
  <c r="DK54" i="55"/>
  <c r="DN54" i="55"/>
  <c r="DI54" i="55"/>
  <c r="DL54" i="55"/>
  <c r="DM54" i="55"/>
  <c r="DJ26" i="55"/>
  <c r="DK26" i="55"/>
  <c r="DL26" i="55"/>
  <c r="DN26" i="55"/>
  <c r="DI26" i="55"/>
  <c r="DM26" i="55"/>
  <c r="DJ23" i="55"/>
  <c r="DL23" i="55"/>
  <c r="DM23" i="55"/>
  <c r="DN23" i="55"/>
  <c r="DI23" i="55"/>
  <c r="DK23" i="55"/>
  <c r="DJ19" i="55"/>
  <c r="DL19" i="55"/>
  <c r="DM19" i="55"/>
  <c r="DN19" i="55"/>
  <c r="DI19" i="55"/>
  <c r="DK19" i="55"/>
  <c r="DI80" i="55"/>
  <c r="DJ80" i="55"/>
  <c r="DK80" i="55"/>
  <c r="DL80" i="55"/>
  <c r="DM80" i="55"/>
  <c r="DN80" i="55"/>
  <c r="DN40" i="55"/>
  <c r="DJ40" i="55"/>
  <c r="DM40" i="55"/>
  <c r="DI40" i="55"/>
  <c r="DK40" i="55"/>
  <c r="DL40" i="55"/>
  <c r="DN60" i="55"/>
  <c r="DJ60" i="55"/>
  <c r="DK60" i="55"/>
  <c r="DI60" i="55"/>
  <c r="DL60" i="55"/>
  <c r="DM60" i="55"/>
  <c r="DJ50" i="55"/>
  <c r="DK50" i="55"/>
  <c r="DN50" i="55"/>
  <c r="DI50" i="55"/>
  <c r="DL50" i="55"/>
  <c r="DM50" i="55"/>
  <c r="DN83" i="55"/>
  <c r="DI83" i="55"/>
  <c r="DM83" i="55"/>
  <c r="DJ83" i="55"/>
  <c r="DK83" i="55"/>
  <c r="DL83" i="55"/>
  <c r="DN44" i="55"/>
  <c r="DJ44" i="55"/>
  <c r="DI44" i="55"/>
  <c r="DK44" i="55"/>
  <c r="DL44" i="55"/>
  <c r="DM44" i="55"/>
  <c r="DN21" i="55"/>
  <c r="DI21" i="55"/>
  <c r="DJ21" i="55"/>
  <c r="DL21" i="55"/>
  <c r="DK21" i="55"/>
  <c r="DM21" i="55"/>
  <c r="DI76" i="55"/>
  <c r="DJ76" i="55"/>
  <c r="DK76" i="55"/>
  <c r="DL76" i="55"/>
  <c r="DM76" i="55"/>
  <c r="DN76" i="55"/>
  <c r="DJ46" i="55"/>
  <c r="DK46" i="55"/>
  <c r="DN46" i="55"/>
  <c r="DI46" i="55"/>
  <c r="DL46" i="55"/>
  <c r="DM46" i="55"/>
  <c r="DL55" i="55"/>
  <c r="DM55" i="55"/>
  <c r="DN55" i="55"/>
  <c r="DI55" i="55"/>
  <c r="DJ55" i="55"/>
  <c r="DK55" i="55"/>
  <c r="DJ34" i="55"/>
  <c r="DK34" i="55"/>
  <c r="DL34" i="55"/>
  <c r="DN34" i="55"/>
  <c r="DI34" i="55"/>
  <c r="DM34" i="55"/>
  <c r="DN79" i="55"/>
  <c r="DI79" i="55"/>
  <c r="DM79" i="55"/>
  <c r="DJ79" i="55"/>
  <c r="DK79" i="55"/>
  <c r="DL79" i="55"/>
  <c r="DI37" i="55"/>
  <c r="DL37" i="55"/>
  <c r="DJ37" i="55"/>
  <c r="DK37" i="55"/>
  <c r="DM37" i="55"/>
  <c r="DN37" i="55"/>
  <c r="DL59" i="55"/>
  <c r="DM59" i="55"/>
  <c r="DI59" i="55"/>
  <c r="DJ59" i="55"/>
  <c r="DK59" i="55"/>
  <c r="DN59" i="55"/>
  <c r="DN86" i="55"/>
  <c r="DJ58" i="55"/>
  <c r="DK58" i="55"/>
  <c r="DN58" i="55"/>
  <c r="DI58" i="55"/>
  <c r="DL58" i="55"/>
  <c r="DM58" i="55"/>
  <c r="DM71" i="55"/>
  <c r="DI71" i="55"/>
  <c r="DJ71" i="55"/>
  <c r="DK71" i="55"/>
  <c r="DL71" i="55"/>
  <c r="DN71" i="55"/>
  <c r="DN52" i="55"/>
  <c r="DJ52" i="55"/>
  <c r="DI52" i="55"/>
  <c r="DK52" i="55"/>
  <c r="DL52" i="55"/>
  <c r="DM52" i="55"/>
  <c r="DL43" i="55"/>
  <c r="DM43" i="55"/>
  <c r="DJ43" i="55"/>
  <c r="DK43" i="55"/>
  <c r="DN43" i="55"/>
  <c r="DI43" i="55"/>
  <c r="DI41" i="55"/>
  <c r="DL41" i="55"/>
  <c r="DJ41" i="55"/>
  <c r="DK41" i="55"/>
  <c r="DM41" i="55"/>
  <c r="DN41" i="55"/>
  <c r="EE9" i="54"/>
  <c r="EF9" i="54" s="1"/>
  <c r="EP9" i="54" s="1"/>
  <c r="ES15" i="55" s="1"/>
  <c r="EM9" i="54"/>
  <c r="EC9" i="54"/>
  <c r="ED9" i="54" s="1"/>
  <c r="EA9" i="54"/>
  <c r="EB9" i="54" s="1"/>
  <c r="EI9" i="54"/>
  <c r="EJ9" i="54" s="1"/>
  <c r="ER9" i="54" s="1"/>
  <c r="DK15" i="55" s="1"/>
  <c r="EK9" i="54"/>
  <c r="DZ9" i="54"/>
  <c r="EG9" i="54"/>
  <c r="DE49" i="55"/>
  <c r="DF46" i="55"/>
  <c r="DG46" i="55"/>
  <c r="DH46" i="55"/>
  <c r="DG21" i="55"/>
  <c r="DH21" i="55"/>
  <c r="DF21" i="55"/>
  <c r="DH68" i="55"/>
  <c r="DF68" i="55"/>
  <c r="DG68" i="55"/>
  <c r="DF74" i="55"/>
  <c r="DH74" i="55"/>
  <c r="DG74" i="55"/>
  <c r="DF79" i="55"/>
  <c r="DG79" i="55"/>
  <c r="DH79" i="55"/>
  <c r="DF37" i="55"/>
  <c r="DG37" i="55"/>
  <c r="DH37" i="55"/>
  <c r="DH72" i="55"/>
  <c r="DH59" i="55"/>
  <c r="DF59" i="55"/>
  <c r="DG59" i="55"/>
  <c r="DH86" i="55"/>
  <c r="DF58" i="55"/>
  <c r="DG58" i="55"/>
  <c r="DH58" i="55"/>
  <c r="DF71" i="55"/>
  <c r="DG71" i="55"/>
  <c r="DH71" i="55"/>
  <c r="DG52" i="55"/>
  <c r="DH52" i="55"/>
  <c r="DF52" i="55"/>
  <c r="DF43" i="55"/>
  <c r="DG43" i="55"/>
  <c r="DH43" i="55"/>
  <c r="DG41" i="55"/>
  <c r="DH41" i="55"/>
  <c r="DF41" i="55"/>
  <c r="DF20" i="55"/>
  <c r="DG20" i="55"/>
  <c r="DH20" i="55"/>
  <c r="DG57" i="55"/>
  <c r="DF57" i="55"/>
  <c r="DH57" i="55"/>
  <c r="DF28" i="55"/>
  <c r="DG28" i="55"/>
  <c r="DH28" i="55"/>
  <c r="DF76" i="55"/>
  <c r="DG76" i="55"/>
  <c r="DH76" i="55"/>
  <c r="DG62" i="55"/>
  <c r="DH62" i="55"/>
  <c r="DF62" i="55"/>
  <c r="DF54" i="55"/>
  <c r="DG54" i="55"/>
  <c r="DH54" i="55"/>
  <c r="DG49" i="55"/>
  <c r="DH49" i="55"/>
  <c r="DF49" i="55"/>
  <c r="DG60" i="55"/>
  <c r="DF60" i="55"/>
  <c r="DH60" i="55"/>
  <c r="DF44" i="55"/>
  <c r="DG44" i="55"/>
  <c r="DH44" i="55"/>
  <c r="DF26" i="55"/>
  <c r="DH26" i="55"/>
  <c r="DG26" i="55"/>
  <c r="DF23" i="55"/>
  <c r="DG23" i="55"/>
  <c r="DH23" i="55"/>
  <c r="DF18" i="55"/>
  <c r="DH18" i="55"/>
  <c r="DG18" i="55"/>
  <c r="DF66" i="55"/>
  <c r="DG66" i="55"/>
  <c r="DH66" i="55"/>
  <c r="DF35" i="55"/>
  <c r="DG35" i="55"/>
  <c r="DH35" i="55"/>
  <c r="DF61" i="55"/>
  <c r="DH61" i="55"/>
  <c r="DG61" i="55"/>
  <c r="DG36" i="55"/>
  <c r="DF81" i="55"/>
  <c r="DG81" i="55"/>
  <c r="DH81" i="55"/>
  <c r="DF75" i="55"/>
  <c r="DG75" i="55"/>
  <c r="DH75" i="55"/>
  <c r="DF34" i="55"/>
  <c r="DG34" i="55"/>
  <c r="DH34" i="55"/>
  <c r="DH40" i="55"/>
  <c r="DF40" i="55"/>
  <c r="DG40" i="55"/>
  <c r="DF50" i="55"/>
  <c r="DG50" i="55"/>
  <c r="DH50" i="55"/>
  <c r="DF83" i="55"/>
  <c r="DG83" i="55"/>
  <c r="DH83" i="55"/>
  <c r="DH48" i="55"/>
  <c r="DF48" i="55"/>
  <c r="DG48" i="55"/>
  <c r="DF31" i="55"/>
  <c r="DG31" i="55"/>
  <c r="DH31" i="55"/>
  <c r="DG78" i="55"/>
  <c r="DF78" i="55"/>
  <c r="DH78" i="55"/>
  <c r="DG33" i="55"/>
  <c r="DH33" i="55"/>
  <c r="DF33" i="55"/>
  <c r="DF45" i="55"/>
  <c r="DG45" i="55"/>
  <c r="DH45" i="55"/>
  <c r="DF55" i="55"/>
  <c r="DG55" i="55"/>
  <c r="DH55" i="55"/>
  <c r="DG15" i="55"/>
  <c r="DH15" i="55"/>
  <c r="DF15" i="55"/>
  <c r="DH22" i="55"/>
  <c r="DF22" i="55"/>
  <c r="DG22" i="55"/>
  <c r="DG70" i="55"/>
  <c r="DF70" i="55"/>
  <c r="DH70" i="55"/>
  <c r="DF47" i="55"/>
  <c r="DG47" i="55"/>
  <c r="DH47" i="55"/>
  <c r="DF85" i="55"/>
  <c r="DG85" i="55"/>
  <c r="DH85" i="55"/>
  <c r="DF82" i="55"/>
  <c r="DG82" i="55"/>
  <c r="DH82" i="55"/>
  <c r="DF30" i="55"/>
  <c r="DG30" i="55"/>
  <c r="DH30" i="55"/>
  <c r="DF29" i="55"/>
  <c r="DG29" i="55"/>
  <c r="DH29" i="55"/>
  <c r="DF42" i="55"/>
  <c r="DG42" i="55"/>
  <c r="DH42" i="55"/>
  <c r="DF84" i="55"/>
  <c r="DG84" i="55"/>
  <c r="DH84" i="55"/>
  <c r="DH69" i="55"/>
  <c r="DF69" i="55"/>
  <c r="DG69" i="55"/>
  <c r="DH77" i="55"/>
  <c r="DF77" i="55"/>
  <c r="DG77" i="55"/>
  <c r="DF63" i="55"/>
  <c r="DG63" i="55"/>
  <c r="DH63" i="55"/>
  <c r="DF38" i="55"/>
  <c r="DH38" i="55"/>
  <c r="DG25" i="55"/>
  <c r="DF25" i="55"/>
  <c r="DH25" i="55"/>
  <c r="DG65" i="55"/>
  <c r="DF65" i="55"/>
  <c r="DH65" i="55"/>
  <c r="DH64" i="55"/>
  <c r="DH51" i="55"/>
  <c r="DG51" i="55"/>
  <c r="DF51" i="55"/>
  <c r="DG17" i="55"/>
  <c r="DF17" i="55"/>
  <c r="DH17" i="55"/>
  <c r="DF24" i="55"/>
  <c r="DG19" i="55"/>
  <c r="DF19" i="55"/>
  <c r="DH19" i="55"/>
  <c r="DG16" i="55"/>
  <c r="DG80" i="55"/>
  <c r="DH80" i="55"/>
  <c r="DF80" i="55"/>
  <c r="DF39" i="55"/>
  <c r="DG39" i="55"/>
  <c r="DH39" i="55"/>
  <c r="DG73" i="55"/>
  <c r="DH73" i="55"/>
  <c r="DF73" i="55"/>
  <c r="DE44" i="55"/>
  <c r="DE54" i="55"/>
  <c r="DE75" i="55"/>
  <c r="DE33" i="55"/>
  <c r="DE45" i="55"/>
  <c r="C84" i="51"/>
  <c r="B90" i="53" s="1"/>
  <c r="C83" i="54" s="1"/>
  <c r="DE38" i="55"/>
  <c r="DE51" i="55"/>
  <c r="DE76" i="55"/>
  <c r="DE62" i="55"/>
  <c r="DE41" i="55"/>
  <c r="DE83" i="55"/>
  <c r="DE73" i="55"/>
  <c r="DE63" i="55"/>
  <c r="DE79" i="55"/>
  <c r="DE84" i="55"/>
  <c r="DE28" i="55"/>
  <c r="DE66" i="55"/>
  <c r="DE70" i="55"/>
  <c r="DE35" i="55"/>
  <c r="DE68" i="55"/>
  <c r="DE29" i="55"/>
  <c r="DE71" i="55"/>
  <c r="DE58" i="55"/>
  <c r="DE69" i="55"/>
  <c r="DE34" i="55"/>
  <c r="DE60" i="55"/>
  <c r="DE50" i="55"/>
  <c r="DE77" i="55"/>
  <c r="DE80" i="55"/>
  <c r="DE61" i="55"/>
  <c r="DE85" i="55"/>
  <c r="DE82" i="55"/>
  <c r="DE37" i="55"/>
  <c r="DE39" i="55"/>
  <c r="DE42" i="55"/>
  <c r="DE52" i="55"/>
  <c r="DE43" i="55"/>
  <c r="DE46" i="55"/>
  <c r="DE48" i="55"/>
  <c r="DE40" i="55"/>
  <c r="DE47" i="55"/>
  <c r="DE30" i="55"/>
  <c r="DE59" i="55"/>
  <c r="DE86" i="55"/>
  <c r="DE81" i="55"/>
  <c r="DE57" i="55"/>
  <c r="DE55" i="55"/>
  <c r="DE74" i="55"/>
  <c r="DE65" i="55"/>
  <c r="DE31" i="55"/>
  <c r="DE78" i="55"/>
  <c r="EO49" i="55"/>
  <c r="T93" i="51"/>
  <c r="U92" i="51"/>
  <c r="E84" i="51" s="1"/>
  <c r="D90" i="53" s="1"/>
  <c r="E83" i="54" s="1"/>
  <c r="FY14" i="55"/>
  <c r="DW14" i="55"/>
  <c r="FG62" i="55"/>
  <c r="FY62" i="55"/>
  <c r="FG39" i="55"/>
  <c r="FG66" i="55"/>
  <c r="EY15" i="55"/>
  <c r="EO15" i="55"/>
  <c r="DW43" i="55"/>
  <c r="GI16" i="55"/>
  <c r="FY16" i="55"/>
  <c r="FG30" i="55"/>
  <c r="DW65" i="55"/>
  <c r="EO32" i="55"/>
  <c r="EO31" i="55"/>
  <c r="EO36" i="55"/>
  <c r="DW45" i="55"/>
  <c r="FG49" i="55"/>
  <c r="FY32" i="55"/>
  <c r="FG45" i="55"/>
  <c r="EY22" i="55"/>
  <c r="EO22" i="55"/>
  <c r="FG56" i="55"/>
  <c r="EG19" i="55"/>
  <c r="DW19" i="55"/>
  <c r="EO25" i="55"/>
  <c r="EO63" i="55"/>
  <c r="FG69" i="55"/>
  <c r="EY18" i="55"/>
  <c r="EO18" i="55"/>
  <c r="DW28" i="55"/>
  <c r="DW46" i="55"/>
  <c r="FG29" i="55"/>
  <c r="DW27" i="55"/>
  <c r="DW41" i="55"/>
  <c r="EO62" i="55"/>
  <c r="DW32" i="55"/>
  <c r="EO41" i="55"/>
  <c r="EO61" i="55"/>
  <c r="FY44" i="55"/>
  <c r="FG31" i="55"/>
  <c r="DW67" i="55"/>
  <c r="FY38" i="55"/>
  <c r="EO17" i="55"/>
  <c r="EY17" i="55"/>
  <c r="FG48" i="55"/>
  <c r="FQ15" i="55"/>
  <c r="FG15" i="55"/>
  <c r="DE24" i="55"/>
  <c r="DO23" i="55"/>
  <c r="DE23" i="55"/>
  <c r="FG64" i="55"/>
  <c r="DE18" i="55"/>
  <c r="DO18" i="55"/>
  <c r="GI23" i="55"/>
  <c r="FY23" i="55"/>
  <c r="EO58" i="55"/>
  <c r="DW69" i="55"/>
  <c r="FG34" i="55"/>
  <c r="FG59" i="55"/>
  <c r="FY49" i="55"/>
  <c r="FY53" i="55"/>
  <c r="DO21" i="55"/>
  <c r="DE21" i="55"/>
  <c r="DO22" i="55"/>
  <c r="DE22" i="55"/>
  <c r="EO50" i="55"/>
  <c r="FY67" i="55"/>
  <c r="EG15" i="55"/>
  <c r="DW15" i="55"/>
  <c r="FY25" i="55"/>
  <c r="FY65" i="55"/>
  <c r="FY64" i="55"/>
  <c r="DW37" i="55"/>
  <c r="FG68" i="55"/>
  <c r="DW17" i="55"/>
  <c r="EG17" i="55"/>
  <c r="FG60" i="55"/>
  <c r="FQ18" i="55"/>
  <c r="FG18" i="55"/>
  <c r="DW26" i="55"/>
  <c r="FQ22" i="55"/>
  <c r="FG22" i="55"/>
  <c r="DW68" i="55"/>
  <c r="EO67" i="55"/>
  <c r="EO43" i="55"/>
  <c r="FG37" i="55"/>
  <c r="EO69" i="55"/>
  <c r="DW60" i="55"/>
  <c r="FY43" i="55"/>
  <c r="FY41" i="55"/>
  <c r="FG54" i="55"/>
  <c r="FG40" i="55"/>
  <c r="FG67" i="55"/>
  <c r="EO57" i="55"/>
  <c r="EO23" i="55"/>
  <c r="EY23" i="55"/>
  <c r="DW51" i="55"/>
  <c r="EY16" i="55"/>
  <c r="EO16" i="55"/>
  <c r="EO27" i="55"/>
  <c r="FY61" i="55"/>
  <c r="DW39" i="55"/>
  <c r="DW16" i="55"/>
  <c r="EG16" i="55"/>
  <c r="FY30" i="55"/>
  <c r="DW29" i="55"/>
  <c r="FY40" i="55"/>
  <c r="FY50" i="55"/>
  <c r="FG52" i="55"/>
  <c r="DW64" i="55"/>
  <c r="FG35" i="55"/>
  <c r="DW53" i="55"/>
  <c r="EO33" i="55"/>
  <c r="EO37" i="55"/>
  <c r="EO40" i="55"/>
  <c r="EG22" i="55"/>
  <c r="DW20" i="55"/>
  <c r="EG20" i="55"/>
  <c r="FG24" i="55"/>
  <c r="EO65" i="55"/>
  <c r="FY58" i="55"/>
  <c r="DW35" i="55"/>
  <c r="GI19" i="55"/>
  <c r="FY19" i="55"/>
  <c r="FY60" i="55"/>
  <c r="FG20" i="55"/>
  <c r="FQ20" i="55"/>
  <c r="FY24" i="55"/>
  <c r="FY48" i="55"/>
  <c r="FY20" i="55"/>
  <c r="GI20" i="55"/>
  <c r="DW31" i="55"/>
  <c r="DE19" i="55"/>
  <c r="DO19" i="55"/>
  <c r="FG27" i="55"/>
  <c r="DW47" i="55"/>
  <c r="DW38" i="55"/>
  <c r="FG47" i="55"/>
  <c r="FY31" i="55"/>
  <c r="FY56" i="55"/>
  <c r="EO46" i="55"/>
  <c r="EO51" i="55"/>
  <c r="FG19" i="55"/>
  <c r="FQ19" i="55"/>
  <c r="FY33" i="55"/>
  <c r="FY57" i="55"/>
  <c r="FG63" i="55"/>
  <c r="EO55" i="55"/>
  <c r="EO29" i="55"/>
  <c r="FG58" i="55"/>
  <c r="EO30" i="55"/>
  <c r="DW57" i="55"/>
  <c r="DW61" i="55"/>
  <c r="DW63" i="55"/>
  <c r="FY35" i="55"/>
  <c r="EO56" i="55"/>
  <c r="FG26" i="55"/>
  <c r="EO48" i="55"/>
  <c r="DW66" i="55"/>
  <c r="FY27" i="55"/>
  <c r="FY37" i="55"/>
  <c r="DW44" i="55"/>
  <c r="DW23" i="55"/>
  <c r="EG23" i="55"/>
  <c r="FY51" i="55"/>
  <c r="FY54" i="55"/>
  <c r="FY36" i="55"/>
  <c r="EO19" i="55"/>
  <c r="EY19" i="55"/>
  <c r="FG65" i="55"/>
  <c r="FG44" i="55"/>
  <c r="GI22" i="55"/>
  <c r="FY22" i="55"/>
  <c r="EO20" i="55"/>
  <c r="EY20" i="55"/>
  <c r="DE17" i="55"/>
  <c r="DO17" i="55"/>
  <c r="FG33" i="55"/>
  <c r="EO53" i="55"/>
  <c r="FY47" i="55"/>
  <c r="DW59" i="55"/>
  <c r="DE26" i="55"/>
  <c r="FG55" i="55"/>
  <c r="DW54" i="55"/>
  <c r="FY63" i="55"/>
  <c r="EO68" i="55"/>
  <c r="FY52" i="55"/>
  <c r="FG21" i="55"/>
  <c r="FQ21" i="55"/>
  <c r="FY69" i="55"/>
  <c r="FY34" i="55"/>
  <c r="DE15" i="55"/>
  <c r="DO15" i="55"/>
  <c r="EO66" i="55"/>
  <c r="FY39" i="55"/>
  <c r="FG36" i="55"/>
  <c r="GI21" i="55"/>
  <c r="FY21" i="55"/>
  <c r="FG46" i="55"/>
  <c r="EG18" i="55"/>
  <c r="DW18" i="55"/>
  <c r="FY55" i="55"/>
  <c r="FG51" i="55"/>
  <c r="DW52" i="55"/>
  <c r="FG53" i="55"/>
  <c r="FY28" i="55"/>
  <c r="FG41" i="55"/>
  <c r="EY21" i="55"/>
  <c r="FY66" i="55"/>
  <c r="EO28" i="55"/>
  <c r="EO38" i="55"/>
  <c r="DW62" i="55"/>
  <c r="DW24" i="55"/>
  <c r="EG21" i="55"/>
  <c r="DW21" i="55"/>
  <c r="EO59" i="55"/>
  <c r="DW58" i="55"/>
  <c r="FG28" i="55"/>
  <c r="FY15" i="55"/>
  <c r="GI15" i="55"/>
  <c r="EO44" i="55"/>
  <c r="EO64" i="55"/>
  <c r="GI17" i="55"/>
  <c r="FY17" i="55"/>
  <c r="FG25" i="55"/>
  <c r="FQ16" i="55"/>
  <c r="FG16" i="55"/>
  <c r="DE20" i="55"/>
  <c r="DO20" i="55"/>
  <c r="DW49" i="55"/>
  <c r="DW25" i="55"/>
  <c r="EO54" i="55"/>
  <c r="EO47" i="55"/>
  <c r="FG32" i="55"/>
  <c r="EO42" i="55"/>
  <c r="FG38" i="55"/>
  <c r="FY29" i="55"/>
  <c r="FG61" i="55"/>
  <c r="DW42" i="55"/>
  <c r="FQ17" i="55"/>
  <c r="FG17" i="55"/>
  <c r="FY59" i="55"/>
  <c r="FG23" i="55"/>
  <c r="FQ23" i="55"/>
  <c r="EO24" i="55"/>
  <c r="DW50" i="55"/>
  <c r="FY26" i="55"/>
  <c r="DW55" i="55"/>
  <c r="EO34" i="55"/>
  <c r="FG57" i="55"/>
  <c r="DE25" i="55"/>
  <c r="EO45" i="55"/>
  <c r="DW40" i="55"/>
  <c r="FG76" i="55"/>
  <c r="EO76" i="55"/>
  <c r="FY75" i="55"/>
  <c r="FY84" i="55"/>
  <c r="EO85" i="55"/>
  <c r="FG78" i="55"/>
  <c r="EO75" i="55"/>
  <c r="FG84" i="55"/>
  <c r="FY79" i="55"/>
  <c r="FY80" i="55"/>
  <c r="EO78" i="55"/>
  <c r="FG71" i="55"/>
  <c r="DW80" i="55"/>
  <c r="EO71" i="55"/>
  <c r="DW77" i="55"/>
  <c r="DW75" i="55"/>
  <c r="EO72" i="55"/>
  <c r="FY78" i="55"/>
  <c r="EO80" i="55"/>
  <c r="FG85" i="55"/>
  <c r="FG86" i="55"/>
  <c r="DW82" i="55"/>
  <c r="FG74" i="55"/>
  <c r="FG82" i="55"/>
  <c r="DW84" i="55"/>
  <c r="FY77" i="55"/>
  <c r="EO77" i="55"/>
  <c r="FG83" i="55"/>
  <c r="FY74" i="55"/>
  <c r="FY85" i="55"/>
  <c r="DW73" i="55"/>
  <c r="DW81" i="55"/>
  <c r="FG77" i="55"/>
  <c r="DW71" i="55"/>
  <c r="FG79" i="55"/>
  <c r="EO81" i="55"/>
  <c r="FY76" i="55"/>
  <c r="FG70" i="55"/>
  <c r="FG73" i="55"/>
  <c r="FG72" i="55"/>
  <c r="EO84" i="55"/>
  <c r="FG75" i="55"/>
  <c r="FG81" i="55"/>
  <c r="EO79" i="55"/>
  <c r="DW79" i="55"/>
  <c r="FY70" i="55"/>
  <c r="EO73" i="55"/>
  <c r="FG80" i="55"/>
  <c r="DW83" i="55"/>
  <c r="EO82" i="55"/>
  <c r="DW86" i="55"/>
  <c r="EO86" i="55"/>
  <c r="FY83" i="55"/>
  <c r="FY73" i="55"/>
  <c r="DW76" i="55"/>
  <c r="FY72" i="55"/>
  <c r="DW78" i="55"/>
  <c r="EO74" i="55"/>
  <c r="DW85" i="55"/>
  <c r="FY86" i="55"/>
  <c r="EO83" i="55"/>
  <c r="EO70" i="55"/>
  <c r="DW74" i="55"/>
  <c r="DW33" i="55" l="1"/>
  <c r="DW36" i="55"/>
  <c r="DH24" i="55"/>
  <c r="DI27" i="55"/>
  <c r="DM24" i="55"/>
  <c r="GE76" i="55"/>
  <c r="EC33" i="55"/>
  <c r="EB36" i="55"/>
  <c r="EF34" i="55"/>
  <c r="GF46" i="55"/>
  <c r="GE46" i="55"/>
  <c r="FP43" i="55"/>
  <c r="EC30" i="55"/>
  <c r="EQ35" i="55"/>
  <c r="DX22" i="55"/>
  <c r="DX48" i="55"/>
  <c r="EP52" i="55"/>
  <c r="EO52" i="55"/>
  <c r="DW34" i="55"/>
  <c r="DN27" i="55"/>
  <c r="DK24" i="55"/>
  <c r="GF76" i="55"/>
  <c r="EB33" i="55"/>
  <c r="EA33" i="55"/>
  <c r="EA36" i="55"/>
  <c r="EA34" i="55"/>
  <c r="GG46" i="55"/>
  <c r="FI43" i="55"/>
  <c r="EB30" i="55"/>
  <c r="ER35" i="55"/>
  <c r="EE22" i="55"/>
  <c r="ED22" i="55"/>
  <c r="EE48" i="55"/>
  <c r="EX52" i="55"/>
  <c r="DZ33" i="55"/>
  <c r="FJ43" i="55"/>
  <c r="EA30" i="55"/>
  <c r="ES35" i="55"/>
  <c r="EC22" i="55"/>
  <c r="ED48" i="55"/>
  <c r="EQ52" i="55"/>
  <c r="DY34" i="55"/>
  <c r="DE27" i="55"/>
  <c r="EO35" i="55"/>
  <c r="FY46" i="55"/>
  <c r="DW48" i="55"/>
  <c r="DL27" i="55"/>
  <c r="DJ24" i="55"/>
  <c r="GH76" i="55"/>
  <c r="DY33" i="55"/>
  <c r="EF36" i="55"/>
  <c r="EE34" i="55"/>
  <c r="GH46" i="55"/>
  <c r="FL43" i="55"/>
  <c r="FK43" i="55"/>
  <c r="DZ30" i="55"/>
  <c r="ET35" i="55"/>
  <c r="EB22" i="55"/>
  <c r="DZ48" i="55"/>
  <c r="EB48" i="55"/>
  <c r="ER52" i="55"/>
  <c r="DH27" i="55"/>
  <c r="DJ27" i="55"/>
  <c r="DN24" i="55"/>
  <c r="GA76" i="55"/>
  <c r="EF33" i="55"/>
  <c r="DY36" i="55"/>
  <c r="DX36" i="55"/>
  <c r="ED34" i="55"/>
  <c r="GA46" i="55"/>
  <c r="FM43" i="55"/>
  <c r="DY30" i="55"/>
  <c r="EV35" i="55"/>
  <c r="EU35" i="55"/>
  <c r="EA22" i="55"/>
  <c r="EC48" i="55"/>
  <c r="ES52" i="55"/>
  <c r="DG27" i="55"/>
  <c r="GB76" i="55"/>
  <c r="DX33" i="55"/>
  <c r="EE36" i="55"/>
  <c r="EC34" i="55"/>
  <c r="GB46" i="55"/>
  <c r="FN43" i="55"/>
  <c r="EF30" i="55"/>
  <c r="EW35" i="55"/>
  <c r="DZ22" i="55"/>
  <c r="EA48" i="55"/>
  <c r="EU52" i="55"/>
  <c r="ET52" i="55"/>
  <c r="DL24" i="55"/>
  <c r="DW22" i="55"/>
  <c r="FG43" i="55"/>
  <c r="DW30" i="55"/>
  <c r="FI75" i="55"/>
  <c r="DF36" i="55"/>
  <c r="DM16" i="55"/>
  <c r="GA79" i="55"/>
  <c r="DW70" i="55"/>
  <c r="DE16" i="55"/>
  <c r="DJ86" i="55"/>
  <c r="DL16" i="55"/>
  <c r="DJ36" i="55"/>
  <c r="FJ41" i="55"/>
  <c r="EO21" i="55"/>
  <c r="DO16" i="55"/>
  <c r="DE36" i="55"/>
  <c r="DG38" i="55"/>
  <c r="DH36" i="55"/>
  <c r="DF86" i="55"/>
  <c r="DI86" i="55"/>
  <c r="DM38" i="55"/>
  <c r="DN36" i="55"/>
  <c r="FZ79" i="55"/>
  <c r="FK41" i="55"/>
  <c r="GB27" i="55"/>
  <c r="EA70" i="55"/>
  <c r="GB45" i="55"/>
  <c r="FO77" i="55"/>
  <c r="EV21" i="55"/>
  <c r="EF53" i="55"/>
  <c r="EE53" i="55"/>
  <c r="EQ60" i="55"/>
  <c r="GF73" i="55"/>
  <c r="DF16" i="55"/>
  <c r="DY70" i="55"/>
  <c r="FI77" i="55"/>
  <c r="EP21" i="55"/>
  <c r="EC53" i="55"/>
  <c r="DE72" i="55"/>
  <c r="DH16" i="55"/>
  <c r="DM86" i="55"/>
  <c r="DJ72" i="55"/>
  <c r="DK16" i="55"/>
  <c r="DJ38" i="55"/>
  <c r="GB79" i="55"/>
  <c r="FO41" i="55"/>
  <c r="GF27" i="55"/>
  <c r="GE27" i="55"/>
  <c r="DX70" i="55"/>
  <c r="FJ77" i="55"/>
  <c r="EX21" i="55"/>
  <c r="DX53" i="55"/>
  <c r="DL86" i="55"/>
  <c r="DI16" i="55"/>
  <c r="DI36" i="55"/>
  <c r="GC79" i="55"/>
  <c r="FH41" i="55"/>
  <c r="GG27" i="55"/>
  <c r="EE70" i="55"/>
  <c r="FK77" i="55"/>
  <c r="GE71" i="55"/>
  <c r="EQ21" i="55"/>
  <c r="EB53" i="55"/>
  <c r="ER56" i="55"/>
  <c r="DJ16" i="55"/>
  <c r="DK36" i="55"/>
  <c r="GE79" i="55"/>
  <c r="GD79" i="55"/>
  <c r="FP41" i="55"/>
  <c r="FZ27" i="55"/>
  <c r="ED70" i="55"/>
  <c r="EF72" i="55"/>
  <c r="FL77" i="55"/>
  <c r="GD71" i="55"/>
  <c r="ER21" i="55"/>
  <c r="EA53" i="55"/>
  <c r="DK86" i="55"/>
  <c r="GF79" i="55"/>
  <c r="GH27" i="55"/>
  <c r="EC70" i="55"/>
  <c r="FM77" i="55"/>
  <c r="ET21" i="55"/>
  <c r="ES21" i="55"/>
  <c r="DZ53" i="55"/>
  <c r="FH77" i="55"/>
  <c r="DL32" i="55"/>
  <c r="GB18" i="55"/>
  <c r="GF68" i="55"/>
  <c r="GC42" i="55"/>
  <c r="EX26" i="55"/>
  <c r="FJ42" i="55"/>
  <c r="DG32" i="55"/>
  <c r="DN67" i="55"/>
  <c r="GC18" i="55"/>
  <c r="FZ68" i="55"/>
  <c r="GG68" i="55"/>
  <c r="GD42" i="55"/>
  <c r="EQ26" i="55"/>
  <c r="FK42" i="55"/>
  <c r="FY42" i="55"/>
  <c r="FG42" i="55"/>
  <c r="DE64" i="55"/>
  <c r="DF32" i="55"/>
  <c r="DJ67" i="55"/>
  <c r="DI64" i="55"/>
  <c r="GD18" i="55"/>
  <c r="GH68" i="55"/>
  <c r="FH50" i="55"/>
  <c r="GE42" i="55"/>
  <c r="ER26" i="55"/>
  <c r="FM42" i="55"/>
  <c r="FL42" i="55"/>
  <c r="DK32" i="55"/>
  <c r="GE18" i="55"/>
  <c r="GA68" i="55"/>
  <c r="FI50" i="55"/>
  <c r="GF42" i="55"/>
  <c r="ES26" i="55"/>
  <c r="FN42" i="55"/>
  <c r="EO26" i="55"/>
  <c r="DM64" i="55"/>
  <c r="DI32" i="55"/>
  <c r="GG18" i="55"/>
  <c r="GF18" i="55"/>
  <c r="GB68" i="55"/>
  <c r="GG42" i="55"/>
  <c r="ET26" i="55"/>
  <c r="FO42" i="55"/>
  <c r="FY18" i="55"/>
  <c r="FY68" i="55"/>
  <c r="DE32" i="55"/>
  <c r="DG64" i="55"/>
  <c r="DL64" i="55"/>
  <c r="DM32" i="55"/>
  <c r="FZ18" i="55"/>
  <c r="GC68" i="55"/>
  <c r="FZ42" i="55"/>
  <c r="EU26" i="55"/>
  <c r="FH42" i="55"/>
  <c r="DH32" i="55"/>
  <c r="DK64" i="55"/>
  <c r="GI18" i="55"/>
  <c r="DF64" i="55"/>
  <c r="EP26" i="55"/>
  <c r="EQ84" i="55"/>
  <c r="GD73" i="55"/>
  <c r="ES56" i="55"/>
  <c r="ER84" i="55"/>
  <c r="GE73" i="55"/>
  <c r="EU56" i="55"/>
  <c r="EU84" i="55"/>
  <c r="ET84" i="55"/>
  <c r="GG73" i="55"/>
  <c r="EV84" i="55"/>
  <c r="FZ73" i="55"/>
  <c r="EP56" i="55"/>
  <c r="EP84" i="55"/>
  <c r="GA73" i="55"/>
  <c r="EQ56" i="55"/>
  <c r="GC73" i="55"/>
  <c r="FY81" i="55"/>
  <c r="DW72" i="55"/>
  <c r="FY45" i="55"/>
  <c r="EO60" i="55"/>
  <c r="DF72" i="55"/>
  <c r="DL72" i="55"/>
  <c r="DY72" i="55"/>
  <c r="GA45" i="55"/>
  <c r="GD81" i="55"/>
  <c r="GC71" i="55"/>
  <c r="EU39" i="55"/>
  <c r="EX60" i="55"/>
  <c r="EE72" i="55"/>
  <c r="DX72" i="55"/>
  <c r="GC45" i="55"/>
  <c r="GF81" i="55"/>
  <c r="GF71" i="55"/>
  <c r="EW39" i="55"/>
  <c r="ER60" i="55"/>
  <c r="ED72" i="55"/>
  <c r="GD45" i="55"/>
  <c r="GG81" i="55"/>
  <c r="GG71" i="55"/>
  <c r="EP39" i="55"/>
  <c r="ES60" i="55"/>
  <c r="EP14" i="55"/>
  <c r="DI72" i="55"/>
  <c r="EX14" i="55"/>
  <c r="EC72" i="55"/>
  <c r="GE45" i="55"/>
  <c r="FZ81" i="55"/>
  <c r="FZ71" i="55"/>
  <c r="EX39" i="55"/>
  <c r="EU60" i="55"/>
  <c r="ET60" i="55"/>
  <c r="EO39" i="55"/>
  <c r="DN72" i="55"/>
  <c r="EQ14" i="55"/>
  <c r="EB72" i="55"/>
  <c r="GG45" i="55"/>
  <c r="GF45" i="55"/>
  <c r="GH81" i="55"/>
  <c r="GH71" i="55"/>
  <c r="ER39" i="55"/>
  <c r="EQ39" i="55"/>
  <c r="EV60" i="55"/>
  <c r="FY71" i="55"/>
  <c r="DK72" i="55"/>
  <c r="ER14" i="55"/>
  <c r="EA72" i="55"/>
  <c r="FZ45" i="55"/>
  <c r="GA81" i="55"/>
  <c r="GA71" i="55"/>
  <c r="ES39" i="55"/>
  <c r="EW60" i="55"/>
  <c r="DG72" i="55"/>
  <c r="GC81" i="55"/>
  <c r="DR87" i="55"/>
  <c r="DU87" i="55" s="1"/>
  <c r="FT87" i="55"/>
  <c r="FV87" i="55" s="1"/>
  <c r="EJ87" i="55"/>
  <c r="EL87" i="55" s="1"/>
  <c r="CZ87" i="55"/>
  <c r="DB87" i="55" s="1"/>
  <c r="FB87" i="55"/>
  <c r="DK67" i="55"/>
  <c r="ET31" i="55"/>
  <c r="FP50" i="55"/>
  <c r="GD34" i="55"/>
  <c r="E89" i="53"/>
  <c r="F82" i="54" s="1"/>
  <c r="GE34" i="55"/>
  <c r="DI67" i="55"/>
  <c r="EV31" i="55"/>
  <c r="FJ50" i="55"/>
  <c r="GF34" i="55"/>
  <c r="DF67" i="55"/>
  <c r="DM67" i="55"/>
  <c r="EW31" i="55"/>
  <c r="FK50" i="55"/>
  <c r="GG34" i="55"/>
  <c r="DE67" i="55"/>
  <c r="DG67" i="55"/>
  <c r="DL67" i="55"/>
  <c r="EP31" i="55"/>
  <c r="FM50" i="55"/>
  <c r="FL50" i="55"/>
  <c r="FZ34" i="55"/>
  <c r="FG50" i="55"/>
  <c r="EX31" i="55"/>
  <c r="FN50" i="55"/>
  <c r="GH34" i="55"/>
  <c r="F89" i="53"/>
  <c r="G82" i="54" s="1"/>
  <c r="ER31" i="55"/>
  <c r="GB34" i="55"/>
  <c r="FH14" i="55"/>
  <c r="FP14" i="55"/>
  <c r="DF14" i="55"/>
  <c r="DZ56" i="55"/>
  <c r="DW56" i="55"/>
  <c r="EF56" i="55"/>
  <c r="DY56" i="55"/>
  <c r="DX56" i="55"/>
  <c r="EE56" i="55"/>
  <c r="ED56" i="55"/>
  <c r="EC56" i="55"/>
  <c r="EB56" i="55"/>
  <c r="DE56" i="55"/>
  <c r="DJ56" i="55"/>
  <c r="DN56" i="55"/>
  <c r="DG56" i="55"/>
  <c r="DF56" i="55"/>
  <c r="DM56" i="55"/>
  <c r="DL56" i="55"/>
  <c r="DK56" i="55"/>
  <c r="DH56" i="55"/>
  <c r="DE14" i="55"/>
  <c r="FG14" i="55"/>
  <c r="DH14" i="55"/>
  <c r="FI14" i="55"/>
  <c r="DG14" i="55"/>
  <c r="EC15" i="55"/>
  <c r="FK15" i="55"/>
  <c r="EA15" i="55"/>
  <c r="GC15" i="55"/>
  <c r="FM15" i="55"/>
  <c r="DI15" i="55"/>
  <c r="GE15" i="55"/>
  <c r="DD87" i="55"/>
  <c r="G84" i="51"/>
  <c r="DV87" i="55"/>
  <c r="DS87" i="55"/>
  <c r="DT87" i="55"/>
  <c r="H84" i="51"/>
  <c r="G90" i="53" s="1"/>
  <c r="H83" i="54" s="1"/>
  <c r="F84" i="51"/>
  <c r="D84" i="51"/>
  <c r="C90" i="53" s="1"/>
  <c r="D83" i="54" s="1"/>
  <c r="FE87" i="55"/>
  <c r="FF87" i="55"/>
  <c r="FC87" i="55"/>
  <c r="FD87" i="55"/>
  <c r="EL9" i="54"/>
  <c r="ES9" i="54"/>
  <c r="EH9" i="54"/>
  <c r="EQ9" i="54" s="1"/>
  <c r="EN9" i="54"/>
  <c r="ET9" i="54"/>
  <c r="F85" i="51"/>
  <c r="U93" i="51"/>
  <c r="G85" i="51" s="1"/>
  <c r="T94" i="51"/>
  <c r="DC87" i="55" l="1"/>
  <c r="DA87" i="55"/>
  <c r="EN87" i="55"/>
  <c r="EP87" i="55" s="1"/>
  <c r="FX87" i="55"/>
  <c r="EK87" i="55"/>
  <c r="EM87" i="55"/>
  <c r="FB88" i="55"/>
  <c r="FC88" i="55" s="1"/>
  <c r="DR88" i="55"/>
  <c r="DS88" i="55" s="1"/>
  <c r="CZ88" i="55"/>
  <c r="DC88" i="55" s="1"/>
  <c r="EJ88" i="55"/>
  <c r="EL88" i="55" s="1"/>
  <c r="FT88" i="55"/>
  <c r="FW88" i="55" s="1"/>
  <c r="F90" i="53"/>
  <c r="G83" i="54" s="1"/>
  <c r="FW87" i="55"/>
  <c r="FU87" i="55"/>
  <c r="E90" i="53"/>
  <c r="F83" i="54" s="1"/>
  <c r="F91" i="53"/>
  <c r="G84" i="54" s="1"/>
  <c r="E91" i="53"/>
  <c r="F84" i="54" s="1"/>
  <c r="ET15" i="55"/>
  <c r="GD15" i="55"/>
  <c r="FL15" i="55"/>
  <c r="EB15" i="55"/>
  <c r="DJ15" i="55"/>
  <c r="EE15" i="55"/>
  <c r="DM15" i="55"/>
  <c r="GG15" i="55"/>
  <c r="FO15" i="55"/>
  <c r="EW15" i="55"/>
  <c r="EV15" i="55"/>
  <c r="GF15" i="55"/>
  <c r="FN15" i="55"/>
  <c r="ED15" i="55"/>
  <c r="DL15" i="55"/>
  <c r="EW87" i="55"/>
  <c r="ET87" i="55"/>
  <c r="ES87" i="55"/>
  <c r="FK87" i="55"/>
  <c r="FJ87" i="55"/>
  <c r="FI87" i="55"/>
  <c r="FP87" i="55"/>
  <c r="FL87" i="55"/>
  <c r="FH87" i="55"/>
  <c r="FO87" i="55"/>
  <c r="FN87" i="55"/>
  <c r="FG87" i="55"/>
  <c r="FM87" i="55"/>
  <c r="EC87" i="55"/>
  <c r="DW87" i="55"/>
  <c r="ED87" i="55"/>
  <c r="DX87" i="55"/>
  <c r="EE87" i="55"/>
  <c r="DY87" i="55"/>
  <c r="EF87" i="55"/>
  <c r="DZ87" i="55"/>
  <c r="EA87" i="55"/>
  <c r="EB87" i="55"/>
  <c r="GH87" i="55"/>
  <c r="FZ87" i="55"/>
  <c r="GG87" i="55"/>
  <c r="FY87" i="55"/>
  <c r="GF87" i="55"/>
  <c r="GA87" i="55"/>
  <c r="GD87" i="55"/>
  <c r="GE87" i="55"/>
  <c r="GC87" i="55"/>
  <c r="GB87" i="55"/>
  <c r="H85" i="51"/>
  <c r="G91" i="53" s="1"/>
  <c r="H84" i="54" s="1"/>
  <c r="C85" i="51"/>
  <c r="B91" i="53" s="1"/>
  <c r="C84" i="54" s="1"/>
  <c r="D85" i="51"/>
  <c r="C91" i="53" s="1"/>
  <c r="D84" i="54" s="1"/>
  <c r="E85" i="51"/>
  <c r="D91" i="53" s="1"/>
  <c r="E84" i="54" s="1"/>
  <c r="DH87" i="55"/>
  <c r="DG87" i="55"/>
  <c r="DL87" i="55"/>
  <c r="DN87" i="55"/>
  <c r="DF87" i="55"/>
  <c r="DE87" i="55"/>
  <c r="DI87" i="55"/>
  <c r="DM87" i="55"/>
  <c r="DJ87" i="55"/>
  <c r="DK87" i="55"/>
  <c r="D86" i="51"/>
  <c r="C92" i="53" s="1"/>
  <c r="D85" i="54" s="1"/>
  <c r="U94" i="51"/>
  <c r="C86" i="51" s="1"/>
  <c r="B92" i="53" s="1"/>
  <c r="C85" i="54" s="1"/>
  <c r="T95" i="51"/>
  <c r="EU87" i="55" l="1"/>
  <c r="EO87" i="55"/>
  <c r="EV87" i="55"/>
  <c r="ER87" i="55"/>
  <c r="EX87" i="55"/>
  <c r="EQ87" i="55"/>
  <c r="FE88" i="55"/>
  <c r="FF88" i="55"/>
  <c r="FH88" i="55" s="1"/>
  <c r="DA88" i="55"/>
  <c r="EK88" i="55"/>
  <c r="FD88" i="55"/>
  <c r="EN88" i="55"/>
  <c r="ET88" i="55" s="1"/>
  <c r="EM88" i="55"/>
  <c r="DB88" i="55"/>
  <c r="DD88" i="55"/>
  <c r="DJ88" i="55" s="1"/>
  <c r="EJ89" i="55"/>
  <c r="EM89" i="55" s="1"/>
  <c r="FB89" i="55"/>
  <c r="FF89" i="55" s="1"/>
  <c r="FM89" i="55" s="1"/>
  <c r="CZ89" i="55"/>
  <c r="DC89" i="55" s="1"/>
  <c r="DR89" i="55"/>
  <c r="DU89" i="55" s="1"/>
  <c r="FT89" i="55"/>
  <c r="FX89" i="55" s="1"/>
  <c r="GG89" i="55" s="1"/>
  <c r="FX88" i="55"/>
  <c r="GB88" i="55" s="1"/>
  <c r="FU88" i="55"/>
  <c r="FT90" i="55"/>
  <c r="FU90" i="55" s="1"/>
  <c r="FV88" i="55"/>
  <c r="DV88" i="55"/>
  <c r="EB88" i="55" s="1"/>
  <c r="DU88" i="55"/>
  <c r="DT88" i="55"/>
  <c r="FJ88" i="55"/>
  <c r="EP88" i="55"/>
  <c r="EU88" i="55"/>
  <c r="DI88" i="55"/>
  <c r="FL88" i="55"/>
  <c r="FP88" i="55"/>
  <c r="FI88" i="55"/>
  <c r="FK88" i="55"/>
  <c r="FO88" i="55"/>
  <c r="ES88" i="55"/>
  <c r="FM88" i="55"/>
  <c r="EQ88" i="55"/>
  <c r="FN88" i="55"/>
  <c r="FG88" i="55"/>
  <c r="DF88" i="55"/>
  <c r="EA88" i="55"/>
  <c r="DZ88" i="55"/>
  <c r="DY88" i="55"/>
  <c r="EF88" i="55"/>
  <c r="EE88" i="55"/>
  <c r="ED88" i="55"/>
  <c r="EC88" i="55"/>
  <c r="DW88" i="55"/>
  <c r="FU89" i="55"/>
  <c r="CZ90" i="55"/>
  <c r="DC90" i="55" s="1"/>
  <c r="DA89" i="55"/>
  <c r="GD89" i="55"/>
  <c r="GE89" i="55"/>
  <c r="DS89" i="55"/>
  <c r="FB90" i="55"/>
  <c r="FF90" i="55" s="1"/>
  <c r="EJ90" i="55"/>
  <c r="EK90" i="55" s="1"/>
  <c r="DR90" i="55"/>
  <c r="DT90" i="55" s="1"/>
  <c r="FO89" i="55"/>
  <c r="FC89" i="55"/>
  <c r="FG89" i="55"/>
  <c r="H86" i="51"/>
  <c r="G92" i="53" s="1"/>
  <c r="H85" i="54" s="1"/>
  <c r="DB89" i="55"/>
  <c r="FH89" i="55"/>
  <c r="FP89" i="55"/>
  <c r="FD89" i="55"/>
  <c r="FE89" i="55"/>
  <c r="FJ89" i="55"/>
  <c r="DD89" i="55"/>
  <c r="DF89" i="55" s="1"/>
  <c r="FK89" i="55"/>
  <c r="FI89" i="55"/>
  <c r="E86" i="51"/>
  <c r="D92" i="53" s="1"/>
  <c r="E85" i="54" s="1"/>
  <c r="FN89" i="55"/>
  <c r="G86" i="51"/>
  <c r="FL89" i="55"/>
  <c r="F86" i="51"/>
  <c r="D87" i="51"/>
  <c r="C93" i="53" s="1"/>
  <c r="D86" i="54" s="1"/>
  <c r="T96" i="51"/>
  <c r="U95" i="51"/>
  <c r="DH88" i="55" l="1"/>
  <c r="DE88" i="55"/>
  <c r="DK88" i="55"/>
  <c r="DL88" i="55"/>
  <c r="DG88" i="55"/>
  <c r="DN88" i="55"/>
  <c r="FW89" i="55"/>
  <c r="FZ89" i="55"/>
  <c r="EW88" i="55"/>
  <c r="GB89" i="55"/>
  <c r="GH89" i="55"/>
  <c r="ER88" i="55"/>
  <c r="GH88" i="55"/>
  <c r="GC89" i="55"/>
  <c r="GF89" i="55"/>
  <c r="EV88" i="55"/>
  <c r="FV89" i="55"/>
  <c r="EO88" i="55"/>
  <c r="GE88" i="55"/>
  <c r="GA89" i="55"/>
  <c r="EX88" i="55"/>
  <c r="GD88" i="55"/>
  <c r="DM88" i="55"/>
  <c r="DV89" i="55"/>
  <c r="EB89" i="55" s="1"/>
  <c r="DT89" i="55"/>
  <c r="EL89" i="55"/>
  <c r="EN89" i="55"/>
  <c r="ES89" i="55" s="1"/>
  <c r="EK89" i="55"/>
  <c r="DX88" i="55"/>
  <c r="GF88" i="55"/>
  <c r="FY89" i="55"/>
  <c r="FZ88" i="55"/>
  <c r="GG88" i="55"/>
  <c r="GA88" i="55"/>
  <c r="GC88" i="55"/>
  <c r="FV90" i="55"/>
  <c r="FX90" i="55"/>
  <c r="GE90" i="55" s="1"/>
  <c r="FY88" i="55"/>
  <c r="FW90" i="55"/>
  <c r="E92" i="53"/>
  <c r="F85" i="54" s="1"/>
  <c r="F92" i="53"/>
  <c r="G85" i="54" s="1"/>
  <c r="EO89" i="55"/>
  <c r="EV89" i="55"/>
  <c r="EU89" i="55"/>
  <c r="EW89" i="55"/>
  <c r="DA90" i="55"/>
  <c r="DD90" i="55"/>
  <c r="DK90" i="55" s="1"/>
  <c r="DB90" i="55"/>
  <c r="ER89" i="55"/>
  <c r="DE89" i="55"/>
  <c r="DY89" i="55"/>
  <c r="DZ89" i="55"/>
  <c r="FD90" i="55"/>
  <c r="FC90" i="55"/>
  <c r="FE90" i="55"/>
  <c r="ED89" i="55"/>
  <c r="DU90" i="55"/>
  <c r="EL90" i="55"/>
  <c r="EM90" i="55"/>
  <c r="EN90" i="55"/>
  <c r="EX90" i="55" s="1"/>
  <c r="DS90" i="55"/>
  <c r="DV90" i="55"/>
  <c r="EA90" i="55" s="1"/>
  <c r="DH89" i="55"/>
  <c r="DG89" i="55"/>
  <c r="DJ89" i="55"/>
  <c r="DN89" i="55"/>
  <c r="DL89" i="55"/>
  <c r="DK89" i="55"/>
  <c r="DM89" i="55"/>
  <c r="DI89" i="55"/>
  <c r="H87" i="51"/>
  <c r="G93" i="53" s="1"/>
  <c r="H86" i="54" s="1"/>
  <c r="G87" i="51"/>
  <c r="F87" i="51"/>
  <c r="C87" i="51"/>
  <c r="B93" i="53" s="1"/>
  <c r="C86" i="54" s="1"/>
  <c r="E87" i="51"/>
  <c r="D93" i="53" s="1"/>
  <c r="E86" i="54" s="1"/>
  <c r="FI90" i="55"/>
  <c r="FP90" i="55"/>
  <c r="FH90" i="55"/>
  <c r="FO90" i="55"/>
  <c r="FN90" i="55"/>
  <c r="FM90" i="55"/>
  <c r="FL90" i="55"/>
  <c r="FJ90" i="55"/>
  <c r="FK90" i="55"/>
  <c r="FZ90" i="55"/>
  <c r="GG90" i="55"/>
  <c r="FG90" i="55"/>
  <c r="E88" i="51"/>
  <c r="D94" i="53" s="1"/>
  <c r="E87" i="54" s="1"/>
  <c r="D88" i="51"/>
  <c r="C94" i="53" s="1"/>
  <c r="D87" i="54" s="1"/>
  <c r="F88" i="51"/>
  <c r="G88" i="51"/>
  <c r="H88" i="51"/>
  <c r="G94" i="53" s="1"/>
  <c r="H87" i="54" s="1"/>
  <c r="T97" i="51"/>
  <c r="U96" i="51"/>
  <c r="EC89" i="55" l="1"/>
  <c r="EA89" i="55"/>
  <c r="DW89" i="55"/>
  <c r="EE89" i="55"/>
  <c r="DX89" i="55"/>
  <c r="EF89" i="55"/>
  <c r="GH90" i="55"/>
  <c r="FY90" i="55"/>
  <c r="GA90" i="55"/>
  <c r="GB90" i="55"/>
  <c r="GC90" i="55"/>
  <c r="GD90" i="55"/>
  <c r="GF90" i="55"/>
  <c r="EP89" i="55"/>
  <c r="EX89" i="55"/>
  <c r="EQ89" i="55"/>
  <c r="ET89" i="55"/>
  <c r="FB91" i="55"/>
  <c r="FD91" i="55" s="1"/>
  <c r="CZ91" i="55"/>
  <c r="DC91" i="55" s="1"/>
  <c r="FT91" i="55"/>
  <c r="FV91" i="55" s="1"/>
  <c r="EJ91" i="55"/>
  <c r="EL91" i="55" s="1"/>
  <c r="DR91" i="55"/>
  <c r="DT91" i="55" s="1"/>
  <c r="F93" i="53"/>
  <c r="G86" i="54" s="1"/>
  <c r="F94" i="53"/>
  <c r="G87" i="54" s="1"/>
  <c r="E94" i="53"/>
  <c r="F87" i="54" s="1"/>
  <c r="E93" i="53"/>
  <c r="F86" i="54" s="1"/>
  <c r="DJ90" i="55"/>
  <c r="DE90" i="55"/>
  <c r="DN90" i="55"/>
  <c r="DH90" i="55"/>
  <c r="DG90" i="55"/>
  <c r="DM90" i="55"/>
  <c r="DF90" i="55"/>
  <c r="DL90" i="55"/>
  <c r="DI90" i="55"/>
  <c r="ES90" i="55"/>
  <c r="EU90" i="55"/>
  <c r="EO90" i="55"/>
  <c r="EV90" i="55"/>
  <c r="EW90" i="55"/>
  <c r="EQ90" i="55"/>
  <c r="EP90" i="55"/>
  <c r="ER90" i="55"/>
  <c r="ET90" i="55"/>
  <c r="EF90" i="55"/>
  <c r="DZ90" i="55"/>
  <c r="DY90" i="55"/>
  <c r="DX90" i="55"/>
  <c r="EE90" i="55"/>
  <c r="ED90" i="55"/>
  <c r="EC90" i="55"/>
  <c r="EB90" i="55"/>
  <c r="DW90" i="55"/>
  <c r="C88" i="51"/>
  <c r="B94" i="53" s="1"/>
  <c r="C87" i="54" s="1"/>
  <c r="G89" i="51"/>
  <c r="T98" i="51"/>
  <c r="U97" i="51"/>
  <c r="D89" i="51" s="1"/>
  <c r="C95" i="53" s="1"/>
  <c r="D88" i="54" s="1"/>
  <c r="DU91" i="55" l="1"/>
  <c r="DS91" i="55"/>
  <c r="FE91" i="55"/>
  <c r="DV91" i="55"/>
  <c r="DX91" i="55" s="1"/>
  <c r="FF91" i="55"/>
  <c r="FH91" i="55" s="1"/>
  <c r="EM91" i="55"/>
  <c r="EN91" i="55"/>
  <c r="ET91" i="55" s="1"/>
  <c r="EK91" i="55"/>
  <c r="FB93" i="55"/>
  <c r="FD93" i="55" s="1"/>
  <c r="FC91" i="55"/>
  <c r="FX91" i="55"/>
  <c r="GC91" i="55" s="1"/>
  <c r="DR92" i="55"/>
  <c r="FU91" i="55"/>
  <c r="FW91" i="55"/>
  <c r="DR93" i="55"/>
  <c r="DU93" i="55" s="1"/>
  <c r="CZ93" i="55"/>
  <c r="DA93" i="55" s="1"/>
  <c r="FT92" i="55"/>
  <c r="FX92" i="55" s="1"/>
  <c r="FB92" i="55"/>
  <c r="FE92" i="55" s="1"/>
  <c r="EJ93" i="55"/>
  <c r="FT93" i="55"/>
  <c r="DB91" i="55"/>
  <c r="EJ92" i="55"/>
  <c r="EK92" i="55" s="1"/>
  <c r="DD91" i="55"/>
  <c r="DJ91" i="55" s="1"/>
  <c r="F95" i="53"/>
  <c r="G88" i="54" s="1"/>
  <c r="CZ92" i="55"/>
  <c r="DC92" i="55" s="1"/>
  <c r="DA91" i="55"/>
  <c r="FJ91" i="55"/>
  <c r="FN91" i="55"/>
  <c r="FL91" i="55"/>
  <c r="FO91" i="55"/>
  <c r="FM91" i="55"/>
  <c r="GH91" i="55"/>
  <c r="GF91" i="55"/>
  <c r="GG91" i="55"/>
  <c r="GE91" i="55"/>
  <c r="FY91" i="55"/>
  <c r="GA91" i="55"/>
  <c r="GD91" i="55"/>
  <c r="FZ91" i="55"/>
  <c r="GB91" i="55"/>
  <c r="EV91" i="55"/>
  <c r="EW91" i="55"/>
  <c r="EB91" i="55"/>
  <c r="ED91" i="55"/>
  <c r="ER91" i="55"/>
  <c r="EC91" i="55"/>
  <c r="EE91" i="55"/>
  <c r="DW91" i="55"/>
  <c r="DZ91" i="55"/>
  <c r="DY91" i="55"/>
  <c r="EA91" i="55"/>
  <c r="EF91" i="55"/>
  <c r="F89" i="51"/>
  <c r="EL92" i="55"/>
  <c r="EN92" i="55"/>
  <c r="EM92" i="55"/>
  <c r="E89" i="51"/>
  <c r="D95" i="53" s="1"/>
  <c r="E88" i="54" s="1"/>
  <c r="FC92" i="55"/>
  <c r="H89" i="51"/>
  <c r="G95" i="53" s="1"/>
  <c r="H88" i="54" s="1"/>
  <c r="DV92" i="55"/>
  <c r="DU92" i="55"/>
  <c r="DT92" i="55"/>
  <c r="DS92" i="55"/>
  <c r="C89" i="51"/>
  <c r="B95" i="53" s="1"/>
  <c r="C88" i="54" s="1"/>
  <c r="EL93" i="55"/>
  <c r="EM93" i="55"/>
  <c r="EN93" i="55"/>
  <c r="EK93" i="55"/>
  <c r="FU93" i="55"/>
  <c r="FW93" i="55"/>
  <c r="FV93" i="55"/>
  <c r="FX93" i="55"/>
  <c r="DV93" i="55"/>
  <c r="E90" i="51"/>
  <c r="D96" i="53" s="1"/>
  <c r="E89" i="54" s="1"/>
  <c r="T99" i="51"/>
  <c r="U98" i="51"/>
  <c r="DL91" i="55" l="1"/>
  <c r="EU91" i="55"/>
  <c r="DD93" i="55"/>
  <c r="DB93" i="55"/>
  <c r="DC93" i="55"/>
  <c r="EP91" i="55"/>
  <c r="ES91" i="55"/>
  <c r="DS93" i="55"/>
  <c r="EQ91" i="55"/>
  <c r="DF91" i="55"/>
  <c r="EX91" i="55"/>
  <c r="DI91" i="55"/>
  <c r="DT93" i="55"/>
  <c r="EO91" i="55"/>
  <c r="DK91" i="55"/>
  <c r="FD92" i="55"/>
  <c r="DN91" i="55"/>
  <c r="DM91" i="55"/>
  <c r="FF92" i="55"/>
  <c r="FN92" i="55" s="1"/>
  <c r="DG91" i="55"/>
  <c r="DE91" i="55"/>
  <c r="DD92" i="55"/>
  <c r="DH92" i="55" s="1"/>
  <c r="DB92" i="55"/>
  <c r="FE93" i="55"/>
  <c r="FU92" i="55"/>
  <c r="FF93" i="55"/>
  <c r="FW92" i="55"/>
  <c r="FC93" i="55"/>
  <c r="FV92" i="55"/>
  <c r="FK91" i="55"/>
  <c r="FI91" i="55"/>
  <c r="FG91" i="55"/>
  <c r="FP91" i="55"/>
  <c r="DA92" i="55"/>
  <c r="DH91" i="55"/>
  <c r="E95" i="53"/>
  <c r="F88" i="54" s="1"/>
  <c r="F90" i="51"/>
  <c r="DM92" i="55"/>
  <c r="DL92" i="55"/>
  <c r="DJ92" i="55"/>
  <c r="FO92" i="55"/>
  <c r="FH92" i="55"/>
  <c r="FL92" i="55"/>
  <c r="FK92" i="55"/>
  <c r="FJ92" i="55"/>
  <c r="FI92" i="55"/>
  <c r="FG92" i="55"/>
  <c r="GA92" i="55"/>
  <c r="GH92" i="55"/>
  <c r="GD92" i="55"/>
  <c r="GG92" i="55"/>
  <c r="FZ92" i="55"/>
  <c r="FY92" i="55"/>
  <c r="GF92" i="55"/>
  <c r="GE92" i="55"/>
  <c r="GB92" i="55"/>
  <c r="GC92" i="55"/>
  <c r="C90" i="51"/>
  <c r="B96" i="53" s="1"/>
  <c r="C89" i="54" s="1"/>
  <c r="ES92" i="55"/>
  <c r="ER92" i="55"/>
  <c r="EP92" i="55"/>
  <c r="EQ92" i="55"/>
  <c r="EX92" i="55"/>
  <c r="EV92" i="55"/>
  <c r="EW92" i="55"/>
  <c r="ET92" i="55"/>
  <c r="EU92" i="55"/>
  <c r="EO92" i="55"/>
  <c r="D90" i="51"/>
  <c r="C96" i="53" s="1"/>
  <c r="D89" i="54" s="1"/>
  <c r="H90" i="51"/>
  <c r="G96" i="53" s="1"/>
  <c r="H89" i="54" s="1"/>
  <c r="EB92" i="55"/>
  <c r="EA92" i="55"/>
  <c r="EC92" i="55"/>
  <c r="ED92" i="55"/>
  <c r="EE92" i="55"/>
  <c r="DX92" i="55"/>
  <c r="DW92" i="55"/>
  <c r="EF92" i="55"/>
  <c r="DY92" i="55"/>
  <c r="DZ92" i="55"/>
  <c r="G90" i="51"/>
  <c r="FN93" i="55"/>
  <c r="FM93" i="55"/>
  <c r="FL93" i="55"/>
  <c r="FK93" i="55"/>
  <c r="FJ93" i="55"/>
  <c r="FI93" i="55"/>
  <c r="FO93" i="55"/>
  <c r="FH93" i="55"/>
  <c r="FP93" i="55"/>
  <c r="EA93" i="55"/>
  <c r="EB93" i="55"/>
  <c r="EC93" i="55"/>
  <c r="ED93" i="55"/>
  <c r="EE93" i="55"/>
  <c r="DX93" i="55"/>
  <c r="EF93" i="55"/>
  <c r="DY93" i="55"/>
  <c r="DZ93" i="55"/>
  <c r="EU93" i="55"/>
  <c r="ET93" i="55"/>
  <c r="ES93" i="55"/>
  <c r="ER93" i="55"/>
  <c r="EQ93" i="55"/>
  <c r="EX93" i="55"/>
  <c r="EP93" i="55"/>
  <c r="EW93" i="55"/>
  <c r="EV93" i="55"/>
  <c r="GF93" i="55"/>
  <c r="GE93" i="55"/>
  <c r="GD93" i="55"/>
  <c r="GC93" i="55"/>
  <c r="GB93" i="55"/>
  <c r="GA93" i="55"/>
  <c r="GH93" i="55"/>
  <c r="FZ93" i="55"/>
  <c r="GG93" i="55"/>
  <c r="DJ93" i="55"/>
  <c r="DK93" i="55"/>
  <c r="DI93" i="55"/>
  <c r="DL93" i="55"/>
  <c r="DM93" i="55"/>
  <c r="DN93" i="55"/>
  <c r="FY93" i="55"/>
  <c r="FG93" i="55"/>
  <c r="DW93" i="55"/>
  <c r="EO93" i="55"/>
  <c r="DF93" i="55"/>
  <c r="DG93" i="55"/>
  <c r="DH93" i="55"/>
  <c r="DE93" i="55"/>
  <c r="T100" i="51"/>
  <c r="U99" i="51"/>
  <c r="C91" i="51" s="1"/>
  <c r="B97" i="53" s="1"/>
  <c r="C90" i="54" s="1"/>
  <c r="FP92" i="55" l="1"/>
  <c r="DI92" i="55"/>
  <c r="DK92" i="55"/>
  <c r="DE92" i="55"/>
  <c r="FM92" i="55"/>
  <c r="DG92" i="55"/>
  <c r="DN92" i="55"/>
  <c r="DF92" i="55"/>
  <c r="FT94" i="55"/>
  <c r="FV94" i="55" s="1"/>
  <c r="FB94" i="55"/>
  <c r="FF94" i="55" s="1"/>
  <c r="FP94" i="55" s="1"/>
  <c r="DR94" i="55"/>
  <c r="DT94" i="55" s="1"/>
  <c r="CZ94" i="55"/>
  <c r="DC94" i="55" s="1"/>
  <c r="EJ94" i="55"/>
  <c r="EM94" i="55" s="1"/>
  <c r="F96" i="53"/>
  <c r="G89" i="54" s="1"/>
  <c r="E96" i="53"/>
  <c r="F89" i="54" s="1"/>
  <c r="H91" i="51"/>
  <c r="G97" i="53" s="1"/>
  <c r="H90" i="54" s="1"/>
  <c r="G91" i="51"/>
  <c r="F91" i="51"/>
  <c r="D91" i="51"/>
  <c r="C97" i="53" s="1"/>
  <c r="D90" i="54" s="1"/>
  <c r="E91" i="51"/>
  <c r="D97" i="53" s="1"/>
  <c r="E90" i="54" s="1"/>
  <c r="G92" i="51"/>
  <c r="E92" i="51"/>
  <c r="D98" i="53" s="1"/>
  <c r="E91" i="54" s="1"/>
  <c r="T101" i="51"/>
  <c r="U100" i="51"/>
  <c r="H92" i="51" s="1"/>
  <c r="G98" i="53" s="1"/>
  <c r="H91" i="54" s="1"/>
  <c r="FX94" i="55" l="1"/>
  <c r="GG94" i="55" s="1"/>
  <c r="FJ94" i="55"/>
  <c r="FM94" i="55"/>
  <c r="FN94" i="55"/>
  <c r="FD94" i="55"/>
  <c r="FC94" i="55"/>
  <c r="FI94" i="55"/>
  <c r="FL94" i="55"/>
  <c r="FH94" i="55"/>
  <c r="FG94" i="55"/>
  <c r="EL94" i="55"/>
  <c r="FU94" i="55"/>
  <c r="FE94" i="55"/>
  <c r="DB94" i="55"/>
  <c r="EK94" i="55"/>
  <c r="DD94" i="55"/>
  <c r="DI94" i="55" s="1"/>
  <c r="DU94" i="55"/>
  <c r="DS94" i="55"/>
  <c r="FO94" i="55"/>
  <c r="FK94" i="55"/>
  <c r="DA94" i="55"/>
  <c r="DV94" i="55"/>
  <c r="EB94" i="55" s="1"/>
  <c r="EN94" i="55"/>
  <c r="EX94" i="55" s="1"/>
  <c r="CZ95" i="55"/>
  <c r="DA95" i="55" s="1"/>
  <c r="EJ95" i="55"/>
  <c r="EN95" i="55" s="1"/>
  <c r="EQ95" i="55" s="1"/>
  <c r="FB95" i="55"/>
  <c r="FC95" i="55" s="1"/>
  <c r="FT95" i="55"/>
  <c r="FX95" i="55" s="1"/>
  <c r="GD95" i="55" s="1"/>
  <c r="DR95" i="55"/>
  <c r="DT95" i="55" s="1"/>
  <c r="FW94" i="55"/>
  <c r="F98" i="53"/>
  <c r="G91" i="54" s="1"/>
  <c r="E97" i="53"/>
  <c r="F90" i="54" s="1"/>
  <c r="F97" i="53"/>
  <c r="G90" i="54" s="1"/>
  <c r="DN94" i="55"/>
  <c r="DF94" i="55"/>
  <c r="DL94" i="55"/>
  <c r="FU95" i="55"/>
  <c r="GE94" i="55"/>
  <c r="GC94" i="55"/>
  <c r="FY94" i="55"/>
  <c r="GF94" i="55"/>
  <c r="FZ94" i="55"/>
  <c r="GH94" i="55"/>
  <c r="F92" i="51"/>
  <c r="GD94" i="55"/>
  <c r="GA94" i="55"/>
  <c r="D92" i="51"/>
  <c r="C98" i="53" s="1"/>
  <c r="D91" i="54" s="1"/>
  <c r="GB94" i="55"/>
  <c r="C92" i="51"/>
  <c r="B98" i="53" s="1"/>
  <c r="C91" i="54" s="1"/>
  <c r="GC95" i="55"/>
  <c r="GB95" i="55"/>
  <c r="GH95" i="55"/>
  <c r="FZ95" i="55"/>
  <c r="GG95" i="55"/>
  <c r="GF95" i="55"/>
  <c r="FY95" i="55"/>
  <c r="F93" i="51"/>
  <c r="H93" i="51"/>
  <c r="G99" i="53" s="1"/>
  <c r="H92" i="54" s="1"/>
  <c r="T102" i="51"/>
  <c r="U101" i="51"/>
  <c r="C93" i="51" s="1"/>
  <c r="B99" i="53" s="1"/>
  <c r="C92" i="54" s="1"/>
  <c r="FD95" i="55" l="1"/>
  <c r="EP94" i="55"/>
  <c r="GA95" i="55"/>
  <c r="DM94" i="55"/>
  <c r="FW95" i="55"/>
  <c r="DG94" i="55"/>
  <c r="GE95" i="55"/>
  <c r="FV95" i="55"/>
  <c r="DK94" i="55"/>
  <c r="DD95" i="55"/>
  <c r="DI95" i="55" s="1"/>
  <c r="DE94" i="55"/>
  <c r="EP95" i="55"/>
  <c r="EX95" i="55"/>
  <c r="DJ94" i="55"/>
  <c r="DC95" i="55"/>
  <c r="EU95" i="55"/>
  <c r="EV95" i="55"/>
  <c r="DB95" i="55"/>
  <c r="ER94" i="55"/>
  <c r="EW95" i="55"/>
  <c r="DH94" i="55"/>
  <c r="EU94" i="55"/>
  <c r="DY94" i="55"/>
  <c r="ED94" i="55"/>
  <c r="EF94" i="55"/>
  <c r="EC94" i="55"/>
  <c r="DZ94" i="55"/>
  <c r="EE94" i="55"/>
  <c r="DW94" i="55"/>
  <c r="ES94" i="55"/>
  <c r="EQ94" i="55"/>
  <c r="EA94" i="55"/>
  <c r="DX94" i="55"/>
  <c r="EW94" i="55"/>
  <c r="EO94" i="55"/>
  <c r="EV94" i="55"/>
  <c r="FE95" i="55"/>
  <c r="FF95" i="55"/>
  <c r="FJ95" i="55" s="1"/>
  <c r="ET94" i="55"/>
  <c r="DV95" i="55"/>
  <c r="DZ95" i="55" s="1"/>
  <c r="DU95" i="55"/>
  <c r="DS95" i="55"/>
  <c r="DR96" i="55"/>
  <c r="DS96" i="55" s="1"/>
  <c r="FT96" i="55"/>
  <c r="FW96" i="55" s="1"/>
  <c r="CZ96" i="55"/>
  <c r="DD96" i="55" s="1"/>
  <c r="DM96" i="55" s="1"/>
  <c r="EJ96" i="55"/>
  <c r="EK96" i="55" s="1"/>
  <c r="FB96" i="55"/>
  <c r="FD96" i="55" s="1"/>
  <c r="E98" i="53"/>
  <c r="F91" i="54" s="1"/>
  <c r="ER95" i="55"/>
  <c r="ET95" i="55"/>
  <c r="ES95" i="55"/>
  <c r="EL95" i="55"/>
  <c r="EK95" i="55"/>
  <c r="EM95" i="55"/>
  <c r="E99" i="53"/>
  <c r="F92" i="54" s="1"/>
  <c r="EO95" i="55"/>
  <c r="DM95" i="55"/>
  <c r="DF95" i="55"/>
  <c r="DH95" i="55"/>
  <c r="DN95" i="55"/>
  <c r="DE95" i="55"/>
  <c r="DK95" i="55"/>
  <c r="DL95" i="55"/>
  <c r="DJ95" i="55"/>
  <c r="DG95" i="55"/>
  <c r="FP95" i="55"/>
  <c r="G93" i="51"/>
  <c r="D93" i="51"/>
  <c r="C99" i="53" s="1"/>
  <c r="D92" i="54" s="1"/>
  <c r="E93" i="51"/>
  <c r="D99" i="53" s="1"/>
  <c r="E92" i="54" s="1"/>
  <c r="F94" i="51"/>
  <c r="T103" i="51"/>
  <c r="U102" i="51"/>
  <c r="H94" i="51" s="1"/>
  <c r="G100" i="53" s="1"/>
  <c r="H93" i="54" s="1"/>
  <c r="FE96" i="55" l="1"/>
  <c r="FC96" i="55"/>
  <c r="DX95" i="55"/>
  <c r="DW95" i="55"/>
  <c r="ED95" i="55"/>
  <c r="FK95" i="55"/>
  <c r="FH95" i="55"/>
  <c r="FN95" i="55"/>
  <c r="FL95" i="55"/>
  <c r="FM95" i="55"/>
  <c r="FO95" i="55"/>
  <c r="FI95" i="55"/>
  <c r="FG95" i="55"/>
  <c r="DK96" i="55"/>
  <c r="DB96" i="55"/>
  <c r="DJ96" i="55"/>
  <c r="DU96" i="55"/>
  <c r="DF96" i="55"/>
  <c r="DI96" i="55"/>
  <c r="DH96" i="55"/>
  <c r="DT96" i="55"/>
  <c r="DE96" i="55"/>
  <c r="DG96" i="55"/>
  <c r="DV96" i="55"/>
  <c r="EA96" i="55" s="1"/>
  <c r="FV96" i="55"/>
  <c r="DC96" i="55"/>
  <c r="DL96" i="55"/>
  <c r="DN96" i="55"/>
  <c r="DA96" i="55"/>
  <c r="EC95" i="55"/>
  <c r="EE95" i="55"/>
  <c r="EF95" i="55"/>
  <c r="EA95" i="55"/>
  <c r="DY95" i="55"/>
  <c r="FU96" i="55"/>
  <c r="EB95" i="55"/>
  <c r="EM96" i="55"/>
  <c r="EN96" i="55"/>
  <c r="ET96" i="55" s="1"/>
  <c r="FF96" i="55"/>
  <c r="FO96" i="55" s="1"/>
  <c r="EL96" i="55"/>
  <c r="EJ97" i="55"/>
  <c r="FB97" i="55"/>
  <c r="FE97" i="55" s="1"/>
  <c r="FT97" i="55"/>
  <c r="FX97" i="55" s="1"/>
  <c r="GG97" i="55" s="1"/>
  <c r="DR97" i="55"/>
  <c r="DS97" i="55" s="1"/>
  <c r="CZ97" i="55"/>
  <c r="DB97" i="55" s="1"/>
  <c r="F99" i="53"/>
  <c r="G92" i="54" s="1"/>
  <c r="E100" i="53"/>
  <c r="F93" i="54" s="1"/>
  <c r="FX96" i="55"/>
  <c r="FZ96" i="55" s="1"/>
  <c r="FH96" i="55"/>
  <c r="FI96" i="55"/>
  <c r="FP96" i="55"/>
  <c r="FG96" i="55"/>
  <c r="FM96" i="55"/>
  <c r="FN96" i="55"/>
  <c r="DD97" i="55"/>
  <c r="DK97" i="55" s="1"/>
  <c r="DC97" i="55"/>
  <c r="D94" i="51"/>
  <c r="C100" i="53" s="1"/>
  <c r="D93" i="54" s="1"/>
  <c r="G94" i="51"/>
  <c r="C94" i="51"/>
  <c r="B100" i="53" s="1"/>
  <c r="C93" i="54" s="1"/>
  <c r="E94" i="51"/>
  <c r="D100" i="53" s="1"/>
  <c r="E93" i="54" s="1"/>
  <c r="D95" i="51"/>
  <c r="C101" i="53" s="1"/>
  <c r="D94" i="54" s="1"/>
  <c r="H95" i="51"/>
  <c r="G101" i="53" s="1"/>
  <c r="H94" i="54" s="1"/>
  <c r="C95" i="51"/>
  <c r="B101" i="53" s="1"/>
  <c r="C94" i="54" s="1"/>
  <c r="F95" i="51"/>
  <c r="G95" i="51"/>
  <c r="E95" i="51"/>
  <c r="D101" i="53" s="1"/>
  <c r="E94" i="54" s="1"/>
  <c r="T104" i="51"/>
  <c r="U103" i="51"/>
  <c r="DW96" i="55" l="1"/>
  <c r="DZ96" i="55"/>
  <c r="FK96" i="55"/>
  <c r="ER96" i="55"/>
  <c r="ED96" i="55"/>
  <c r="EE96" i="55"/>
  <c r="FL96" i="55"/>
  <c r="EW96" i="55"/>
  <c r="ES96" i="55"/>
  <c r="EV96" i="55"/>
  <c r="DX96" i="55"/>
  <c r="DY96" i="55"/>
  <c r="EO96" i="55"/>
  <c r="EF96" i="55"/>
  <c r="EQ96" i="55"/>
  <c r="EB96" i="55"/>
  <c r="DA97" i="55"/>
  <c r="EC96" i="55"/>
  <c r="FJ96" i="55"/>
  <c r="GC96" i="55"/>
  <c r="GH97" i="55"/>
  <c r="EP96" i="55"/>
  <c r="EU96" i="55"/>
  <c r="EX96" i="55"/>
  <c r="DV97" i="55"/>
  <c r="EB97" i="55" s="1"/>
  <c r="DU97" i="55"/>
  <c r="DT97" i="55"/>
  <c r="GA96" i="55"/>
  <c r="FZ97" i="55"/>
  <c r="FW97" i="55"/>
  <c r="GE96" i="55"/>
  <c r="FY97" i="55"/>
  <c r="GA97" i="55"/>
  <c r="GB96" i="55"/>
  <c r="GD97" i="55"/>
  <c r="FY96" i="55"/>
  <c r="GE97" i="55"/>
  <c r="FC97" i="55"/>
  <c r="GC97" i="55"/>
  <c r="GB97" i="55"/>
  <c r="GF97" i="55"/>
  <c r="FV97" i="55"/>
  <c r="GD96" i="55"/>
  <c r="FU97" i="55"/>
  <c r="DR98" i="55"/>
  <c r="FT98" i="55"/>
  <c r="FV98" i="55" s="1"/>
  <c r="EJ98" i="55"/>
  <c r="EN98" i="55" s="1"/>
  <c r="EV98" i="55" s="1"/>
  <c r="FB98" i="55"/>
  <c r="FF98" i="55" s="1"/>
  <c r="FM98" i="55" s="1"/>
  <c r="CZ98" i="55"/>
  <c r="DC98" i="55" s="1"/>
  <c r="F101" i="53"/>
  <c r="G94" i="54" s="1"/>
  <c r="E101" i="53"/>
  <c r="F94" i="54" s="1"/>
  <c r="GF96" i="55"/>
  <c r="GH96" i="55"/>
  <c r="FF97" i="55"/>
  <c r="FJ97" i="55" s="1"/>
  <c r="F100" i="53"/>
  <c r="G93" i="54" s="1"/>
  <c r="GG96" i="55"/>
  <c r="FD97" i="55"/>
  <c r="EN97" i="55"/>
  <c r="EM97" i="55"/>
  <c r="EK97" i="55"/>
  <c r="EL97" i="55"/>
  <c r="DZ97" i="55"/>
  <c r="DY97" i="55"/>
  <c r="DE97" i="55"/>
  <c r="DJ97" i="55"/>
  <c r="EE97" i="55"/>
  <c r="EF97" i="55"/>
  <c r="DX97" i="55"/>
  <c r="ED97" i="55"/>
  <c r="EC97" i="55"/>
  <c r="DW97" i="55"/>
  <c r="EA97" i="55"/>
  <c r="DD98" i="55"/>
  <c r="DL98" i="55" s="1"/>
  <c r="DA98" i="55"/>
  <c r="DI97" i="55"/>
  <c r="DH97" i="55"/>
  <c r="DN97" i="55"/>
  <c r="DG97" i="55"/>
  <c r="DF97" i="55"/>
  <c r="DL97" i="55"/>
  <c r="DM97" i="55"/>
  <c r="EK98" i="55"/>
  <c r="EU98" i="55"/>
  <c r="G96" i="51"/>
  <c r="E96" i="51"/>
  <c r="D102" i="53" s="1"/>
  <c r="E95" i="54" s="1"/>
  <c r="T105" i="51"/>
  <c r="U105" i="51" s="1"/>
  <c r="G97" i="51" s="1"/>
  <c r="U104" i="51"/>
  <c r="C96" i="51" s="1"/>
  <c r="B102" i="53" s="1"/>
  <c r="C95" i="54" s="1"/>
  <c r="ER98" i="55" l="1"/>
  <c r="EX98" i="55"/>
  <c r="EO98" i="55"/>
  <c r="EM98" i="55"/>
  <c r="FI98" i="55"/>
  <c r="DB98" i="55"/>
  <c r="FM97" i="55"/>
  <c r="FN98" i="55"/>
  <c r="EQ98" i="55"/>
  <c r="FD98" i="55"/>
  <c r="FG98" i="55"/>
  <c r="EP98" i="55"/>
  <c r="FL98" i="55"/>
  <c r="FP98" i="55"/>
  <c r="FH98" i="55"/>
  <c r="FG97" i="55"/>
  <c r="EL98" i="55"/>
  <c r="EW98" i="55"/>
  <c r="FO98" i="55"/>
  <c r="ET98" i="55"/>
  <c r="ES98" i="55"/>
  <c r="FJ98" i="55"/>
  <c r="FE98" i="55"/>
  <c r="FT100" i="55"/>
  <c r="FV100" i="55" s="1"/>
  <c r="FB100" i="55"/>
  <c r="EJ100" i="55"/>
  <c r="EM100" i="55" s="1"/>
  <c r="CZ100" i="55"/>
  <c r="DB100" i="55" s="1"/>
  <c r="DR100" i="55"/>
  <c r="DU100" i="55" s="1"/>
  <c r="DR99" i="55"/>
  <c r="FB99" i="55"/>
  <c r="FD99" i="55" s="1"/>
  <c r="CZ99" i="55"/>
  <c r="DB99" i="55" s="1"/>
  <c r="EJ99" i="55"/>
  <c r="EN99" i="55" s="1"/>
  <c r="EU99" i="55" s="1"/>
  <c r="FT99" i="55"/>
  <c r="FU99" i="55" s="1"/>
  <c r="FO97" i="55"/>
  <c r="F103" i="53"/>
  <c r="G96" i="54" s="1"/>
  <c r="FW98" i="55"/>
  <c r="FH97" i="55"/>
  <c r="FX98" i="55"/>
  <c r="FZ98" i="55" s="1"/>
  <c r="FN97" i="55"/>
  <c r="FU98" i="55"/>
  <c r="FL97" i="55"/>
  <c r="FK97" i="55"/>
  <c r="F102" i="53"/>
  <c r="G95" i="54" s="1"/>
  <c r="FI97" i="55"/>
  <c r="FK98" i="55"/>
  <c r="FC98" i="55"/>
  <c r="FP97" i="55"/>
  <c r="EU97" i="55"/>
  <c r="ET97" i="55"/>
  <c r="EV97" i="55"/>
  <c r="ES97" i="55"/>
  <c r="EQ97" i="55"/>
  <c r="ER97" i="55"/>
  <c r="EX97" i="55"/>
  <c r="EP97" i="55"/>
  <c r="EW97" i="55"/>
  <c r="EO97" i="55"/>
  <c r="DV98" i="55"/>
  <c r="DS98" i="55"/>
  <c r="DU98" i="55"/>
  <c r="DT98" i="55"/>
  <c r="GG98" i="55"/>
  <c r="GC98" i="55"/>
  <c r="DJ98" i="55"/>
  <c r="DI98" i="55"/>
  <c r="DE98" i="55"/>
  <c r="DN98" i="55"/>
  <c r="DM98" i="55"/>
  <c r="DH98" i="55"/>
  <c r="DK98" i="55"/>
  <c r="DG98" i="55"/>
  <c r="DF98" i="55"/>
  <c r="FX99" i="55"/>
  <c r="GE99" i="55" s="1"/>
  <c r="FW99" i="55"/>
  <c r="FV99" i="55"/>
  <c r="FC99" i="55"/>
  <c r="F97" i="51"/>
  <c r="F96" i="51"/>
  <c r="D96" i="51"/>
  <c r="C102" i="53" s="1"/>
  <c r="D95" i="54" s="1"/>
  <c r="D97" i="51"/>
  <c r="C103" i="53" s="1"/>
  <c r="D96" i="54" s="1"/>
  <c r="H96" i="51"/>
  <c r="G102" i="53" s="1"/>
  <c r="H95" i="54" s="1"/>
  <c r="EK100" i="55"/>
  <c r="EN100" i="55"/>
  <c r="EL100" i="55"/>
  <c r="FU100" i="55"/>
  <c r="DA100" i="55"/>
  <c r="DD100" i="55"/>
  <c r="DS100" i="55"/>
  <c r="H98" i="51"/>
  <c r="G104" i="53" s="1"/>
  <c r="H97" i="54" s="1"/>
  <c r="H97" i="51"/>
  <c r="G103" i="53" s="1"/>
  <c r="H96" i="54" s="1"/>
  <c r="E97" i="51"/>
  <c r="D103" i="53" s="1"/>
  <c r="E96" i="54" s="1"/>
  <c r="C97" i="51"/>
  <c r="B103" i="53" s="1"/>
  <c r="C96" i="54" s="1"/>
  <c r="C99" i="51"/>
  <c r="B105" i="53" s="1"/>
  <c r="C98" i="54" s="1"/>
  <c r="B9" i="51"/>
  <c r="A15" i="53" s="1"/>
  <c r="B2" i="72" s="1"/>
  <c r="DC100" i="55"/>
  <c r="FC100" i="55"/>
  <c r="FF100" i="55"/>
  <c r="FE100" i="55"/>
  <c r="FD100" i="55"/>
  <c r="F99" i="51"/>
  <c r="G98" i="51"/>
  <c r="H101" i="51"/>
  <c r="G107" i="53" s="1"/>
  <c r="H100" i="54" s="1"/>
  <c r="D98" i="51"/>
  <c r="C104" i="53" s="1"/>
  <c r="D97" i="54" s="1"/>
  <c r="E98" i="51"/>
  <c r="D104" i="53" s="1"/>
  <c r="E97" i="54" s="1"/>
  <c r="F98" i="51"/>
  <c r="C98" i="51"/>
  <c r="B104" i="53" s="1"/>
  <c r="C97" i="54" s="1"/>
  <c r="H99" i="51"/>
  <c r="G105" i="53" s="1"/>
  <c r="H98" i="54" s="1"/>
  <c r="E99" i="51"/>
  <c r="D105" i="53" s="1"/>
  <c r="E98" i="54" s="1"/>
  <c r="D99" i="51"/>
  <c r="C105" i="53" s="1"/>
  <c r="D98" i="54" s="1"/>
  <c r="G99" i="51"/>
  <c r="E100" i="51"/>
  <c r="D106" i="53" s="1"/>
  <c r="E99" i="54" s="1"/>
  <c r="H100" i="51"/>
  <c r="G106" i="53" s="1"/>
  <c r="H99" i="54" s="1"/>
  <c r="F101" i="51"/>
  <c r="G100" i="51"/>
  <c r="D101" i="51"/>
  <c r="C107" i="53" s="1"/>
  <c r="D100" i="54" s="1"/>
  <c r="F100" i="51"/>
  <c r="C100" i="51"/>
  <c r="B106" i="53" s="1"/>
  <c r="C99" i="54" s="1"/>
  <c r="G101" i="51"/>
  <c r="D100" i="51"/>
  <c r="C106" i="53" s="1"/>
  <c r="D99" i="54" s="1"/>
  <c r="C101" i="51"/>
  <c r="B107" i="53" s="1"/>
  <c r="C100" i="54" s="1"/>
  <c r="E102" i="51"/>
  <c r="D108" i="53" s="1"/>
  <c r="E101" i="54" s="1"/>
  <c r="E101" i="51"/>
  <c r="D107" i="53" s="1"/>
  <c r="E100" i="54" s="1"/>
  <c r="G102" i="51"/>
  <c r="E104" i="51"/>
  <c r="D110" i="53" s="1"/>
  <c r="E103" i="54" s="1"/>
  <c r="H102" i="51"/>
  <c r="G108" i="53" s="1"/>
  <c r="H101" i="54" s="1"/>
  <c r="C102" i="51"/>
  <c r="B108" i="53" s="1"/>
  <c r="C101" i="54" s="1"/>
  <c r="D102" i="51"/>
  <c r="C108" i="53" s="1"/>
  <c r="D101" i="54" s="1"/>
  <c r="F102" i="51"/>
  <c r="B80" i="51"/>
  <c r="A86" i="53" s="1"/>
  <c r="B95" i="51"/>
  <c r="A101" i="53" s="1"/>
  <c r="B93" i="51"/>
  <c r="A99" i="53" s="1"/>
  <c r="B45" i="51"/>
  <c r="A51" i="53" s="1"/>
  <c r="B99" i="51"/>
  <c r="A105" i="53" s="1"/>
  <c r="B23" i="51"/>
  <c r="A29" i="53" s="1"/>
  <c r="B79" i="51"/>
  <c r="A85" i="53" s="1"/>
  <c r="B82" i="51"/>
  <c r="A88" i="53" s="1"/>
  <c r="B103" i="51"/>
  <c r="A109" i="53" s="1"/>
  <c r="B25" i="51"/>
  <c r="A31" i="53" s="1"/>
  <c r="B74" i="51"/>
  <c r="A80" i="53" s="1"/>
  <c r="B46" i="51"/>
  <c r="A52" i="53" s="1"/>
  <c r="B54" i="51"/>
  <c r="A60" i="53" s="1"/>
  <c r="B73" i="51"/>
  <c r="A79" i="53" s="1"/>
  <c r="B43" i="51"/>
  <c r="A49" i="53" s="1"/>
  <c r="B52" i="51"/>
  <c r="A58" i="53" s="1"/>
  <c r="B19" i="51"/>
  <c r="A25" i="53" s="1"/>
  <c r="B91" i="51"/>
  <c r="A97" i="53" s="1"/>
  <c r="B72" i="51"/>
  <c r="A78" i="53" s="1"/>
  <c r="B51" i="51"/>
  <c r="A57" i="53" s="1"/>
  <c r="B47" i="51"/>
  <c r="A53" i="53" s="1"/>
  <c r="B26" i="51"/>
  <c r="A32" i="53" s="1"/>
  <c r="B44" i="51"/>
  <c r="A50" i="53" s="1"/>
  <c r="B56" i="51"/>
  <c r="A62" i="53" s="1"/>
  <c r="B49" i="51"/>
  <c r="A55" i="53" s="1"/>
  <c r="B41" i="51"/>
  <c r="A47" i="53" s="1"/>
  <c r="B70" i="51"/>
  <c r="A76" i="53" s="1"/>
  <c r="B42" i="51"/>
  <c r="A48" i="53" s="1"/>
  <c r="B85" i="51"/>
  <c r="A91" i="53" s="1"/>
  <c r="B65" i="51"/>
  <c r="A71" i="53" s="1"/>
  <c r="B86" i="51"/>
  <c r="A92" i="53" s="1"/>
  <c r="B50" i="51"/>
  <c r="A56" i="53" s="1"/>
  <c r="B60" i="51"/>
  <c r="A66" i="53" s="1"/>
  <c r="B96" i="51"/>
  <c r="A102" i="53" s="1"/>
  <c r="B83" i="51"/>
  <c r="A89" i="53" s="1"/>
  <c r="B64" i="51"/>
  <c r="A70" i="53" s="1"/>
  <c r="B28" i="51"/>
  <c r="A34" i="53" s="1"/>
  <c r="B101" i="51"/>
  <c r="A107" i="53" s="1"/>
  <c r="B20" i="51"/>
  <c r="A26" i="53" s="1"/>
  <c r="B48" i="51"/>
  <c r="A54" i="53" s="1"/>
  <c r="B84" i="51"/>
  <c r="A90" i="53" s="1"/>
  <c r="B81" i="51"/>
  <c r="A87" i="53" s="1"/>
  <c r="B67" i="51"/>
  <c r="A73" i="53" s="1"/>
  <c r="B39" i="51"/>
  <c r="A45" i="53" s="1"/>
  <c r="B27" i="51"/>
  <c r="A33" i="53" s="1"/>
  <c r="B78" i="51"/>
  <c r="A84" i="53" s="1"/>
  <c r="B58" i="51"/>
  <c r="A64" i="53" s="1"/>
  <c r="B32" i="51"/>
  <c r="A38" i="53" s="1"/>
  <c r="B97" i="51"/>
  <c r="A103" i="53" s="1"/>
  <c r="B75" i="51"/>
  <c r="A81" i="53" s="1"/>
  <c r="B24" i="51"/>
  <c r="A30" i="53" s="1"/>
  <c r="B35" i="51"/>
  <c r="A41" i="53" s="1"/>
  <c r="B77" i="51"/>
  <c r="A83" i="53" s="1"/>
  <c r="B61" i="51"/>
  <c r="A67" i="53" s="1"/>
  <c r="B31" i="51"/>
  <c r="A37" i="53" s="1"/>
  <c r="B57" i="51"/>
  <c r="A63" i="53" s="1"/>
  <c r="B30" i="51"/>
  <c r="A36" i="53" s="1"/>
  <c r="B37" i="51"/>
  <c r="A43" i="53" s="1"/>
  <c r="B76" i="51"/>
  <c r="A82" i="53" s="1"/>
  <c r="B92" i="51"/>
  <c r="A98" i="53" s="1"/>
  <c r="B87" i="51"/>
  <c r="A93" i="53" s="1"/>
  <c r="B62" i="51"/>
  <c r="A68" i="53" s="1"/>
  <c r="B63" i="51"/>
  <c r="A69" i="53" s="1"/>
  <c r="B89" i="51"/>
  <c r="A95" i="53" s="1"/>
  <c r="B55" i="51"/>
  <c r="A61" i="53" s="1"/>
  <c r="B34" i="51"/>
  <c r="A40" i="53" s="1"/>
  <c r="B21" i="51"/>
  <c r="A27" i="53" s="1"/>
  <c r="B90" i="51"/>
  <c r="A96" i="53" s="1"/>
  <c r="B68" i="51"/>
  <c r="A74" i="53" s="1"/>
  <c r="B33" i="51"/>
  <c r="A39" i="53" s="1"/>
  <c r="B98" i="51"/>
  <c r="A104" i="53" s="1"/>
  <c r="B40" i="51"/>
  <c r="A46" i="53" s="1"/>
  <c r="B69" i="51"/>
  <c r="A75" i="53" s="1"/>
  <c r="B100" i="51"/>
  <c r="A106" i="53" s="1"/>
  <c r="B38" i="51"/>
  <c r="A44" i="53" s="1"/>
  <c r="B94" i="51"/>
  <c r="A100" i="53" s="1"/>
  <c r="B29" i="51"/>
  <c r="A35" i="53" s="1"/>
  <c r="B104" i="51"/>
  <c r="B22" i="51"/>
  <c r="A28" i="53" s="1"/>
  <c r="B59" i="51"/>
  <c r="A65" i="53" s="1"/>
  <c r="B102" i="51"/>
  <c r="A108" i="53" s="1"/>
  <c r="B53" i="51"/>
  <c r="A59" i="53" s="1"/>
  <c r="B36" i="51"/>
  <c r="A42" i="53" s="1"/>
  <c r="B66" i="51"/>
  <c r="A72" i="53" s="1"/>
  <c r="B88" i="51"/>
  <c r="A94" i="53" s="1"/>
  <c r="B71" i="51"/>
  <c r="A77" i="53" s="1"/>
  <c r="D103" i="51"/>
  <c r="C109" i="53" s="1"/>
  <c r="D102" i="54" s="1"/>
  <c r="C103" i="51"/>
  <c r="B109" i="53" s="1"/>
  <c r="C102" i="54" s="1"/>
  <c r="E103" i="51"/>
  <c r="D109" i="53" s="1"/>
  <c r="E102" i="54" s="1"/>
  <c r="H103" i="51"/>
  <c r="G109" i="53" s="1"/>
  <c r="H102" i="54" s="1"/>
  <c r="F103" i="51"/>
  <c r="G103" i="51"/>
  <c r="F104" i="51"/>
  <c r="D104" i="51"/>
  <c r="C110" i="53" s="1"/>
  <c r="D103" i="54" s="1"/>
  <c r="G104" i="51"/>
  <c r="C104" i="51"/>
  <c r="B110" i="53" s="1"/>
  <c r="C103" i="54" s="1"/>
  <c r="H104" i="51"/>
  <c r="G110" i="53" s="1"/>
  <c r="H103" i="54" s="1"/>
  <c r="EW99" i="55" l="1"/>
  <c r="EO99" i="55"/>
  <c r="EV99" i="55"/>
  <c r="EK99" i="55"/>
  <c r="FX100" i="55"/>
  <c r="EX99" i="55"/>
  <c r="EL99" i="55"/>
  <c r="EP99" i="55"/>
  <c r="FW100" i="55"/>
  <c r="ER99" i="55"/>
  <c r="DA99" i="55"/>
  <c r="ES99" i="55"/>
  <c r="DD99" i="55"/>
  <c r="DF99" i="55" s="1"/>
  <c r="ET99" i="55"/>
  <c r="DC99" i="55"/>
  <c r="EQ99" i="55"/>
  <c r="EM99" i="55"/>
  <c r="DT100" i="55"/>
  <c r="DV100" i="55"/>
  <c r="GE98" i="55"/>
  <c r="GH98" i="55"/>
  <c r="FE99" i="55"/>
  <c r="FF99" i="55"/>
  <c r="FN99" i="55" s="1"/>
  <c r="E110" i="53"/>
  <c r="F103" i="54" s="1"/>
  <c r="F104" i="53"/>
  <c r="G97" i="54" s="1"/>
  <c r="E102" i="53"/>
  <c r="F95" i="54" s="1"/>
  <c r="E106" i="53"/>
  <c r="F99" i="54" s="1"/>
  <c r="E105" i="53"/>
  <c r="F98" i="54" s="1"/>
  <c r="E103" i="53"/>
  <c r="F96" i="54" s="1"/>
  <c r="F109" i="53"/>
  <c r="G102" i="54" s="1"/>
  <c r="E109" i="53"/>
  <c r="F102" i="54" s="1"/>
  <c r="F108" i="53"/>
  <c r="G101" i="54" s="1"/>
  <c r="FY98" i="55"/>
  <c r="DS99" i="55"/>
  <c r="DU99" i="55"/>
  <c r="DT99" i="55"/>
  <c r="DV99" i="55"/>
  <c r="F106" i="53"/>
  <c r="G99" i="54" s="1"/>
  <c r="GA98" i="55"/>
  <c r="EB98" i="55"/>
  <c r="ED98" i="55"/>
  <c r="EE98" i="55"/>
  <c r="DW98" i="55"/>
  <c r="DX98" i="55"/>
  <c r="EF98" i="55"/>
  <c r="DY98" i="55"/>
  <c r="EC98" i="55"/>
  <c r="DZ98" i="55"/>
  <c r="EA98" i="55"/>
  <c r="E107" i="53"/>
  <c r="F100" i="54" s="1"/>
  <c r="E104" i="53"/>
  <c r="F97" i="54" s="1"/>
  <c r="E108" i="53"/>
  <c r="F101" i="54" s="1"/>
  <c r="F110" i="53"/>
  <c r="G103" i="54" s="1"/>
  <c r="GF98" i="55"/>
  <c r="F107" i="53"/>
  <c r="G100" i="54" s="1"/>
  <c r="F105" i="53"/>
  <c r="G98" i="54" s="1"/>
  <c r="GB98" i="55"/>
  <c r="GD98" i="55"/>
  <c r="AX15" i="53"/>
  <c r="G6" i="72"/>
  <c r="DN99" i="55"/>
  <c r="DI99" i="55"/>
  <c r="DE99" i="55"/>
  <c r="DH99" i="55"/>
  <c r="DK99" i="55"/>
  <c r="DJ99" i="55"/>
  <c r="DG99" i="55"/>
  <c r="FY99" i="55"/>
  <c r="DL99" i="55"/>
  <c r="GF99" i="55"/>
  <c r="GA99" i="55"/>
  <c r="GG99" i="55"/>
  <c r="DM99" i="55"/>
  <c r="FZ99" i="55"/>
  <c r="GH99" i="55"/>
  <c r="GB99" i="55"/>
  <c r="GC99" i="55"/>
  <c r="GD99" i="55"/>
  <c r="FM99" i="55"/>
  <c r="EB100" i="55"/>
  <c r="EC100" i="55"/>
  <c r="ED100" i="55"/>
  <c r="EE100" i="55"/>
  <c r="DX100" i="55"/>
  <c r="EF100" i="55"/>
  <c r="DY100" i="55"/>
  <c r="DZ100" i="55"/>
  <c r="EA100" i="55"/>
  <c r="EV100" i="55"/>
  <c r="EU100" i="55"/>
  <c r="ET100" i="55"/>
  <c r="ES100" i="55"/>
  <c r="ER100" i="55"/>
  <c r="EQ100" i="55"/>
  <c r="EX100" i="55"/>
  <c r="EW100" i="55"/>
  <c r="EP100" i="55"/>
  <c r="GG100" i="55"/>
  <c r="GF100" i="55"/>
  <c r="GE100" i="55"/>
  <c r="GD100" i="55"/>
  <c r="GC100" i="55"/>
  <c r="GB100" i="55"/>
  <c r="GA100" i="55"/>
  <c r="FZ100" i="55"/>
  <c r="GH100" i="55"/>
  <c r="FO100" i="55"/>
  <c r="FN100" i="55"/>
  <c r="FM100" i="55"/>
  <c r="FL100" i="55"/>
  <c r="FK100" i="55"/>
  <c r="FJ100" i="55"/>
  <c r="FP100" i="55"/>
  <c r="FI100" i="55"/>
  <c r="FH100" i="55"/>
  <c r="DI100" i="55"/>
  <c r="DJ100" i="55"/>
  <c r="DK100" i="55"/>
  <c r="DL100" i="55"/>
  <c r="DM100" i="55"/>
  <c r="DN100" i="55"/>
  <c r="FY100" i="55"/>
  <c r="FG100" i="55"/>
  <c r="EO100" i="55"/>
  <c r="DW100" i="55"/>
  <c r="DF100" i="55"/>
  <c r="DG100" i="55"/>
  <c r="DH100" i="55"/>
  <c r="DE100" i="55"/>
  <c r="B8" i="54"/>
  <c r="AN8" i="54" s="1"/>
  <c r="B56" i="54"/>
  <c r="AX63" i="53"/>
  <c r="B81" i="54"/>
  <c r="AX88" i="53"/>
  <c r="B85" i="54"/>
  <c r="AX92" i="53"/>
  <c r="B32" i="54"/>
  <c r="AX39" i="53"/>
  <c r="B61" i="54"/>
  <c r="AX68" i="53"/>
  <c r="B60" i="54"/>
  <c r="AX67" i="53"/>
  <c r="B77" i="54"/>
  <c r="AX84" i="53"/>
  <c r="B100" i="54"/>
  <c r="A100" i="54" s="1"/>
  <c r="AX107" i="53"/>
  <c r="B64" i="54"/>
  <c r="AX71" i="53"/>
  <c r="B25" i="54"/>
  <c r="AX32" i="53"/>
  <c r="B72" i="54"/>
  <c r="AX79" i="53"/>
  <c r="B22" i="54"/>
  <c r="AX29" i="53"/>
  <c r="B31" i="54"/>
  <c r="AX38" i="53"/>
  <c r="B97" i="54"/>
  <c r="A97" i="54" s="1"/>
  <c r="AX104" i="53"/>
  <c r="B43" i="54"/>
  <c r="AX50" i="53"/>
  <c r="B102" i="54"/>
  <c r="A102" i="54" s="1"/>
  <c r="AX109" i="53"/>
  <c r="B87" i="54"/>
  <c r="AX94" i="53"/>
  <c r="B28" i="54"/>
  <c r="AX35" i="53"/>
  <c r="B67" i="54"/>
  <c r="AX74" i="53"/>
  <c r="B86" i="54"/>
  <c r="AX93" i="53"/>
  <c r="B76" i="54"/>
  <c r="AX83" i="53"/>
  <c r="B26" i="54"/>
  <c r="AX33" i="53"/>
  <c r="B27" i="54"/>
  <c r="AX34" i="53"/>
  <c r="B84" i="54"/>
  <c r="AX91" i="53"/>
  <c r="B46" i="54"/>
  <c r="AX53" i="53"/>
  <c r="B53" i="54"/>
  <c r="AX60" i="53"/>
  <c r="B98" i="54"/>
  <c r="AX105" i="53"/>
  <c r="B58" i="54"/>
  <c r="AX65" i="53"/>
  <c r="B55" i="54"/>
  <c r="AX62" i="53"/>
  <c r="B30" i="54"/>
  <c r="AX37" i="53"/>
  <c r="B19" i="54"/>
  <c r="AX26" i="53"/>
  <c r="B70" i="54"/>
  <c r="AX77" i="53"/>
  <c r="B65" i="54"/>
  <c r="AX72" i="53"/>
  <c r="B93" i="54"/>
  <c r="AX100" i="53"/>
  <c r="B89" i="54"/>
  <c r="AX96" i="53"/>
  <c r="B91" i="54"/>
  <c r="AX98" i="53"/>
  <c r="B34" i="54"/>
  <c r="AX41" i="53"/>
  <c r="B38" i="54"/>
  <c r="AX45" i="53"/>
  <c r="B63" i="54"/>
  <c r="AX70" i="53"/>
  <c r="B41" i="54"/>
  <c r="AX48" i="53"/>
  <c r="B50" i="54"/>
  <c r="AX57" i="53"/>
  <c r="B45" i="54"/>
  <c r="AX52" i="53"/>
  <c r="B44" i="54"/>
  <c r="AX51" i="53"/>
  <c r="B88" i="54"/>
  <c r="AX95" i="53"/>
  <c r="B51" i="54"/>
  <c r="AX58" i="53"/>
  <c r="B57" i="54"/>
  <c r="AX64" i="53"/>
  <c r="B35" i="54"/>
  <c r="AX42" i="53"/>
  <c r="B37" i="54"/>
  <c r="AX44" i="53"/>
  <c r="B20" i="54"/>
  <c r="AX27" i="53"/>
  <c r="B75" i="54"/>
  <c r="AX82" i="53"/>
  <c r="B23" i="54"/>
  <c r="AX30" i="53"/>
  <c r="B66" i="54"/>
  <c r="AX73" i="53"/>
  <c r="B82" i="54"/>
  <c r="AX89" i="53"/>
  <c r="B69" i="54"/>
  <c r="AX76" i="53"/>
  <c r="B71" i="54"/>
  <c r="AX78" i="53"/>
  <c r="B73" i="54"/>
  <c r="AX80" i="53"/>
  <c r="B92" i="54"/>
  <c r="AX99" i="53"/>
  <c r="B39" i="54"/>
  <c r="AX46" i="53"/>
  <c r="B49" i="54"/>
  <c r="AX56" i="53"/>
  <c r="B21" i="54"/>
  <c r="AX28" i="53"/>
  <c r="B78" i="54"/>
  <c r="AX85" i="53"/>
  <c r="B52" i="54"/>
  <c r="AX59" i="53"/>
  <c r="B99" i="54"/>
  <c r="A99" i="54" s="1"/>
  <c r="AX106" i="53"/>
  <c r="B33" i="54"/>
  <c r="AX40" i="53"/>
  <c r="B36" i="54"/>
  <c r="AX43" i="53"/>
  <c r="B74" i="54"/>
  <c r="AX81" i="53"/>
  <c r="B80" i="54"/>
  <c r="AX87" i="53"/>
  <c r="B95" i="54"/>
  <c r="AX102" i="53"/>
  <c r="B40" i="54"/>
  <c r="AX47" i="53"/>
  <c r="B90" i="54"/>
  <c r="AX97" i="53"/>
  <c r="B24" i="54"/>
  <c r="AX31" i="53"/>
  <c r="B94" i="54"/>
  <c r="AX101" i="53"/>
  <c r="B47" i="54"/>
  <c r="AX54" i="53"/>
  <c r="B62" i="54"/>
  <c r="AX69" i="53"/>
  <c r="B42" i="54"/>
  <c r="AX49" i="53"/>
  <c r="B101" i="54"/>
  <c r="A101" i="54" s="1"/>
  <c r="AX108" i="53"/>
  <c r="B68" i="54"/>
  <c r="AX75" i="53"/>
  <c r="B54" i="54"/>
  <c r="AX61" i="53"/>
  <c r="B29" i="54"/>
  <c r="AX36" i="53"/>
  <c r="B96" i="54"/>
  <c r="A96" i="54" s="1"/>
  <c r="AX103" i="53"/>
  <c r="B83" i="54"/>
  <c r="AX90" i="53"/>
  <c r="B59" i="54"/>
  <c r="AX66" i="53"/>
  <c r="B48" i="54"/>
  <c r="AX55" i="53"/>
  <c r="B18" i="54"/>
  <c r="AX25" i="53"/>
  <c r="B79" i="54"/>
  <c r="AX86" i="53"/>
  <c r="A110" i="53"/>
  <c r="FK99" i="55" l="1"/>
  <c r="FL99" i="55"/>
  <c r="FJ99" i="55"/>
  <c r="FI99" i="55"/>
  <c r="FH99" i="55"/>
  <c r="FP99" i="55"/>
  <c r="FG99" i="55"/>
  <c r="FO99" i="55"/>
  <c r="CZ105" i="55"/>
  <c r="DA105" i="55" s="1"/>
  <c r="FT105" i="55"/>
  <c r="FW105" i="55" s="1"/>
  <c r="DR105" i="55"/>
  <c r="DT105" i="55" s="1"/>
  <c r="FB105" i="55"/>
  <c r="EJ105" i="55"/>
  <c r="EM105" i="55" s="1"/>
  <c r="FB102" i="55"/>
  <c r="FD102" i="55" s="1"/>
  <c r="EJ102" i="55"/>
  <c r="FT102" i="55"/>
  <c r="FW102" i="55" s="1"/>
  <c r="CZ102" i="55"/>
  <c r="DR102" i="55"/>
  <c r="DU102" i="55" s="1"/>
  <c r="DR104" i="55"/>
  <c r="DU104" i="55" s="1"/>
  <c r="FT104" i="55"/>
  <c r="FV104" i="55" s="1"/>
  <c r="EJ104" i="55"/>
  <c r="EM104" i="55" s="1"/>
  <c r="FB104" i="55"/>
  <c r="FC104" i="55" s="1"/>
  <c r="CZ104" i="55"/>
  <c r="DC104" i="55" s="1"/>
  <c r="DR101" i="55"/>
  <c r="DT101" i="55" s="1"/>
  <c r="FB101" i="55"/>
  <c r="FE101" i="55" s="1"/>
  <c r="FT101" i="55"/>
  <c r="FV101" i="55" s="1"/>
  <c r="EJ101" i="55"/>
  <c r="EN101" i="55" s="1"/>
  <c r="ER101" i="55" s="1"/>
  <c r="CZ101" i="55"/>
  <c r="DC101" i="55" s="1"/>
  <c r="FB103" i="55"/>
  <c r="FE103" i="55" s="1"/>
  <c r="CZ103" i="55"/>
  <c r="DC103" i="55" s="1"/>
  <c r="EJ103" i="55"/>
  <c r="EK103" i="55" s="1"/>
  <c r="FT103" i="55"/>
  <c r="FV103" i="55" s="1"/>
  <c r="DR103" i="55"/>
  <c r="DV103" i="55" s="1"/>
  <c r="EF99" i="55"/>
  <c r="DY99" i="55"/>
  <c r="DZ99" i="55"/>
  <c r="EA99" i="55"/>
  <c r="EC99" i="55"/>
  <c r="EB99" i="55"/>
  <c r="ED99" i="55"/>
  <c r="DW99" i="55"/>
  <c r="EE99" i="55"/>
  <c r="DX99" i="55"/>
  <c r="G8" i="72"/>
  <c r="F8" i="72"/>
  <c r="D8" i="72"/>
  <c r="E8" i="72"/>
  <c r="F9" i="72"/>
  <c r="E9" i="72"/>
  <c r="D9" i="72"/>
  <c r="G9" i="72"/>
  <c r="BA54" i="53"/>
  <c r="AY54" i="53" s="1"/>
  <c r="I47" i="54" s="1"/>
  <c r="DB101" i="55"/>
  <c r="DD101" i="55"/>
  <c r="DJ101" i="55" s="1"/>
  <c r="DA101" i="55"/>
  <c r="BA15" i="53"/>
  <c r="AY15" i="53" s="1"/>
  <c r="BA36" i="53"/>
  <c r="AY36" i="53" s="1"/>
  <c r="BA78" i="53"/>
  <c r="BA26" i="53"/>
  <c r="AY26" i="53" s="1"/>
  <c r="BA84" i="53"/>
  <c r="BA66" i="53"/>
  <c r="AY66" i="53" s="1"/>
  <c r="BA69" i="53"/>
  <c r="AY69" i="53" s="1"/>
  <c r="BA97" i="53"/>
  <c r="AY97" i="53" s="1"/>
  <c r="BA81" i="53"/>
  <c r="AY81" i="53" s="1"/>
  <c r="BA59" i="53"/>
  <c r="AY59" i="53" s="1"/>
  <c r="BA46" i="53"/>
  <c r="BA76" i="53"/>
  <c r="BA82" i="53"/>
  <c r="BA64" i="53"/>
  <c r="AY64" i="53" s="1"/>
  <c r="BA52" i="53"/>
  <c r="AY52" i="53" s="1"/>
  <c r="BA45" i="53"/>
  <c r="BA100" i="53"/>
  <c r="BA37" i="53"/>
  <c r="BA60" i="53"/>
  <c r="BA33" i="53"/>
  <c r="BA35" i="53"/>
  <c r="BA104" i="53"/>
  <c r="AY104" i="53" s="1"/>
  <c r="BA32" i="53"/>
  <c r="AY32" i="53" s="1"/>
  <c r="BA67" i="53"/>
  <c r="BA88" i="53"/>
  <c r="BA87" i="53"/>
  <c r="BA105" i="53"/>
  <c r="AY105" i="53" s="1"/>
  <c r="BA61" i="53"/>
  <c r="BA106" i="53"/>
  <c r="AY106" i="53" s="1"/>
  <c r="BA70" i="53"/>
  <c r="BA79" i="53"/>
  <c r="AY79" i="53" s="1"/>
  <c r="BA90" i="53"/>
  <c r="BA47" i="53"/>
  <c r="AY47" i="53" s="1"/>
  <c r="BA27" i="53"/>
  <c r="AY27" i="53" s="1"/>
  <c r="BA72" i="53"/>
  <c r="BA94" i="53"/>
  <c r="BA63" i="53"/>
  <c r="BA31" i="53"/>
  <c r="AY31" i="53" s="1"/>
  <c r="BA51" i="53"/>
  <c r="AY51" i="53" s="1"/>
  <c r="BA74" i="53"/>
  <c r="BA85" i="53"/>
  <c r="AY85" i="53" s="1"/>
  <c r="BA89" i="53"/>
  <c r="AY89" i="53" s="1"/>
  <c r="BA57" i="53"/>
  <c r="AY57" i="53" s="1"/>
  <c r="BA53" i="53"/>
  <c r="BA71" i="53"/>
  <c r="BA55" i="53"/>
  <c r="BA30" i="53"/>
  <c r="AY30" i="53" s="1"/>
  <c r="BA96" i="53"/>
  <c r="AY96" i="53" s="1"/>
  <c r="BA50" i="53"/>
  <c r="BA86" i="53"/>
  <c r="BA75" i="53"/>
  <c r="BA43" i="53"/>
  <c r="BA99" i="53"/>
  <c r="BA58" i="53"/>
  <c r="AY58" i="53" s="1"/>
  <c r="BA41" i="53"/>
  <c r="AY41" i="53" s="1"/>
  <c r="BA62" i="53"/>
  <c r="BA83" i="53"/>
  <c r="AY83" i="53" s="1"/>
  <c r="BA38" i="53"/>
  <c r="AY38" i="53" s="1"/>
  <c r="BA68" i="53"/>
  <c r="AY68" i="53" s="1"/>
  <c r="BA103" i="53"/>
  <c r="BA101" i="53"/>
  <c r="BA102" i="53"/>
  <c r="BA40" i="53"/>
  <c r="BA28" i="53"/>
  <c r="AY28" i="53" s="1"/>
  <c r="BA80" i="53"/>
  <c r="BA73" i="53"/>
  <c r="AY73" i="53" s="1"/>
  <c r="BA44" i="53"/>
  <c r="BA95" i="53"/>
  <c r="BA48" i="53"/>
  <c r="BA98" i="53"/>
  <c r="AY98" i="53" s="1"/>
  <c r="BA77" i="53"/>
  <c r="AY77" i="53" s="1"/>
  <c r="BA65" i="53"/>
  <c r="AY65" i="53" s="1"/>
  <c r="BA91" i="53"/>
  <c r="BA93" i="53"/>
  <c r="BA109" i="53"/>
  <c r="BA29" i="53"/>
  <c r="BA107" i="53"/>
  <c r="BA39" i="53"/>
  <c r="BA56" i="53"/>
  <c r="AY56" i="53" s="1"/>
  <c r="BA25" i="53"/>
  <c r="BA108" i="53"/>
  <c r="AY108" i="53" s="1"/>
  <c r="BA49" i="53"/>
  <c r="BA42" i="53"/>
  <c r="BA34" i="53"/>
  <c r="BA92" i="53"/>
  <c r="A11" i="72"/>
  <c r="A12" i="72"/>
  <c r="F4" i="72"/>
  <c r="F6" i="72"/>
  <c r="A13" i="72"/>
  <c r="G4" i="72"/>
  <c r="AN23" i="54"/>
  <c r="A23" i="54"/>
  <c r="AN72" i="54"/>
  <c r="AL72" i="54" s="1"/>
  <c r="AM72" i="54" s="1"/>
  <c r="A72" i="54"/>
  <c r="AN80" i="54"/>
  <c r="AL80" i="54" s="1"/>
  <c r="AM80" i="54" s="1"/>
  <c r="A80" i="54"/>
  <c r="AN63" i="54"/>
  <c r="AL63" i="54" s="1"/>
  <c r="AM63" i="54" s="1"/>
  <c r="A63" i="54"/>
  <c r="AN59" i="54"/>
  <c r="AL59" i="54" s="1"/>
  <c r="AM59" i="54" s="1"/>
  <c r="A59" i="54"/>
  <c r="AN54" i="54"/>
  <c r="AL54" i="54" s="1"/>
  <c r="AM54" i="54" s="1"/>
  <c r="A54" i="54"/>
  <c r="AN62" i="54"/>
  <c r="AL62" i="54" s="1"/>
  <c r="AM62" i="54" s="1"/>
  <c r="A62" i="54"/>
  <c r="AN90" i="54"/>
  <c r="AL90" i="54" s="1"/>
  <c r="AM90" i="54" s="1"/>
  <c r="A90" i="54"/>
  <c r="AN74" i="54"/>
  <c r="AL74" i="54" s="1"/>
  <c r="AM74" i="54" s="1"/>
  <c r="A74" i="54"/>
  <c r="AN52" i="54"/>
  <c r="AL52" i="54" s="1"/>
  <c r="AM52" i="54" s="1"/>
  <c r="A52" i="54"/>
  <c r="AN39" i="54"/>
  <c r="A39" i="54"/>
  <c r="AN69" i="54"/>
  <c r="AL69" i="54" s="1"/>
  <c r="AM69" i="54" s="1"/>
  <c r="A69" i="54"/>
  <c r="AN75" i="54"/>
  <c r="AL75" i="54" s="1"/>
  <c r="AM75" i="54" s="1"/>
  <c r="A75" i="54"/>
  <c r="AN57" i="54"/>
  <c r="AL57" i="54" s="1"/>
  <c r="AM57" i="54" s="1"/>
  <c r="A57" i="54"/>
  <c r="AN45" i="54"/>
  <c r="A45" i="54"/>
  <c r="AN38" i="54"/>
  <c r="A38" i="54"/>
  <c r="AN93" i="54"/>
  <c r="AL93" i="54" s="1"/>
  <c r="AM93" i="54" s="1"/>
  <c r="A93" i="54"/>
  <c r="AN30" i="54"/>
  <c r="A30" i="54"/>
  <c r="AN53" i="54"/>
  <c r="AL53" i="54" s="1"/>
  <c r="AM53" i="54" s="1"/>
  <c r="A53" i="54"/>
  <c r="AN26" i="54"/>
  <c r="A26" i="54"/>
  <c r="AN28" i="54"/>
  <c r="A28" i="54"/>
  <c r="AN25" i="54"/>
  <c r="A25" i="54"/>
  <c r="AN60" i="54"/>
  <c r="AL60" i="54" s="1"/>
  <c r="AM60" i="54" s="1"/>
  <c r="A60" i="54"/>
  <c r="AN81" i="54"/>
  <c r="AL81" i="54" s="1"/>
  <c r="EG87" i="55" s="1"/>
  <c r="A81" i="54"/>
  <c r="AN48" i="54"/>
  <c r="A48" i="54"/>
  <c r="AN24" i="54"/>
  <c r="A24" i="54"/>
  <c r="AN35" i="54"/>
  <c r="A35" i="54"/>
  <c r="AN98" i="54"/>
  <c r="AL98" i="54" s="1"/>
  <c r="AM98" i="54" s="1"/>
  <c r="A98" i="54"/>
  <c r="AN67" i="54"/>
  <c r="AL67" i="54" s="1"/>
  <c r="AM67" i="54" s="1"/>
  <c r="A67" i="54"/>
  <c r="AN85" i="54"/>
  <c r="AL85" i="54" s="1"/>
  <c r="AM85" i="54" s="1"/>
  <c r="A85" i="54"/>
  <c r="A8" i="54"/>
  <c r="AN42" i="54"/>
  <c r="A42" i="54"/>
  <c r="AN49" i="54"/>
  <c r="A49" i="54"/>
  <c r="AN44" i="54"/>
  <c r="A44" i="54"/>
  <c r="AN27" i="54"/>
  <c r="A27" i="54"/>
  <c r="AN77" i="54"/>
  <c r="AL77" i="54" s="1"/>
  <c r="AM77" i="54" s="1"/>
  <c r="A77" i="54"/>
  <c r="AN79" i="54"/>
  <c r="AL79" i="54" s="1"/>
  <c r="AM79" i="54" s="1"/>
  <c r="A79" i="54"/>
  <c r="AN47" i="54"/>
  <c r="A47" i="54"/>
  <c r="AN40" i="54"/>
  <c r="A40" i="54"/>
  <c r="AN36" i="54"/>
  <c r="A36" i="54"/>
  <c r="AN78" i="54"/>
  <c r="AL78" i="54" s="1"/>
  <c r="AM78" i="54" s="1"/>
  <c r="A78" i="54"/>
  <c r="AN92" i="54"/>
  <c r="AL92" i="54" s="1"/>
  <c r="AM92" i="54" s="1"/>
  <c r="A92" i="54"/>
  <c r="AN82" i="54"/>
  <c r="AL82" i="54" s="1"/>
  <c r="AM82" i="54" s="1"/>
  <c r="A82" i="54"/>
  <c r="AN20" i="54"/>
  <c r="A20" i="54"/>
  <c r="AN51" i="54"/>
  <c r="AL51" i="54" s="1"/>
  <c r="AM51" i="54" s="1"/>
  <c r="A51" i="54"/>
  <c r="AN50" i="54"/>
  <c r="A50" i="54"/>
  <c r="AN34" i="54"/>
  <c r="A34" i="54"/>
  <c r="AN65" i="54"/>
  <c r="AL65" i="54" s="1"/>
  <c r="AM65" i="54" s="1"/>
  <c r="A65" i="54"/>
  <c r="AN55" i="54"/>
  <c r="AL55" i="54" s="1"/>
  <c r="AM55" i="54" s="1"/>
  <c r="A55" i="54"/>
  <c r="AN46" i="54"/>
  <c r="A46" i="54"/>
  <c r="AN76" i="54"/>
  <c r="AL76" i="54" s="1"/>
  <c r="AM76" i="54" s="1"/>
  <c r="A76" i="54"/>
  <c r="AN87" i="54"/>
  <c r="AL87" i="54" s="1"/>
  <c r="AM87" i="54" s="1"/>
  <c r="A87" i="54"/>
  <c r="AN31" i="54"/>
  <c r="A31" i="54"/>
  <c r="AN64" i="54"/>
  <c r="AL64" i="54" s="1"/>
  <c r="AM64" i="54" s="1"/>
  <c r="A64" i="54"/>
  <c r="AN61" i="54"/>
  <c r="AL61" i="54" s="1"/>
  <c r="AM61" i="54" s="1"/>
  <c r="A61" i="54"/>
  <c r="AN56" i="54"/>
  <c r="AL56" i="54" s="1"/>
  <c r="AM56" i="54" s="1"/>
  <c r="A56" i="54"/>
  <c r="AN19" i="54"/>
  <c r="A19" i="54"/>
  <c r="AN68" i="54"/>
  <c r="AL68" i="54" s="1"/>
  <c r="AM68" i="54" s="1"/>
  <c r="A68" i="54"/>
  <c r="AN29" i="54"/>
  <c r="A29" i="54"/>
  <c r="AN71" i="54"/>
  <c r="AL71" i="54" s="1"/>
  <c r="AM71" i="54" s="1"/>
  <c r="A71" i="54"/>
  <c r="AN89" i="54"/>
  <c r="AL89" i="54" s="1"/>
  <c r="AM89" i="54" s="1"/>
  <c r="A89" i="54"/>
  <c r="AN43" i="54"/>
  <c r="A43" i="54"/>
  <c r="AN83" i="54"/>
  <c r="AL83" i="54" s="1"/>
  <c r="AM83" i="54" s="1"/>
  <c r="A83" i="54"/>
  <c r="AN18" i="54"/>
  <c r="A18" i="54"/>
  <c r="AN94" i="54"/>
  <c r="AL94" i="54" s="1"/>
  <c r="AM94" i="54" s="1"/>
  <c r="A94" i="54"/>
  <c r="AN95" i="54"/>
  <c r="AL95" i="54" s="1"/>
  <c r="AM95" i="54" s="1"/>
  <c r="A95" i="54"/>
  <c r="AN33" i="54"/>
  <c r="A33" i="54"/>
  <c r="AN21" i="54"/>
  <c r="A21" i="54"/>
  <c r="AN73" i="54"/>
  <c r="AL73" i="54" s="1"/>
  <c r="AM73" i="54" s="1"/>
  <c r="A73" i="54"/>
  <c r="AN66" i="54"/>
  <c r="AL66" i="54" s="1"/>
  <c r="AM66" i="54" s="1"/>
  <c r="A66" i="54"/>
  <c r="AN37" i="54"/>
  <c r="A37" i="54"/>
  <c r="AN88" i="54"/>
  <c r="AL88" i="54" s="1"/>
  <c r="AM88" i="54" s="1"/>
  <c r="A88" i="54"/>
  <c r="AN41" i="54"/>
  <c r="A41" i="54"/>
  <c r="AN91" i="54"/>
  <c r="AL91" i="54" s="1"/>
  <c r="AM91" i="54" s="1"/>
  <c r="A91" i="54"/>
  <c r="AN70" i="54"/>
  <c r="AL70" i="54" s="1"/>
  <c r="AM70" i="54" s="1"/>
  <c r="A70" i="54"/>
  <c r="AN58" i="54"/>
  <c r="AL58" i="54" s="1"/>
  <c r="AM58" i="54" s="1"/>
  <c r="A58" i="54"/>
  <c r="AN84" i="54"/>
  <c r="AL84" i="54" s="1"/>
  <c r="AM84" i="54" s="1"/>
  <c r="A84" i="54"/>
  <c r="AN86" i="54"/>
  <c r="AL86" i="54" s="1"/>
  <c r="AM86" i="54" s="1"/>
  <c r="A86" i="54"/>
  <c r="AN22" i="54"/>
  <c r="A22" i="54"/>
  <c r="AN32" i="54"/>
  <c r="A32" i="54"/>
  <c r="FU101" i="55"/>
  <c r="FX101" i="55"/>
  <c r="GB101" i="55" s="1"/>
  <c r="EL101" i="55"/>
  <c r="EM101" i="55"/>
  <c r="EK101" i="55"/>
  <c r="EO101" i="55"/>
  <c r="FC101" i="55"/>
  <c r="FD101" i="55"/>
  <c r="FF101" i="55"/>
  <c r="FW101" i="55"/>
  <c r="EW101" i="55"/>
  <c r="ES101" i="55"/>
  <c r="EU101" i="55"/>
  <c r="EV101" i="55"/>
  <c r="ET101" i="55"/>
  <c r="EP101" i="55"/>
  <c r="EX101" i="55"/>
  <c r="EQ101" i="55"/>
  <c r="DY103" i="55"/>
  <c r="DZ103" i="55"/>
  <c r="EA103" i="55"/>
  <c r="EB103" i="55"/>
  <c r="EC103" i="55"/>
  <c r="ED103" i="55"/>
  <c r="DX103" i="55"/>
  <c r="EE103" i="55"/>
  <c r="EF103" i="55"/>
  <c r="DW103" i="55"/>
  <c r="DS102" i="55"/>
  <c r="DT104" i="55"/>
  <c r="DV104" i="55"/>
  <c r="DS104" i="55"/>
  <c r="FF102" i="55"/>
  <c r="AN97" i="54"/>
  <c r="AL97" i="54" s="1"/>
  <c r="AN99" i="54"/>
  <c r="AL99" i="54" s="1"/>
  <c r="AM99" i="54" s="1"/>
  <c r="AN96" i="54"/>
  <c r="AL96" i="54" s="1"/>
  <c r="AN101" i="54"/>
  <c r="AL101" i="54" s="1"/>
  <c r="AM101" i="54" s="1"/>
  <c r="AN102" i="54"/>
  <c r="AL102" i="54" s="1"/>
  <c r="AM102" i="54" s="1"/>
  <c r="AN100" i="54"/>
  <c r="AL100" i="54" s="1"/>
  <c r="AM100" i="54" s="1"/>
  <c r="FC102" i="55"/>
  <c r="FE102" i="55"/>
  <c r="DT102" i="55"/>
  <c r="DD103" i="55"/>
  <c r="DV102" i="55"/>
  <c r="EM103" i="55"/>
  <c r="DB103" i="55"/>
  <c r="DA103" i="55"/>
  <c r="DU105" i="55"/>
  <c r="EL103" i="55"/>
  <c r="FW104" i="55"/>
  <c r="DA104" i="55"/>
  <c r="DS105" i="55"/>
  <c r="FU104" i="55"/>
  <c r="FX104" i="55"/>
  <c r="EN103" i="55"/>
  <c r="DB105" i="55"/>
  <c r="DD105" i="55"/>
  <c r="DV105" i="55"/>
  <c r="FE104" i="55"/>
  <c r="EN102" i="55"/>
  <c r="EL102" i="55"/>
  <c r="EM102" i="55"/>
  <c r="EK102" i="55"/>
  <c r="FF104" i="55"/>
  <c r="DD102" i="55"/>
  <c r="DA102" i="55"/>
  <c r="DC102" i="55"/>
  <c r="DB102" i="55"/>
  <c r="DC105" i="55"/>
  <c r="FD104" i="55"/>
  <c r="FU102" i="55"/>
  <c r="FC103" i="55"/>
  <c r="FX105" i="55"/>
  <c r="FD103" i="55"/>
  <c r="DB104" i="55"/>
  <c r="DU103" i="55"/>
  <c r="DT103" i="55"/>
  <c r="EL104" i="55"/>
  <c r="DD104" i="55"/>
  <c r="FV105" i="55"/>
  <c r="DS103" i="55"/>
  <c r="FU105" i="55"/>
  <c r="EN105" i="55"/>
  <c r="FF105" i="55"/>
  <c r="FD105" i="55"/>
  <c r="FC105" i="55"/>
  <c r="FE105" i="55"/>
  <c r="B103" i="54"/>
  <c r="A103" i="54" s="1"/>
  <c r="AX110" i="53"/>
  <c r="FX103" i="55" l="1"/>
  <c r="FV102" i="55"/>
  <c r="EL105" i="55"/>
  <c r="EK104" i="55"/>
  <c r="FW103" i="55"/>
  <c r="EK105" i="55"/>
  <c r="FU103" i="55"/>
  <c r="EN104" i="55"/>
  <c r="EX104" i="55" s="1"/>
  <c r="FF103" i="55"/>
  <c r="FX102" i="55"/>
  <c r="GB102" i="55" s="1"/>
  <c r="DU101" i="55"/>
  <c r="DS101" i="55"/>
  <c r="DV101" i="55"/>
  <c r="EE101" i="55" s="1"/>
  <c r="DI101" i="55"/>
  <c r="DE101" i="55"/>
  <c r="DN101" i="55"/>
  <c r="I99" i="54"/>
  <c r="AY71" i="53"/>
  <c r="I64" i="54" s="1"/>
  <c r="I24" i="54"/>
  <c r="DM101" i="55"/>
  <c r="I19" i="54"/>
  <c r="AY39" i="53"/>
  <c r="I32" i="54" s="1"/>
  <c r="AL32" i="54" s="1"/>
  <c r="AY35" i="53"/>
  <c r="I28" i="54" s="1"/>
  <c r="AL28" i="54" s="1"/>
  <c r="AY76" i="53"/>
  <c r="I69" i="54" s="1"/>
  <c r="AY92" i="53"/>
  <c r="I85" i="54" s="1"/>
  <c r="AY70" i="53"/>
  <c r="I63" i="54" s="1"/>
  <c r="AY102" i="53"/>
  <c r="I95" i="54" s="1"/>
  <c r="DL101" i="55"/>
  <c r="I61" i="54"/>
  <c r="I50" i="54"/>
  <c r="I98" i="54"/>
  <c r="AY107" i="53"/>
  <c r="I100" i="54" s="1"/>
  <c r="AY48" i="53"/>
  <c r="I41" i="54" s="1"/>
  <c r="AL41" i="54" s="1"/>
  <c r="AY99" i="53"/>
  <c r="I92" i="54" s="1"/>
  <c r="AY94" i="53"/>
  <c r="I87" i="54" s="1"/>
  <c r="AY61" i="53"/>
  <c r="I54" i="54" s="1"/>
  <c r="AY33" i="53"/>
  <c r="I26" i="54" s="1"/>
  <c r="AL26" i="54" s="1"/>
  <c r="AY46" i="53"/>
  <c r="I39" i="54" s="1"/>
  <c r="AL39" i="54" s="1"/>
  <c r="AY84" i="53"/>
  <c r="I77" i="54" s="1"/>
  <c r="AY101" i="53"/>
  <c r="I94" i="54" s="1"/>
  <c r="I51" i="54"/>
  <c r="I97" i="54"/>
  <c r="DH101" i="55"/>
  <c r="DK101" i="55"/>
  <c r="I66" i="54"/>
  <c r="I31" i="54"/>
  <c r="AL31" i="54" s="1"/>
  <c r="I82" i="54"/>
  <c r="I20" i="54"/>
  <c r="I52" i="54"/>
  <c r="I29" i="54"/>
  <c r="AY29" i="53"/>
  <c r="I22" i="54" s="1"/>
  <c r="AL22" i="54" s="1"/>
  <c r="AY95" i="53"/>
  <c r="I88" i="54" s="1"/>
  <c r="AY43" i="53"/>
  <c r="I36" i="54" s="1"/>
  <c r="AL36" i="54" s="1"/>
  <c r="AY60" i="53"/>
  <c r="I53" i="54" s="1"/>
  <c r="I57" i="54"/>
  <c r="I101" i="54"/>
  <c r="I76" i="54"/>
  <c r="I78" i="54"/>
  <c r="I40" i="54"/>
  <c r="I74" i="54"/>
  <c r="AY109" i="53"/>
  <c r="I102" i="54" s="1"/>
  <c r="AY44" i="53"/>
  <c r="I37" i="54" s="1"/>
  <c r="AL37" i="54" s="1"/>
  <c r="AY53" i="53"/>
  <c r="I46" i="54" s="1"/>
  <c r="AY75" i="53"/>
  <c r="I68" i="54" s="1"/>
  <c r="AY55" i="53"/>
  <c r="I48" i="54" s="1"/>
  <c r="AY37" i="53"/>
  <c r="I30" i="54" s="1"/>
  <c r="AL30" i="54" s="1"/>
  <c r="AY50" i="53"/>
  <c r="I43" i="54" s="1"/>
  <c r="AY103" i="53"/>
  <c r="I96" i="54" s="1"/>
  <c r="I59" i="54"/>
  <c r="DG101" i="55"/>
  <c r="DF101" i="55"/>
  <c r="I58" i="54"/>
  <c r="I21" i="54"/>
  <c r="I89" i="54"/>
  <c r="I90" i="54"/>
  <c r="AY93" i="53"/>
  <c r="I86" i="54" s="1"/>
  <c r="AY80" i="53"/>
  <c r="I73" i="54" s="1"/>
  <c r="AY62" i="53"/>
  <c r="I55" i="54" s="1"/>
  <c r="AY90" i="53"/>
  <c r="I83" i="54" s="1"/>
  <c r="AY88" i="53"/>
  <c r="I81" i="54" s="1"/>
  <c r="AY100" i="53"/>
  <c r="I93" i="54" s="1"/>
  <c r="AY42" i="53"/>
  <c r="I35" i="54" s="1"/>
  <c r="AL35" i="54" s="1"/>
  <c r="AY74" i="53"/>
  <c r="I67" i="54" s="1"/>
  <c r="AY87" i="53"/>
  <c r="I80" i="54" s="1"/>
  <c r="AY25" i="53"/>
  <c r="I18" i="54" s="1"/>
  <c r="AL18" i="54" s="1"/>
  <c r="I91" i="54"/>
  <c r="I49" i="54"/>
  <c r="I70" i="54"/>
  <c r="I34" i="54"/>
  <c r="I23" i="54"/>
  <c r="I44" i="54"/>
  <c r="I72" i="54"/>
  <c r="I25" i="54"/>
  <c r="AL25" i="54" s="1"/>
  <c r="I45" i="54"/>
  <c r="I62" i="54"/>
  <c r="AY91" i="53"/>
  <c r="I84" i="54" s="1"/>
  <c r="AY40" i="53"/>
  <c r="I33" i="54" s="1"/>
  <c r="AY63" i="53"/>
  <c r="I56" i="54" s="1"/>
  <c r="AY72" i="53"/>
  <c r="I65" i="54" s="1"/>
  <c r="AY82" i="53"/>
  <c r="I75" i="54" s="1"/>
  <c r="AY67" i="53"/>
  <c r="I60" i="54" s="1"/>
  <c r="AY45" i="53"/>
  <c r="I38" i="54" s="1"/>
  <c r="AL38" i="54" s="1"/>
  <c r="AY78" i="53"/>
  <c r="I71" i="54" s="1"/>
  <c r="AY34" i="53"/>
  <c r="I27" i="54" s="1"/>
  <c r="AL27" i="54" s="1"/>
  <c r="AY49" i="53"/>
  <c r="I42" i="54" s="1"/>
  <c r="AL42" i="54" s="1"/>
  <c r="AY86" i="53"/>
  <c r="I79" i="54" s="1"/>
  <c r="I8" i="54"/>
  <c r="AL8" i="54" s="1"/>
  <c r="GI14" i="55" s="1"/>
  <c r="C9" i="72"/>
  <c r="C8" i="72"/>
  <c r="AL47" i="54"/>
  <c r="GI53" i="55" s="1"/>
  <c r="AL49" i="54"/>
  <c r="GI55" i="55" s="1"/>
  <c r="AL23" i="54"/>
  <c r="GI29" i="55" s="1"/>
  <c r="C4" i="72"/>
  <c r="G14" i="72" s="1"/>
  <c r="AL48" i="54"/>
  <c r="DO54" i="55" s="1"/>
  <c r="AL24" i="54"/>
  <c r="EY30" i="55" s="1"/>
  <c r="AL46" i="54"/>
  <c r="FQ52" i="55" s="1"/>
  <c r="AL19" i="54"/>
  <c r="EG25" i="55" s="1"/>
  <c r="AL33" i="54"/>
  <c r="DO39" i="55" s="1"/>
  <c r="AL29" i="54"/>
  <c r="DO35" i="55" s="1"/>
  <c r="AL34" i="54"/>
  <c r="EY40" i="55" s="1"/>
  <c r="AL40" i="54"/>
  <c r="GI46" i="55" s="1"/>
  <c r="AL45" i="54"/>
  <c r="GI51" i="55" s="1"/>
  <c r="AL43" i="54"/>
  <c r="GI49" i="55" s="1"/>
  <c r="AL50" i="54"/>
  <c r="EG56" i="55" s="1"/>
  <c r="AL44" i="54"/>
  <c r="DO50" i="55" s="1"/>
  <c r="BA110" i="53"/>
  <c r="AL21" i="54"/>
  <c r="FQ27" i="55" s="1"/>
  <c r="AL20" i="54"/>
  <c r="EY26" i="55" s="1"/>
  <c r="EC101" i="55"/>
  <c r="EG100" i="55"/>
  <c r="DO100" i="55"/>
  <c r="FQ100" i="55"/>
  <c r="DO92" i="55"/>
  <c r="ED101" i="55"/>
  <c r="EG82" i="55"/>
  <c r="EG77" i="55"/>
  <c r="DO77" i="55"/>
  <c r="GI77" i="55"/>
  <c r="EY77" i="55"/>
  <c r="GI92" i="55"/>
  <c r="FQ92" i="55"/>
  <c r="FQ85" i="55"/>
  <c r="GG101" i="55"/>
  <c r="GC101" i="55"/>
  <c r="FY101" i="55"/>
  <c r="FZ101" i="55"/>
  <c r="GF101" i="55"/>
  <c r="EB101" i="55"/>
  <c r="DZ101" i="55"/>
  <c r="EA101" i="55"/>
  <c r="DY101" i="55"/>
  <c r="EF101" i="55"/>
  <c r="DW101" i="55"/>
  <c r="DX101" i="55"/>
  <c r="GD101" i="55"/>
  <c r="GE101" i="55"/>
  <c r="GH101" i="55"/>
  <c r="GA101" i="55"/>
  <c r="FO101" i="55"/>
  <c r="FP101" i="55"/>
  <c r="FN101" i="55"/>
  <c r="FH101" i="55"/>
  <c r="FM101" i="55"/>
  <c r="FL101" i="55"/>
  <c r="FG101" i="55"/>
  <c r="FK101" i="55"/>
  <c r="FJ101" i="55"/>
  <c r="FI101" i="55"/>
  <c r="DO90" i="55"/>
  <c r="EG92" i="55"/>
  <c r="FQ82" i="55"/>
  <c r="DO82" i="55"/>
  <c r="EY82" i="55"/>
  <c r="GI78" i="55"/>
  <c r="DO60" i="55"/>
  <c r="DO79" i="55"/>
  <c r="EG79" i="55"/>
  <c r="EY79" i="55"/>
  <c r="FQ79" i="55"/>
  <c r="EG94" i="55"/>
  <c r="EY86" i="55"/>
  <c r="DO59" i="55"/>
  <c r="EY80" i="55"/>
  <c r="GC102" i="55"/>
  <c r="FL104" i="55"/>
  <c r="FK104" i="55"/>
  <c r="FJ104" i="55"/>
  <c r="FI104" i="55"/>
  <c r="FP104" i="55"/>
  <c r="FH104" i="55"/>
  <c r="FO104" i="55"/>
  <c r="FN104" i="55"/>
  <c r="FM104" i="55"/>
  <c r="GD103" i="55"/>
  <c r="GC103" i="55"/>
  <c r="GB103" i="55"/>
  <c r="GA103" i="55"/>
  <c r="GH103" i="55"/>
  <c r="FZ103" i="55"/>
  <c r="GG103" i="55"/>
  <c r="GF103" i="55"/>
  <c r="GE103" i="55"/>
  <c r="ES103" i="55"/>
  <c r="ER103" i="55"/>
  <c r="EQ103" i="55"/>
  <c r="EX103" i="55"/>
  <c r="EP103" i="55"/>
  <c r="EW103" i="55"/>
  <c r="EV103" i="55"/>
  <c r="EU103" i="55"/>
  <c r="ET103" i="55"/>
  <c r="FM102" i="55"/>
  <c r="FL102" i="55"/>
  <c r="FK102" i="55"/>
  <c r="FJ102" i="55"/>
  <c r="FI102" i="55"/>
  <c r="FP102" i="55"/>
  <c r="FH102" i="55"/>
  <c r="FO102" i="55"/>
  <c r="FN102" i="55"/>
  <c r="DZ102" i="55"/>
  <c r="EA102" i="55"/>
  <c r="EB102" i="55"/>
  <c r="EC102" i="55"/>
  <c r="ED102" i="55"/>
  <c r="EE102" i="55"/>
  <c r="DX102" i="55"/>
  <c r="DY102" i="55"/>
  <c r="EF102" i="55"/>
  <c r="GC104" i="55"/>
  <c r="GB104" i="55"/>
  <c r="GA104" i="55"/>
  <c r="GH104" i="55"/>
  <c r="FZ104" i="55"/>
  <c r="GG104" i="55"/>
  <c r="GF104" i="55"/>
  <c r="GE104" i="55"/>
  <c r="GD104" i="55"/>
  <c r="EQ104" i="55"/>
  <c r="FL103" i="55"/>
  <c r="FK103" i="55"/>
  <c r="FJ103" i="55"/>
  <c r="FI103" i="55"/>
  <c r="FP103" i="55"/>
  <c r="FH103" i="55"/>
  <c r="FO103" i="55"/>
  <c r="FN103" i="55"/>
  <c r="FM103" i="55"/>
  <c r="ET102" i="55"/>
  <c r="ES102" i="55"/>
  <c r="ER102" i="55"/>
  <c r="EQ102" i="55"/>
  <c r="EX102" i="55"/>
  <c r="EP102" i="55"/>
  <c r="EW102" i="55"/>
  <c r="EV102" i="55"/>
  <c r="EU102" i="55"/>
  <c r="DX104" i="55"/>
  <c r="EF104" i="55"/>
  <c r="DY104" i="55"/>
  <c r="DZ104" i="55"/>
  <c r="EA104" i="55"/>
  <c r="EB104" i="55"/>
  <c r="EC104" i="55"/>
  <c r="ED104" i="55"/>
  <c r="EE104" i="55"/>
  <c r="FK105" i="55"/>
  <c r="FJ105" i="55"/>
  <c r="FI105" i="55"/>
  <c r="FP105" i="55"/>
  <c r="FH105" i="55"/>
  <c r="FO105" i="55"/>
  <c r="FN105" i="55"/>
  <c r="FM105" i="55"/>
  <c r="FL105" i="55"/>
  <c r="GB105" i="55"/>
  <c r="GA105" i="55"/>
  <c r="GH105" i="55"/>
  <c r="FZ105" i="55"/>
  <c r="GG105" i="55"/>
  <c r="GF105" i="55"/>
  <c r="GE105" i="55"/>
  <c r="GD105" i="55"/>
  <c r="GC105" i="55"/>
  <c r="EQ105" i="55"/>
  <c r="EX105" i="55"/>
  <c r="EP105" i="55"/>
  <c r="EW105" i="55"/>
  <c r="EV105" i="55"/>
  <c r="EU105" i="55"/>
  <c r="ET105" i="55"/>
  <c r="ES105" i="55"/>
  <c r="ER105" i="55"/>
  <c r="EE105" i="55"/>
  <c r="DX105" i="55"/>
  <c r="EF105" i="55"/>
  <c r="DY105" i="55"/>
  <c r="DZ105" i="55"/>
  <c r="EA105" i="55"/>
  <c r="EB105" i="55"/>
  <c r="EC105" i="55"/>
  <c r="ED105" i="55"/>
  <c r="FQ83" i="55"/>
  <c r="DI104" i="55"/>
  <c r="DJ104" i="55"/>
  <c r="DK104" i="55"/>
  <c r="DL104" i="55"/>
  <c r="DM104" i="55"/>
  <c r="DN104" i="55"/>
  <c r="DL102" i="55"/>
  <c r="DK102" i="55"/>
  <c r="DM102" i="55"/>
  <c r="DN102" i="55"/>
  <c r="DI102" i="55"/>
  <c r="DJ102" i="55"/>
  <c r="DJ105" i="55"/>
  <c r="DK105" i="55"/>
  <c r="DL105" i="55"/>
  <c r="DM105" i="55"/>
  <c r="DN105" i="55"/>
  <c r="DI105" i="55"/>
  <c r="DN103" i="55"/>
  <c r="DM103" i="55"/>
  <c r="DI103" i="55"/>
  <c r="DJ103" i="55"/>
  <c r="DK103" i="55"/>
  <c r="DL103" i="55"/>
  <c r="EG67" i="55"/>
  <c r="FQ63" i="55"/>
  <c r="FY105" i="55"/>
  <c r="FY104" i="55"/>
  <c r="FG103" i="55"/>
  <c r="FG105" i="55"/>
  <c r="FG104" i="55"/>
  <c r="FG102" i="55"/>
  <c r="DF105" i="55"/>
  <c r="DG105" i="55"/>
  <c r="DH105" i="55"/>
  <c r="EO103" i="55"/>
  <c r="EO105" i="55"/>
  <c r="DH102" i="55"/>
  <c r="DF102" i="55"/>
  <c r="DG102" i="55"/>
  <c r="EO104" i="55"/>
  <c r="DW102" i="55"/>
  <c r="DG104" i="55"/>
  <c r="DF104" i="55"/>
  <c r="DH104" i="55"/>
  <c r="DW105" i="55"/>
  <c r="DH103" i="55"/>
  <c r="DF103" i="55"/>
  <c r="DG103" i="55"/>
  <c r="DW104" i="55"/>
  <c r="EY65" i="55"/>
  <c r="GI65" i="55"/>
  <c r="EY73" i="55"/>
  <c r="GI73" i="55"/>
  <c r="EG73" i="55"/>
  <c r="FQ65" i="55"/>
  <c r="EY75" i="55"/>
  <c r="GI75" i="55"/>
  <c r="FQ73" i="55"/>
  <c r="EG65" i="55"/>
  <c r="EG75" i="55"/>
  <c r="DO65" i="55"/>
  <c r="GI63" i="55"/>
  <c r="EG64" i="55"/>
  <c r="EY84" i="55"/>
  <c r="EG63" i="55"/>
  <c r="EY63" i="55"/>
  <c r="FQ84" i="55"/>
  <c r="DO63" i="55"/>
  <c r="DO64" i="55"/>
  <c r="GI96" i="55"/>
  <c r="DE102" i="55"/>
  <c r="DE105" i="55"/>
  <c r="GI64" i="55"/>
  <c r="FQ96" i="55"/>
  <c r="DE103" i="55"/>
  <c r="DE104" i="55"/>
  <c r="FQ64" i="55"/>
  <c r="EG96" i="55"/>
  <c r="EY97" i="55"/>
  <c r="DO76" i="55"/>
  <c r="DO97" i="55"/>
  <c r="GI76" i="55"/>
  <c r="GI60" i="55"/>
  <c r="EY76" i="55"/>
  <c r="EY60" i="55"/>
  <c r="FQ57" i="55"/>
  <c r="EG97" i="55"/>
  <c r="EG76" i="55"/>
  <c r="FQ86" i="55"/>
  <c r="FQ97" i="55"/>
  <c r="GI86" i="55"/>
  <c r="EG86" i="55"/>
  <c r="EE8" i="54"/>
  <c r="EK8" i="54"/>
  <c r="EI8" i="54"/>
  <c r="EC8" i="54"/>
  <c r="ED8" i="54" s="1"/>
  <c r="EG8" i="54"/>
  <c r="EA8" i="54"/>
  <c r="EB8" i="54" s="1"/>
  <c r="DZ8" i="54"/>
  <c r="EM8" i="54"/>
  <c r="FQ76" i="55"/>
  <c r="FQ60" i="55"/>
  <c r="AM96" i="54"/>
  <c r="EG102" i="55"/>
  <c r="FQ102" i="55"/>
  <c r="AM97" i="54"/>
  <c r="DO103" i="55"/>
  <c r="EG103" i="55"/>
  <c r="FQ103" i="55"/>
  <c r="DO101" i="55"/>
  <c r="EG68" i="55"/>
  <c r="GI68" i="55"/>
  <c r="EG88" i="55"/>
  <c r="FQ101" i="55"/>
  <c r="DO94" i="55"/>
  <c r="EY88" i="55"/>
  <c r="DO88" i="55"/>
  <c r="EY68" i="55"/>
  <c r="DO68" i="55"/>
  <c r="AN103" i="54"/>
  <c r="AL103" i="54" s="1"/>
  <c r="DO27" i="55"/>
  <c r="GI94" i="55"/>
  <c r="FQ94" i="55"/>
  <c r="GI99" i="55"/>
  <c r="FQ68" i="55"/>
  <c r="EY62" i="55"/>
  <c r="GI88" i="55"/>
  <c r="EG89" i="55"/>
  <c r="FQ99" i="55"/>
  <c r="DO99" i="55"/>
  <c r="EY99" i="55"/>
  <c r="EG62" i="55"/>
  <c r="FQ62" i="55"/>
  <c r="GI101" i="55"/>
  <c r="EG99" i="55"/>
  <c r="GI100" i="55"/>
  <c r="GI62" i="55"/>
  <c r="EY92" i="55"/>
  <c r="EG101" i="55"/>
  <c r="FQ80" i="55"/>
  <c r="FQ74" i="55"/>
  <c r="FQ93" i="55"/>
  <c r="EY98" i="55"/>
  <c r="DO93" i="55"/>
  <c r="EY93" i="55"/>
  <c r="DO69" i="55"/>
  <c r="GI91" i="55"/>
  <c r="EY69" i="55"/>
  <c r="EG59" i="55"/>
  <c r="EG93" i="55"/>
  <c r="DO89" i="55"/>
  <c r="DO61" i="55"/>
  <c r="GI89" i="55"/>
  <c r="DO98" i="55"/>
  <c r="DO80" i="55"/>
  <c r="DO91" i="55"/>
  <c r="FQ91" i="55"/>
  <c r="GI80" i="55"/>
  <c r="FQ89" i="55"/>
  <c r="GI84" i="55"/>
  <c r="EY74" i="55"/>
  <c r="EY89" i="55"/>
  <c r="EG69" i="55"/>
  <c r="FQ69" i="55"/>
  <c r="FQ35" i="55"/>
  <c r="FQ67" i="55"/>
  <c r="GI98" i="55"/>
  <c r="GI67" i="55"/>
  <c r="DO74" i="55"/>
  <c r="EG84" i="55"/>
  <c r="GI74" i="55"/>
  <c r="GI93" i="55"/>
  <c r="DO78" i="55"/>
  <c r="EY91" i="55"/>
  <c r="GI59" i="55"/>
  <c r="EY61" i="55"/>
  <c r="GI61" i="55"/>
  <c r="DO67" i="55"/>
  <c r="EY67" i="55"/>
  <c r="FQ98" i="55"/>
  <c r="FQ78" i="55"/>
  <c r="EG35" i="55"/>
  <c r="GI69" i="55"/>
  <c r="EY78" i="55"/>
  <c r="EG91" i="55"/>
  <c r="DO84" i="55"/>
  <c r="EG98" i="55"/>
  <c r="FQ61" i="55"/>
  <c r="EY96" i="55"/>
  <c r="DO75" i="55"/>
  <c r="DO83" i="55"/>
  <c r="GI87" i="55"/>
  <c r="DO87" i="55"/>
  <c r="EY87" i="55"/>
  <c r="FQ90" i="55"/>
  <c r="EG83" i="55"/>
  <c r="FQ75" i="55"/>
  <c r="EG71" i="55"/>
  <c r="EY85" i="55"/>
  <c r="GI90" i="55"/>
  <c r="EY83" i="55"/>
  <c r="DO85" i="55"/>
  <c r="EY71" i="55"/>
  <c r="GI85" i="55"/>
  <c r="EG90" i="55"/>
  <c r="GI83" i="55"/>
  <c r="DO71" i="55"/>
  <c r="EG85" i="55"/>
  <c r="GI71" i="55"/>
  <c r="FQ77" i="55"/>
  <c r="GI82" i="55"/>
  <c r="FQ71" i="55"/>
  <c r="EY100" i="55"/>
  <c r="EG95" i="55"/>
  <c r="DO57" i="55"/>
  <c r="EY57" i="55"/>
  <c r="EY95" i="55"/>
  <c r="EY58" i="55"/>
  <c r="DO95" i="55"/>
  <c r="FQ81" i="55"/>
  <c r="GI57" i="55"/>
  <c r="EG72" i="55"/>
  <c r="FQ95" i="55"/>
  <c r="DO66" i="55"/>
  <c r="EG57" i="55"/>
  <c r="EG74" i="55"/>
  <c r="EG78" i="55"/>
  <c r="FQ88" i="55"/>
  <c r="GI81" i="55"/>
  <c r="FQ70" i="55"/>
  <c r="EG70" i="55"/>
  <c r="EG60" i="55"/>
  <c r="EY72" i="55"/>
  <c r="DO72" i="55"/>
  <c r="EG81" i="55"/>
  <c r="EY81" i="55"/>
  <c r="GI97" i="55"/>
  <c r="GI79" i="55"/>
  <c r="FQ72" i="55"/>
  <c r="FQ66" i="55"/>
  <c r="DO81" i="55"/>
  <c r="GI72" i="55"/>
  <c r="GI95" i="55"/>
  <c r="EY66" i="55"/>
  <c r="FQ58" i="55"/>
  <c r="EG58" i="55"/>
  <c r="DO58" i="55"/>
  <c r="GI58" i="55"/>
  <c r="GI70" i="55"/>
  <c r="FQ59" i="55"/>
  <c r="DO62" i="55"/>
  <c r="DO96" i="55"/>
  <c r="EY101" i="55"/>
  <c r="AM81" i="54"/>
  <c r="FQ87" i="55"/>
  <c r="EG104" i="55"/>
  <c r="EY90" i="55"/>
  <c r="EY70" i="55"/>
  <c r="GI66" i="55"/>
  <c r="EG80" i="55"/>
  <c r="EG66" i="55"/>
  <c r="EY59" i="55"/>
  <c r="DO73" i="55"/>
  <c r="DO86" i="55"/>
  <c r="EY94" i="55"/>
  <c r="EG61" i="55"/>
  <c r="DO70" i="55"/>
  <c r="EY64" i="55"/>
  <c r="EG27" i="55"/>
  <c r="GI105" i="55"/>
  <c r="GI104" i="55"/>
  <c r="DO105" i="55"/>
  <c r="EY103" i="55"/>
  <c r="EG105" i="55"/>
  <c r="FQ104" i="55"/>
  <c r="EY104" i="55"/>
  <c r="DO104" i="55"/>
  <c r="FQ105" i="55"/>
  <c r="DO102" i="55"/>
  <c r="EO102" i="55"/>
  <c r="EY102" i="55"/>
  <c r="FY103" i="55"/>
  <c r="GI103" i="55"/>
  <c r="EY105" i="55"/>
  <c r="ES104" i="55" l="1"/>
  <c r="ER104" i="55"/>
  <c r="ET104" i="55"/>
  <c r="EU104" i="55"/>
  <c r="EV104" i="55"/>
  <c r="EW104" i="55"/>
  <c r="EP104" i="55"/>
  <c r="GD102" i="55"/>
  <c r="GF102" i="55"/>
  <c r="GE102" i="55"/>
  <c r="GG102" i="55"/>
  <c r="FZ102" i="55"/>
  <c r="GH102" i="55"/>
  <c r="GA102" i="55"/>
  <c r="GI102" i="55"/>
  <c r="FY102" i="55"/>
  <c r="EY29" i="55"/>
  <c r="EG14" i="55"/>
  <c r="GI27" i="55"/>
  <c r="EY27" i="55"/>
  <c r="GI35" i="55"/>
  <c r="GI52" i="55"/>
  <c r="DO52" i="55"/>
  <c r="EY52" i="55"/>
  <c r="FQ25" i="55"/>
  <c r="EY46" i="55"/>
  <c r="EG29" i="55"/>
  <c r="DO29" i="55"/>
  <c r="DO40" i="55"/>
  <c r="FQ29" i="55"/>
  <c r="GI40" i="55"/>
  <c r="EG40" i="55"/>
  <c r="FQ40" i="55"/>
  <c r="FQ46" i="55"/>
  <c r="FQ14" i="55"/>
  <c r="FR23" i="55" s="1"/>
  <c r="FQ39" i="55"/>
  <c r="DO53" i="55"/>
  <c r="EY39" i="55"/>
  <c r="EG39" i="55"/>
  <c r="FQ26" i="55"/>
  <c r="EG53" i="55"/>
  <c r="DO46" i="55"/>
  <c r="EG46" i="55"/>
  <c r="EY14" i="55"/>
  <c r="GI25" i="55"/>
  <c r="DO25" i="55"/>
  <c r="EG50" i="55"/>
  <c r="FQ50" i="55"/>
  <c r="DO31" i="55"/>
  <c r="FQ31" i="55"/>
  <c r="GI31" i="55"/>
  <c r="EY31" i="55"/>
  <c r="EG31" i="55"/>
  <c r="EY37" i="55"/>
  <c r="DO37" i="55"/>
  <c r="GI37" i="55"/>
  <c r="FQ37" i="55"/>
  <c r="EG37" i="55"/>
  <c r="DO26" i="55"/>
  <c r="EG30" i="55"/>
  <c r="FQ30" i="55"/>
  <c r="DO30" i="55"/>
  <c r="GI26" i="55"/>
  <c r="GI30" i="55"/>
  <c r="DO43" i="55"/>
  <c r="FQ43" i="55"/>
  <c r="EY43" i="55"/>
  <c r="EG43" i="55"/>
  <c r="DO33" i="55"/>
  <c r="EY33" i="55"/>
  <c r="EG33" i="55"/>
  <c r="GI33" i="55"/>
  <c r="FQ33" i="55"/>
  <c r="EY42" i="55"/>
  <c r="DO42" i="55"/>
  <c r="FQ42" i="55"/>
  <c r="EG42" i="55"/>
  <c r="GI42" i="55"/>
  <c r="DO45" i="55"/>
  <c r="EG45" i="55"/>
  <c r="FQ45" i="55"/>
  <c r="GI45" i="55"/>
  <c r="GI44" i="55"/>
  <c r="EY44" i="55"/>
  <c r="EG44" i="55"/>
  <c r="FQ44" i="55"/>
  <c r="DO44" i="55"/>
  <c r="EY28" i="55"/>
  <c r="DO28" i="55"/>
  <c r="GI28" i="55"/>
  <c r="FQ28" i="55"/>
  <c r="GI48" i="55"/>
  <c r="DO48" i="55"/>
  <c r="EG48" i="55"/>
  <c r="FQ48" i="55"/>
  <c r="EY48" i="55"/>
  <c r="EY32" i="55"/>
  <c r="GI32" i="55"/>
  <c r="EG32" i="55"/>
  <c r="DO32" i="55"/>
  <c r="EG34" i="55"/>
  <c r="DO34" i="55"/>
  <c r="EY34" i="55"/>
  <c r="GI34" i="55"/>
  <c r="FQ34" i="55"/>
  <c r="EY38" i="55"/>
  <c r="EG38" i="55"/>
  <c r="FQ38" i="55"/>
  <c r="DO38" i="55"/>
  <c r="DO47" i="55"/>
  <c r="EG47" i="55"/>
  <c r="GI47" i="55"/>
  <c r="FQ47" i="55"/>
  <c r="EY24" i="55"/>
  <c r="FQ24" i="55"/>
  <c r="DO24" i="55"/>
  <c r="GI24" i="55"/>
  <c r="EG24" i="55"/>
  <c r="GI41" i="55"/>
  <c r="EY41" i="55"/>
  <c r="EG41" i="55"/>
  <c r="FQ41" i="55"/>
  <c r="DO41" i="55"/>
  <c r="EY36" i="55"/>
  <c r="DO36" i="55"/>
  <c r="GI36" i="55"/>
  <c r="FQ36" i="55"/>
  <c r="AY110" i="53"/>
  <c r="I103" i="54" s="1"/>
  <c r="FQ51" i="55"/>
  <c r="EY56" i="55"/>
  <c r="FQ56" i="55"/>
  <c r="DO14" i="55"/>
  <c r="DP22" i="55" s="1"/>
  <c r="FQ55" i="55"/>
  <c r="DO55" i="55"/>
  <c r="EG55" i="55"/>
  <c r="EY25" i="55"/>
  <c r="DO51" i="55"/>
  <c r="EG36" i="55"/>
  <c r="GI50" i="55"/>
  <c r="FQ53" i="55"/>
  <c r="EY53" i="55"/>
  <c r="EG52" i="55"/>
  <c r="EY54" i="55"/>
  <c r="EG51" i="55"/>
  <c r="EY55" i="55"/>
  <c r="GI38" i="55"/>
  <c r="FQ32" i="55"/>
  <c r="EY50" i="55"/>
  <c r="GI43" i="55"/>
  <c r="EG28" i="55"/>
  <c r="GI39" i="55"/>
  <c r="EY35" i="55"/>
  <c r="EY51" i="55"/>
  <c r="EY45" i="55"/>
  <c r="EG26" i="55"/>
  <c r="EY47" i="55"/>
  <c r="DO49" i="55"/>
  <c r="FQ49" i="55"/>
  <c r="GI54" i="55"/>
  <c r="EG54" i="55"/>
  <c r="EY49" i="55"/>
  <c r="FQ54" i="55"/>
  <c r="EG49" i="55"/>
  <c r="DO56" i="55"/>
  <c r="GI56" i="55"/>
  <c r="AM9" i="54"/>
  <c r="AM45" i="54"/>
  <c r="AM31" i="54"/>
  <c r="AM39" i="54"/>
  <c r="AM28" i="54"/>
  <c r="AM49" i="54"/>
  <c r="AM24" i="54"/>
  <c r="AM35" i="54"/>
  <c r="AM27" i="54"/>
  <c r="AM38" i="54"/>
  <c r="AM25" i="54"/>
  <c r="AM40" i="54"/>
  <c r="AM37" i="54"/>
  <c r="AM26" i="54"/>
  <c r="AM46" i="54"/>
  <c r="AM34" i="54"/>
  <c r="AM32" i="54"/>
  <c r="AM42" i="54"/>
  <c r="AM48" i="54"/>
  <c r="AM29" i="54"/>
  <c r="AM44" i="54"/>
  <c r="AM36" i="54"/>
  <c r="AM19" i="54"/>
  <c r="AM33" i="54"/>
  <c r="AM43" i="54"/>
  <c r="AM20" i="54"/>
  <c r="AM30" i="54"/>
  <c r="AM22" i="54"/>
  <c r="AM47" i="54"/>
  <c r="AM21" i="54"/>
  <c r="AM23" i="54"/>
  <c r="AM41" i="54"/>
  <c r="AM50" i="54"/>
  <c r="GJ23" i="55"/>
  <c r="AM18" i="54"/>
  <c r="AM17" i="54"/>
  <c r="AM16" i="54"/>
  <c r="AM15" i="54"/>
  <c r="AM14" i="54"/>
  <c r="AM13" i="54"/>
  <c r="AM12" i="54"/>
  <c r="AM11" i="54"/>
  <c r="AM10" i="54"/>
  <c r="EH8" i="54"/>
  <c r="EQ8" i="54" s="1"/>
  <c r="EJ8" i="54"/>
  <c r="ER8" i="54" s="1"/>
  <c r="EL8" i="54"/>
  <c r="ES8" i="54" s="1"/>
  <c r="EN8" i="54"/>
  <c r="ET8" i="54" s="1"/>
  <c r="EF8" i="54"/>
  <c r="EP8" i="54" s="1"/>
  <c r="AM103" i="54"/>
  <c r="AM8" i="54"/>
  <c r="EH21" i="55" l="1"/>
  <c r="FR16" i="55"/>
  <c r="FR18" i="55"/>
  <c r="FR30" i="55"/>
  <c r="FR28" i="55"/>
  <c r="FR22" i="55"/>
  <c r="FR14" i="55"/>
  <c r="FR29" i="55"/>
  <c r="FR26" i="55"/>
  <c r="FR25" i="55"/>
  <c r="FR24" i="55"/>
  <c r="FR31" i="55"/>
  <c r="DP20" i="55"/>
  <c r="DP38" i="55"/>
  <c r="DP25" i="55"/>
  <c r="DP44" i="55"/>
  <c r="DP26" i="55"/>
  <c r="DP43" i="55"/>
  <c r="DP34" i="55"/>
  <c r="DP36" i="55"/>
  <c r="DP30" i="55"/>
  <c r="DP31" i="55"/>
  <c r="DP17" i="55"/>
  <c r="DP50" i="55"/>
  <c r="EZ36" i="55"/>
  <c r="GJ14" i="55"/>
  <c r="GJ37" i="55"/>
  <c r="DP37" i="55"/>
  <c r="GJ18" i="55"/>
  <c r="EH15" i="55"/>
  <c r="EH24" i="55"/>
  <c r="GJ34" i="55"/>
  <c r="EH25" i="55"/>
  <c r="GJ24" i="55"/>
  <c r="EH16" i="55"/>
  <c r="EH17" i="55"/>
  <c r="GJ15" i="55"/>
  <c r="EZ24" i="55"/>
  <c r="EZ23" i="55"/>
  <c r="GJ36" i="55"/>
  <c r="GJ20" i="55"/>
  <c r="GJ28" i="55"/>
  <c r="GJ16" i="55"/>
  <c r="DP29" i="55"/>
  <c r="EH19" i="55"/>
  <c r="GJ33" i="55"/>
  <c r="GJ29" i="55"/>
  <c r="EZ20" i="55"/>
  <c r="EH27" i="55"/>
  <c r="EZ16" i="55"/>
  <c r="GJ21" i="55"/>
  <c r="EZ18" i="55"/>
  <c r="EZ21" i="55"/>
  <c r="GJ35" i="55"/>
  <c r="GJ27" i="55"/>
  <c r="GJ17" i="55"/>
  <c r="FR36" i="55"/>
  <c r="EZ17" i="55"/>
  <c r="GJ30" i="55"/>
  <c r="GJ25" i="55"/>
  <c r="GJ19" i="55"/>
  <c r="EH18" i="55"/>
  <c r="EH20" i="55"/>
  <c r="EZ14" i="55"/>
  <c r="GJ31" i="55"/>
  <c r="GJ32" i="55"/>
  <c r="EZ19" i="55"/>
  <c r="GJ22" i="55"/>
  <c r="EH14" i="55"/>
  <c r="EH22" i="55"/>
  <c r="EH23" i="55"/>
  <c r="EZ15" i="55"/>
  <c r="GJ26" i="55"/>
  <c r="EZ39" i="55"/>
  <c r="EZ31" i="55"/>
  <c r="FR43" i="55"/>
  <c r="FR37" i="55"/>
  <c r="FR42" i="55"/>
  <c r="FR33" i="55"/>
  <c r="FR38" i="55"/>
  <c r="FR47" i="55"/>
  <c r="FR41" i="55"/>
  <c r="FR91" i="55"/>
  <c r="GJ45" i="55"/>
  <c r="EZ26" i="55"/>
  <c r="EZ28" i="55"/>
  <c r="EZ27" i="55"/>
  <c r="EH44" i="55"/>
  <c r="EH48" i="55"/>
  <c r="EH38" i="55"/>
  <c r="EH41" i="55"/>
  <c r="DP15" i="55"/>
  <c r="DP39" i="55"/>
  <c r="EZ44" i="55"/>
  <c r="DP32" i="55"/>
  <c r="DP46" i="55"/>
  <c r="EZ33" i="55"/>
  <c r="DP28" i="55"/>
  <c r="EZ29" i="55"/>
  <c r="DP42" i="55"/>
  <c r="DP47" i="55"/>
  <c r="EZ32" i="55"/>
  <c r="DP27" i="55"/>
  <c r="EZ34" i="55"/>
  <c r="DP40" i="55"/>
  <c r="GJ50" i="55"/>
  <c r="DP55" i="55"/>
  <c r="GJ51" i="55"/>
  <c r="FR59" i="55"/>
  <c r="GJ42" i="55"/>
  <c r="GJ53" i="55"/>
  <c r="EZ41" i="55"/>
  <c r="EZ38" i="55"/>
  <c r="EZ43" i="55"/>
  <c r="EZ42" i="55"/>
  <c r="EZ95" i="55"/>
  <c r="EH87" i="55"/>
  <c r="FR39" i="55"/>
  <c r="FR44" i="55"/>
  <c r="FR50" i="55"/>
  <c r="GJ47" i="55"/>
  <c r="FR53" i="55"/>
  <c r="GJ52" i="55"/>
  <c r="FR49" i="55"/>
  <c r="EH46" i="55"/>
  <c r="EH43" i="55"/>
  <c r="EH42" i="55"/>
  <c r="EH75" i="55"/>
  <c r="EH35" i="55"/>
  <c r="EH39" i="55"/>
  <c r="EH28" i="55"/>
  <c r="EH91" i="55"/>
  <c r="EH32" i="55"/>
  <c r="EH96" i="55"/>
  <c r="EH40" i="55"/>
  <c r="EH30" i="55"/>
  <c r="EH66" i="55"/>
  <c r="EH45" i="55"/>
  <c r="EH37" i="55"/>
  <c r="EH47" i="55"/>
  <c r="FR34" i="55"/>
  <c r="FR40" i="55"/>
  <c r="FR52" i="55"/>
  <c r="FR48" i="55"/>
  <c r="FR46" i="55"/>
  <c r="GJ40" i="55"/>
  <c r="GJ49" i="55"/>
  <c r="FR51" i="55"/>
  <c r="FR45" i="55"/>
  <c r="FR35" i="55"/>
  <c r="FR86" i="55"/>
  <c r="EH80" i="55"/>
  <c r="EZ104" i="55"/>
  <c r="EZ67" i="55"/>
  <c r="FR32" i="55"/>
  <c r="EZ46" i="55"/>
  <c r="FR100" i="55"/>
  <c r="EZ49" i="55"/>
  <c r="FR62" i="55"/>
  <c r="EZ100" i="55"/>
  <c r="FR71" i="55"/>
  <c r="EZ69" i="55"/>
  <c r="FR27" i="55"/>
  <c r="FR95" i="55"/>
  <c r="EZ92" i="55"/>
  <c r="FR74" i="55"/>
  <c r="FR20" i="55"/>
  <c r="FR92" i="55"/>
  <c r="FR98" i="55"/>
  <c r="FR82" i="55"/>
  <c r="FR69" i="55"/>
  <c r="EZ53" i="55"/>
  <c r="FR64" i="55"/>
  <c r="DP14" i="55"/>
  <c r="EZ79" i="55"/>
  <c r="EZ96" i="55"/>
  <c r="EZ89" i="55"/>
  <c r="EZ54" i="55"/>
  <c r="EZ83" i="55"/>
  <c r="EZ55" i="55"/>
  <c r="EZ47" i="55"/>
  <c r="EH74" i="55"/>
  <c r="EZ37" i="55"/>
  <c r="EZ77" i="55"/>
  <c r="EZ85" i="55"/>
  <c r="EZ48" i="55"/>
  <c r="EZ68" i="55"/>
  <c r="EZ35" i="55"/>
  <c r="EZ93" i="55"/>
  <c r="EZ94" i="55"/>
  <c r="EZ90" i="55"/>
  <c r="EZ61" i="55"/>
  <c r="EZ105" i="55"/>
  <c r="EH63" i="55"/>
  <c r="EH89" i="55"/>
  <c r="EZ91" i="55"/>
  <c r="EZ70" i="55"/>
  <c r="EZ86" i="55"/>
  <c r="EZ99" i="55"/>
  <c r="EZ81" i="55"/>
  <c r="EZ58" i="55"/>
  <c r="EZ74" i="55"/>
  <c r="EZ101" i="55"/>
  <c r="EZ103" i="55"/>
  <c r="EZ78" i="55"/>
  <c r="EZ59" i="55"/>
  <c r="EZ87" i="55"/>
  <c r="DP72" i="55"/>
  <c r="EZ60" i="55"/>
  <c r="EZ45" i="55"/>
  <c r="EZ50" i="55"/>
  <c r="EZ62" i="55"/>
  <c r="EZ88" i="55"/>
  <c r="DP24" i="55"/>
  <c r="EZ56" i="55"/>
  <c r="EZ30" i="55"/>
  <c r="EZ102" i="55"/>
  <c r="EZ97" i="55"/>
  <c r="EZ22" i="55"/>
  <c r="EZ65" i="55"/>
  <c r="EZ64" i="55"/>
  <c r="EZ72" i="55"/>
  <c r="EZ73" i="55"/>
  <c r="EZ98" i="55"/>
  <c r="EZ76" i="55"/>
  <c r="DP105" i="55"/>
  <c r="DP18" i="55"/>
  <c r="DP101" i="55"/>
  <c r="DP63" i="55"/>
  <c r="DP103" i="55"/>
  <c r="DP70" i="55"/>
  <c r="DP71" i="55"/>
  <c r="DP51" i="55"/>
  <c r="DP23" i="55"/>
  <c r="DP16" i="55"/>
  <c r="DP84" i="55"/>
  <c r="DP49" i="55"/>
  <c r="DP62" i="55"/>
  <c r="DP69" i="55"/>
  <c r="DP65" i="55"/>
  <c r="DP19" i="55"/>
  <c r="DP54" i="55"/>
  <c r="DP68" i="55"/>
  <c r="DP52" i="55"/>
  <c r="DP87" i="55"/>
  <c r="DP21" i="55"/>
  <c r="DP91" i="55"/>
  <c r="DP53" i="55"/>
  <c r="GJ46" i="55"/>
  <c r="DP104" i="55"/>
  <c r="FR78" i="55"/>
  <c r="GJ60" i="55"/>
  <c r="GJ43" i="55"/>
  <c r="GJ98" i="55"/>
  <c r="GJ80" i="55"/>
  <c r="GJ105" i="55"/>
  <c r="GJ76" i="55"/>
  <c r="GJ104" i="55"/>
  <c r="GJ103" i="55"/>
  <c r="GJ77" i="55"/>
  <c r="GJ89" i="55"/>
  <c r="GJ101" i="55"/>
  <c r="GJ62" i="55"/>
  <c r="GJ41" i="55"/>
  <c r="GJ68" i="55"/>
  <c r="GJ90" i="55"/>
  <c r="GJ55" i="55"/>
  <c r="GJ61" i="55"/>
  <c r="GJ83" i="55"/>
  <c r="GJ75" i="55"/>
  <c r="GJ79" i="55"/>
  <c r="GJ71" i="55"/>
  <c r="GJ64" i="55"/>
  <c r="GJ63" i="55"/>
  <c r="GJ58" i="55"/>
  <c r="GJ54" i="55"/>
  <c r="GJ67" i="55"/>
  <c r="GJ91" i="55"/>
  <c r="GJ44" i="55"/>
  <c r="GJ93" i="55"/>
  <c r="GJ56" i="55"/>
  <c r="GJ73" i="55"/>
  <c r="GJ57" i="55"/>
  <c r="GJ82" i="55"/>
  <c r="GJ92" i="55"/>
  <c r="GJ102" i="55"/>
  <c r="GJ86" i="55"/>
  <c r="GJ99" i="55"/>
  <c r="GJ96" i="55"/>
  <c r="GJ48" i="55"/>
  <c r="GJ69" i="55"/>
  <c r="GJ85" i="55"/>
  <c r="GJ88" i="55"/>
  <c r="GJ94" i="55"/>
  <c r="GJ38" i="55"/>
  <c r="GJ81" i="55"/>
  <c r="GJ66" i="55"/>
  <c r="GJ65" i="55"/>
  <c r="GJ95" i="55"/>
  <c r="GJ78" i="55"/>
  <c r="GJ39" i="55"/>
  <c r="GJ72" i="55"/>
  <c r="GJ87" i="55"/>
  <c r="GJ74" i="55"/>
  <c r="GJ100" i="55"/>
  <c r="GJ84" i="55"/>
  <c r="GJ59" i="55"/>
  <c r="GJ70" i="55"/>
  <c r="GJ97" i="55"/>
  <c r="EZ25" i="55"/>
  <c r="EZ80" i="55"/>
  <c r="EZ84" i="55"/>
  <c r="EZ52" i="55"/>
  <c r="EZ63" i="55"/>
  <c r="EZ75" i="55"/>
  <c r="EZ57" i="55"/>
  <c r="EZ82" i="55"/>
  <c r="EZ71" i="55"/>
  <c r="EZ66" i="55"/>
  <c r="EZ51" i="55"/>
  <c r="EZ40" i="55"/>
  <c r="EH67" i="55"/>
  <c r="EH52" i="55"/>
  <c r="EH69" i="55"/>
  <c r="EH33" i="55"/>
  <c r="EH83" i="55"/>
  <c r="EH55" i="55"/>
  <c r="EH101" i="55"/>
  <c r="EH50" i="55"/>
  <c r="EH79" i="55"/>
  <c r="EH51" i="55"/>
  <c r="EH58" i="55"/>
  <c r="EH29" i="55"/>
  <c r="EH104" i="55"/>
  <c r="EH70" i="55"/>
  <c r="EH57" i="55"/>
  <c r="EH95" i="55"/>
  <c r="EH81" i="55"/>
  <c r="EH78" i="55"/>
  <c r="EH93" i="55"/>
  <c r="EH71" i="55"/>
  <c r="EH94" i="55"/>
  <c r="EH56" i="55"/>
  <c r="EH76" i="55"/>
  <c r="EH100" i="55"/>
  <c r="EH73" i="55"/>
  <c r="EH60" i="55"/>
  <c r="EH61" i="55"/>
  <c r="EH82" i="55"/>
  <c r="EH85" i="55"/>
  <c r="EH68" i="55"/>
  <c r="EH62" i="55"/>
  <c r="EH92" i="55"/>
  <c r="EH98" i="55"/>
  <c r="EH26" i="55"/>
  <c r="EH49" i="55"/>
  <c r="EH72" i="55"/>
  <c r="EH99" i="55"/>
  <c r="EH34" i="55"/>
  <c r="EH90" i="55"/>
  <c r="EH105" i="55"/>
  <c r="EH102" i="55"/>
  <c r="EH86" i="55"/>
  <c r="EH97" i="55"/>
  <c r="EH31" i="55"/>
  <c r="EH59" i="55"/>
  <c r="EH36" i="55"/>
  <c r="EH88" i="55"/>
  <c r="EH77" i="55"/>
  <c r="EH54" i="55"/>
  <c r="EH53" i="55"/>
  <c r="EH84" i="55"/>
  <c r="EH65" i="55"/>
  <c r="EH103" i="55"/>
  <c r="EH64" i="55"/>
  <c r="DP102" i="55"/>
  <c r="FR15" i="55"/>
  <c r="DP89" i="55"/>
  <c r="DP35" i="55"/>
  <c r="FR19" i="55"/>
  <c r="FR96" i="55"/>
  <c r="FR61" i="55"/>
  <c r="FR70" i="55"/>
  <c r="FR72" i="55"/>
  <c r="DP73" i="55"/>
  <c r="FR79" i="55"/>
  <c r="FR58" i="55"/>
  <c r="DP48" i="55"/>
  <c r="FR83" i="55"/>
  <c r="DP79" i="55"/>
  <c r="DP81" i="55"/>
  <c r="DP97" i="55"/>
  <c r="DP94" i="55"/>
  <c r="DP64" i="55"/>
  <c r="DP59" i="55"/>
  <c r="DP57" i="55"/>
  <c r="FR99" i="55"/>
  <c r="DP74" i="55"/>
  <c r="FR90" i="55"/>
  <c r="DP99" i="55"/>
  <c r="FR103" i="55"/>
  <c r="DP92" i="55"/>
  <c r="FR55" i="55"/>
  <c r="DP60" i="55"/>
  <c r="DP33" i="55"/>
  <c r="FR66" i="55"/>
  <c r="DP88" i="55"/>
  <c r="DP77" i="55"/>
  <c r="FR56" i="55"/>
  <c r="DP98" i="55"/>
  <c r="FR76" i="55"/>
  <c r="DP75" i="55"/>
  <c r="FR89" i="55"/>
  <c r="DP58" i="55"/>
  <c r="DP95" i="55"/>
  <c r="DP100" i="55"/>
  <c r="FR60" i="55"/>
  <c r="FR67" i="55"/>
  <c r="FR105" i="55"/>
  <c r="DP85" i="55"/>
  <c r="FR68" i="55"/>
  <c r="DP86" i="55"/>
  <c r="DP82" i="55"/>
  <c r="DP78" i="55"/>
  <c r="FR87" i="55"/>
  <c r="FR21" i="55"/>
  <c r="FR93" i="55"/>
  <c r="FR57" i="55"/>
  <c r="DP66" i="55"/>
  <c r="FR54" i="55"/>
  <c r="FR84" i="55"/>
  <c r="DP41" i="55"/>
  <c r="FR104" i="55"/>
  <c r="FR102" i="55"/>
  <c r="FR65" i="55"/>
  <c r="FR97" i="55"/>
  <c r="FR88" i="55"/>
  <c r="FR77" i="55"/>
  <c r="FR63" i="55"/>
  <c r="FR85" i="55"/>
  <c r="DP67" i="55"/>
  <c r="FR73" i="55"/>
  <c r="FR80" i="55"/>
  <c r="DP80" i="55"/>
  <c r="DP45" i="55"/>
  <c r="DP96" i="55"/>
  <c r="FR75" i="55"/>
  <c r="DP61" i="55"/>
  <c r="FR81" i="55"/>
  <c r="DP90" i="55"/>
  <c r="DP83" i="55"/>
  <c r="DP76" i="55"/>
  <c r="DP56" i="55"/>
  <c r="DP93" i="55"/>
  <c r="FR94" i="55"/>
  <c r="FR17" i="55"/>
  <c r="FR101" i="55"/>
  <c r="EC14" i="55"/>
  <c r="GE14" i="55"/>
  <c r="EU14" i="55"/>
  <c r="FM14" i="55"/>
  <c r="DK14" i="55"/>
  <c r="EB14" i="55"/>
  <c r="GD14" i="55"/>
  <c r="ET14" i="55"/>
  <c r="FL14" i="55"/>
  <c r="DJ14" i="55"/>
  <c r="EA14" i="55"/>
  <c r="GC14" i="55"/>
  <c r="DI14" i="55"/>
  <c r="ES14" i="55"/>
  <c r="FK14" i="55"/>
  <c r="DM14" i="55"/>
  <c r="GG14" i="55"/>
  <c r="FO14" i="55"/>
  <c r="EE14" i="55"/>
  <c r="EW14" i="55"/>
  <c r="ED14" i="55"/>
  <c r="GF14" i="55"/>
  <c r="EV14" i="55"/>
  <c r="FN14" i="55"/>
  <c r="DL14" i="55"/>
  <c r="Q21" i="55" l="1"/>
  <c r="Q29" i="55"/>
  <c r="Q37" i="55"/>
  <c r="Q45" i="55"/>
  <c r="Q53" i="55"/>
  <c r="Q61" i="55"/>
  <c r="Q69" i="55"/>
  <c r="Q34" i="55"/>
  <c r="Q35" i="55"/>
  <c r="Q44" i="55"/>
  <c r="Q22" i="55"/>
  <c r="Q30" i="55"/>
  <c r="Q38" i="55"/>
  <c r="Q46" i="55"/>
  <c r="Q54" i="55"/>
  <c r="Q62" i="55"/>
  <c r="Q58" i="55"/>
  <c r="Q43" i="55"/>
  <c r="Q60" i="55"/>
  <c r="Q23" i="55"/>
  <c r="Q31" i="55"/>
  <c r="Q39" i="55"/>
  <c r="Q47" i="55"/>
  <c r="Q55" i="55"/>
  <c r="Q63" i="55"/>
  <c r="Q26" i="55"/>
  <c r="Q27" i="55"/>
  <c r="Q36" i="55"/>
  <c r="Q24" i="55"/>
  <c r="Q32" i="55"/>
  <c r="Q40" i="55"/>
  <c r="Q48" i="55"/>
  <c r="Q56" i="55"/>
  <c r="Q64" i="55"/>
  <c r="Q66" i="55"/>
  <c r="Q59" i="55"/>
  <c r="Q52" i="55"/>
  <c r="Q25" i="55"/>
  <c r="Q33" i="55"/>
  <c r="Q41" i="55"/>
  <c r="Q49" i="55"/>
  <c r="Q57" i="55"/>
  <c r="Q65" i="55"/>
  <c r="Q50" i="55"/>
  <c r="Q51" i="55"/>
  <c r="Q28" i="55"/>
  <c r="Q68" i="55"/>
  <c r="Q42" i="55"/>
  <c r="Q67" i="55"/>
  <c r="AJ14" i="55"/>
  <c r="AJ22" i="55"/>
  <c r="AJ30" i="55"/>
  <c r="AJ38" i="55"/>
  <c r="AJ46" i="55"/>
  <c r="AJ54" i="55"/>
  <c r="AJ62" i="55"/>
  <c r="AJ59" i="55"/>
  <c r="AJ20" i="55"/>
  <c r="AJ21" i="55"/>
  <c r="AJ15" i="55"/>
  <c r="AJ23" i="55"/>
  <c r="AJ31" i="55"/>
  <c r="AJ39" i="55"/>
  <c r="AJ47" i="55"/>
  <c r="AJ55" i="55"/>
  <c r="AJ63" i="55"/>
  <c r="AJ51" i="55"/>
  <c r="AJ67" i="55"/>
  <c r="AJ44" i="55"/>
  <c r="AJ60" i="55"/>
  <c r="AJ45" i="55"/>
  <c r="AJ69" i="55"/>
  <c r="AJ16" i="55"/>
  <c r="AJ24" i="55"/>
  <c r="AJ32" i="55"/>
  <c r="AJ40" i="55"/>
  <c r="AJ48" i="55"/>
  <c r="AJ56" i="55"/>
  <c r="AJ64" i="55"/>
  <c r="AJ43" i="55"/>
  <c r="AJ28" i="55"/>
  <c r="AJ29" i="55"/>
  <c r="AJ17" i="55"/>
  <c r="AJ25" i="55"/>
  <c r="AJ33" i="55"/>
  <c r="AJ41" i="55"/>
  <c r="AJ49" i="55"/>
  <c r="AJ57" i="55"/>
  <c r="AJ65" i="55"/>
  <c r="AJ35" i="55"/>
  <c r="AJ52" i="55"/>
  <c r="AJ53" i="55"/>
  <c r="AJ18" i="55"/>
  <c r="AJ26" i="55"/>
  <c r="AJ34" i="55"/>
  <c r="AJ42" i="55"/>
  <c r="AJ50" i="55"/>
  <c r="AJ58" i="55"/>
  <c r="AJ66" i="55"/>
  <c r="AJ27" i="55"/>
  <c r="AJ36" i="55"/>
  <c r="AJ68" i="55"/>
  <c r="AJ37" i="55"/>
  <c r="AJ19" i="55"/>
  <c r="AJ61" i="55"/>
  <c r="K18" i="55"/>
  <c r="CM14" i="55"/>
  <c r="CO14" i="55"/>
  <c r="AD15" i="55"/>
  <c r="AT14" i="55"/>
  <c r="AR14" i="55"/>
  <c r="AH18" i="55"/>
  <c r="AU14" i="55"/>
  <c r="X18" i="55"/>
  <c r="CI14" i="55"/>
  <c r="CE14" i="55"/>
  <c r="AB17" i="55"/>
  <c r="AW14" i="55"/>
  <c r="CK14" i="55"/>
  <c r="M15" i="55"/>
  <c r="AQ14" i="55"/>
  <c r="CD14" i="55"/>
  <c r="Y15" i="55"/>
  <c r="AG18" i="55"/>
  <c r="CL16" i="55"/>
  <c r="CM19" i="55"/>
  <c r="CL14" i="55"/>
  <c r="CF14" i="55"/>
  <c r="BK14" i="55"/>
  <c r="AW15" i="55"/>
  <c r="F17" i="55"/>
  <c r="CI17" i="55"/>
  <c r="M18" i="55"/>
  <c r="F18" i="55"/>
  <c r="Q15" i="55"/>
  <c r="G14" i="55"/>
  <c r="H16" i="55"/>
  <c r="AY15" i="55"/>
  <c r="I18" i="55"/>
  <c r="Q14" i="55"/>
  <c r="B16" i="55"/>
  <c r="AN17" i="55"/>
  <c r="CC19" i="55"/>
  <c r="I15" i="55"/>
  <c r="H14" i="55"/>
  <c r="AU15" i="55"/>
  <c r="E16" i="55"/>
  <c r="C14" i="55"/>
  <c r="Q18" i="55"/>
  <c r="E18" i="55"/>
  <c r="G16" i="55"/>
  <c r="E15" i="55"/>
  <c r="AQ18" i="55"/>
  <c r="AS16" i="55"/>
  <c r="AO15" i="55"/>
  <c r="CD17" i="55"/>
  <c r="CE18" i="55"/>
  <c r="CB19" i="55"/>
  <c r="C17" i="55"/>
  <c r="CA16" i="55"/>
  <c r="H17" i="55"/>
  <c r="J14" i="55"/>
  <c r="N16" i="55"/>
  <c r="L15" i="55"/>
  <c r="I17" i="55"/>
  <c r="AV19" i="55"/>
  <c r="N14" i="55"/>
  <c r="K14" i="55"/>
  <c r="M14" i="55"/>
  <c r="CO19" i="55"/>
  <c r="P18" i="55"/>
  <c r="BB15" i="55"/>
  <c r="AO20" i="55"/>
  <c r="B18" i="55"/>
  <c r="G15" i="55"/>
  <c r="B15" i="55"/>
  <c r="AN14" i="55"/>
  <c r="AQ19" i="55"/>
  <c r="AO14" i="55"/>
  <c r="D16" i="55"/>
  <c r="AP14" i="55"/>
  <c r="BC14" i="55"/>
  <c r="AS15" i="55"/>
  <c r="AP15" i="55"/>
  <c r="AS14" i="55"/>
  <c r="AR15" i="55"/>
  <c r="BC15" i="55"/>
  <c r="CB15" i="55"/>
  <c r="CD15" i="55"/>
  <c r="CC17" i="55"/>
  <c r="CC14" i="55"/>
  <c r="CB14" i="55"/>
  <c r="W16" i="55"/>
  <c r="V15" i="55"/>
  <c r="CA14" i="55"/>
  <c r="BZ14" i="55"/>
  <c r="P16" i="55"/>
  <c r="P15" i="55"/>
  <c r="J15" i="55"/>
  <c r="N18" i="55"/>
  <c r="K17" i="55"/>
  <c r="J17" i="55"/>
  <c r="K15" i="55"/>
  <c r="CG14" i="55"/>
  <c r="BB14" i="55"/>
  <c r="AV14" i="55"/>
  <c r="BA14" i="55"/>
  <c r="AV18" i="55"/>
  <c r="AT18" i="55"/>
  <c r="AY19" i="55"/>
  <c r="CN14" i="55"/>
  <c r="CN19" i="55"/>
  <c r="CJ14" i="55"/>
  <c r="CH14" i="55"/>
  <c r="CN17" i="55"/>
  <c r="CM17" i="55"/>
  <c r="CL17" i="55"/>
  <c r="AZ14" i="55"/>
  <c r="AY14" i="55"/>
  <c r="BL15" i="55"/>
  <c r="AT15" i="55"/>
  <c r="CG17" i="55"/>
  <c r="H18" i="55"/>
  <c r="F15" i="55"/>
  <c r="B17" i="55"/>
  <c r="E17" i="55"/>
  <c r="D18" i="55"/>
  <c r="D17" i="55"/>
  <c r="B14" i="55"/>
  <c r="C15" i="55"/>
  <c r="D14" i="55"/>
  <c r="G17" i="55"/>
  <c r="E14" i="55"/>
  <c r="C18" i="55"/>
  <c r="G18" i="55"/>
  <c r="AP16" i="55"/>
  <c r="F16" i="55"/>
  <c r="D15" i="55"/>
  <c r="F14" i="55"/>
  <c r="AQ15" i="55"/>
  <c r="BC19" i="55"/>
  <c r="AN15" i="55"/>
  <c r="AS17" i="55"/>
  <c r="AN22" i="55"/>
  <c r="AP20" i="55"/>
  <c r="Q17" i="55"/>
  <c r="C16" i="55"/>
  <c r="Q16" i="55"/>
  <c r="BZ17" i="55"/>
  <c r="CD16" i="55"/>
  <c r="CB17" i="55"/>
  <c r="O16" i="55"/>
  <c r="H15" i="55"/>
  <c r="I16" i="55"/>
  <c r="P17" i="55"/>
  <c r="I14" i="55"/>
  <c r="O17" i="55"/>
  <c r="N17" i="55"/>
  <c r="O18" i="55"/>
  <c r="M16" i="55"/>
  <c r="L17" i="55"/>
  <c r="L16" i="55"/>
  <c r="N15" i="55"/>
  <c r="K16" i="55"/>
  <c r="M17" i="55"/>
  <c r="P14" i="55"/>
  <c r="J16" i="55"/>
  <c r="L19" i="55"/>
  <c r="L18" i="55"/>
  <c r="J18" i="55"/>
  <c r="N20" i="55"/>
  <c r="AZ16" i="55"/>
  <c r="BA15" i="55"/>
  <c r="AV20" i="55"/>
  <c r="AX18" i="55"/>
  <c r="AZ15" i="55"/>
  <c r="AX16" i="55"/>
  <c r="AZ20" i="55"/>
  <c r="AV16" i="55"/>
  <c r="AV15" i="55"/>
  <c r="BB16" i="55"/>
  <c r="BA16" i="55"/>
  <c r="CH19" i="55"/>
  <c r="CH17" i="55"/>
  <c r="L14" i="55"/>
  <c r="CH18" i="55"/>
  <c r="CM18" i="55"/>
  <c r="AZ17" i="55"/>
  <c r="AD17" i="55"/>
  <c r="AP17" i="55"/>
  <c r="BC22" i="55"/>
  <c r="CA18" i="55"/>
  <c r="CB16" i="55"/>
  <c r="CC18" i="55"/>
  <c r="AW17" i="55"/>
  <c r="BB18" i="55"/>
  <c r="AX20" i="55"/>
  <c r="CM15" i="55"/>
  <c r="CF19" i="55"/>
  <c r="CN18" i="55"/>
  <c r="CL19" i="55"/>
  <c r="CK19" i="55"/>
  <c r="CJ19" i="55"/>
  <c r="CO17" i="55"/>
  <c r="CG19" i="55"/>
  <c r="CG18" i="55"/>
  <c r="CF18" i="55"/>
  <c r="CL18" i="55"/>
  <c r="CK18" i="55"/>
  <c r="AR18" i="55"/>
  <c r="CD19" i="55"/>
  <c r="CE16" i="55"/>
  <c r="BZ15" i="55"/>
  <c r="BZ18" i="55"/>
  <c r="X16" i="55"/>
  <c r="AF18" i="55"/>
  <c r="AX17" i="55"/>
  <c r="BA20" i="55"/>
  <c r="AT16" i="55"/>
  <c r="CI18" i="55"/>
  <c r="CI16" i="55"/>
  <c r="CH16" i="55"/>
  <c r="CF17" i="55"/>
  <c r="CN16" i="55"/>
  <c r="CM16" i="55"/>
  <c r="CO16" i="55"/>
  <c r="BC16" i="55"/>
  <c r="CC16" i="55"/>
  <c r="CA19" i="55"/>
  <c r="BZ19" i="55"/>
  <c r="CJ17" i="55"/>
  <c r="CF16" i="55"/>
  <c r="CO18" i="55"/>
  <c r="CC15" i="55"/>
  <c r="AE18" i="55"/>
  <c r="AY16" i="55"/>
  <c r="AT19" i="55"/>
  <c r="AZ19" i="55"/>
  <c r="CI19" i="55"/>
  <c r="CJ15" i="55"/>
  <c r="CI15" i="55"/>
  <c r="CG16" i="55"/>
  <c r="CN15" i="55"/>
  <c r="AR16" i="55"/>
  <c r="BC20" i="55"/>
  <c r="AO16" i="55"/>
  <c r="BC17" i="55"/>
  <c r="CE19" i="55"/>
  <c r="BZ16" i="55"/>
  <c r="CB18" i="55"/>
  <c r="CA17" i="55"/>
  <c r="Y20" i="55"/>
  <c r="AE17" i="55"/>
  <c r="AU18" i="55"/>
  <c r="BA18" i="55"/>
  <c r="AW20" i="55"/>
  <c r="CJ18" i="55"/>
  <c r="CK16" i="55"/>
  <c r="CH15" i="55"/>
  <c r="CG15" i="55"/>
  <c r="CF15" i="55"/>
  <c r="CO15" i="55"/>
  <c r="O20" i="55"/>
  <c r="AX22" i="55"/>
  <c r="AQ20" i="55"/>
  <c r="AQ16" i="55"/>
  <c r="AN18" i="55"/>
  <c r="AN20" i="55"/>
  <c r="AO17" i="55"/>
  <c r="AN16" i="55"/>
  <c r="CE15" i="55"/>
  <c r="CE17" i="55"/>
  <c r="CD18" i="55"/>
  <c r="CA15" i="55"/>
  <c r="AT20" i="55"/>
  <c r="AW16" i="55"/>
  <c r="AU16" i="55"/>
  <c r="CK17" i="55"/>
  <c r="CL15" i="55"/>
  <c r="CK15" i="55"/>
  <c r="CJ16" i="55"/>
  <c r="E20" i="55"/>
  <c r="AV22" i="55"/>
  <c r="AR21" i="55"/>
  <c r="B19" i="55"/>
  <c r="AY22" i="55"/>
  <c r="F20" i="55"/>
  <c r="BC21" i="55"/>
  <c r="AX15" i="55"/>
  <c r="P20" i="55"/>
  <c r="BA21" i="55"/>
  <c r="AU22" i="55"/>
  <c r="AX21" i="55"/>
  <c r="AP21" i="55"/>
  <c r="AO22" i="55"/>
  <c r="AS21" i="55"/>
  <c r="AT22" i="55"/>
  <c r="AT21" i="55"/>
  <c r="AV21" i="55"/>
  <c r="AP18" i="55"/>
  <c r="AO18" i="55"/>
  <c r="AP19" i="55"/>
  <c r="AN21" i="55"/>
  <c r="AR22" i="55"/>
  <c r="BC18" i="55"/>
  <c r="AU21" i="55"/>
  <c r="BA22" i="55"/>
  <c r="AV17" i="55"/>
  <c r="AU17" i="55"/>
  <c r="BB17" i="55"/>
  <c r="AZ18" i="55"/>
  <c r="AX19" i="55"/>
  <c r="AQ21" i="55"/>
  <c r="AP22" i="55"/>
  <c r="AR19" i="55"/>
  <c r="AS22" i="55"/>
  <c r="AY17" i="55"/>
  <c r="BB21" i="55"/>
  <c r="AZ22" i="55"/>
  <c r="AT17" i="55"/>
  <c r="BA17" i="55"/>
  <c r="AY18" i="55"/>
  <c r="K19" i="55"/>
  <c r="AQ17" i="55"/>
  <c r="AO19" i="55"/>
  <c r="AO21" i="55"/>
  <c r="AS18" i="55"/>
  <c r="AR20" i="55"/>
  <c r="AS19" i="55"/>
  <c r="AU20" i="55"/>
  <c r="BB20" i="55"/>
  <c r="AZ21" i="55"/>
  <c r="AY21" i="55"/>
  <c r="AW22" i="55"/>
  <c r="BJ15" i="55"/>
  <c r="AR17" i="55"/>
  <c r="AN19" i="55"/>
  <c r="AQ22" i="55"/>
  <c r="AS20" i="55"/>
  <c r="BB22" i="55"/>
  <c r="AW19" i="55"/>
  <c r="AW18" i="55"/>
  <c r="AU19" i="55"/>
  <c r="BB19" i="55"/>
  <c r="BA19" i="55"/>
  <c r="AY20" i="55"/>
  <c r="AW21" i="55"/>
  <c r="G19" i="55"/>
  <c r="C20" i="55"/>
  <c r="Q20" i="55"/>
  <c r="Q19" i="55"/>
  <c r="I20" i="55"/>
  <c r="P19" i="55"/>
  <c r="B20" i="55"/>
  <c r="M19" i="55"/>
  <c r="J19" i="55"/>
  <c r="H19" i="55"/>
  <c r="BZ27" i="55"/>
  <c r="D19" i="55"/>
  <c r="E19" i="55"/>
  <c r="N19" i="55"/>
  <c r="K20" i="55"/>
  <c r="H20" i="55"/>
  <c r="D20" i="55"/>
  <c r="F19" i="55"/>
  <c r="L20" i="55"/>
  <c r="J20" i="55"/>
  <c r="I19" i="55"/>
  <c r="C19" i="55"/>
  <c r="G20" i="55"/>
  <c r="M20" i="55"/>
  <c r="AC18" i="55"/>
  <c r="CE55" i="55"/>
  <c r="BK15" i="55"/>
  <c r="CE69" i="55"/>
  <c r="V20" i="55"/>
  <c r="U16" i="55"/>
  <c r="U17" i="55"/>
  <c r="Y16" i="55"/>
  <c r="AA14" i="55"/>
  <c r="AF20" i="55"/>
  <c r="AI17" i="55"/>
  <c r="AH17" i="55"/>
  <c r="AG17" i="55"/>
  <c r="AF17" i="55"/>
  <c r="AF16" i="55"/>
  <c r="AE16" i="55"/>
  <c r="X20" i="55"/>
  <c r="Y18" i="55"/>
  <c r="U19" i="55"/>
  <c r="Z17" i="55"/>
  <c r="W20" i="55"/>
  <c r="AC16" i="55"/>
  <c r="AD16" i="55"/>
  <c r="AA17" i="55"/>
  <c r="AI16" i="55"/>
  <c r="AH16" i="55"/>
  <c r="AG16" i="55"/>
  <c r="AG15" i="55"/>
  <c r="AF15" i="55"/>
  <c r="X19" i="55"/>
  <c r="X14" i="55"/>
  <c r="AB18" i="55"/>
  <c r="AH15" i="55"/>
  <c r="AH20" i="55"/>
  <c r="CJ45" i="55"/>
  <c r="BG15" i="55"/>
  <c r="CD58" i="55"/>
  <c r="U14" i="55"/>
  <c r="Z18" i="55"/>
  <c r="V17" i="55"/>
  <c r="Z16" i="55"/>
  <c r="U20" i="55"/>
  <c r="Z14" i="55"/>
  <c r="AE15" i="55"/>
  <c r="AH19" i="55"/>
  <c r="AC15" i="55"/>
  <c r="AB15" i="55"/>
  <c r="AA15" i="55"/>
  <c r="AB20" i="55"/>
  <c r="AA20" i="55"/>
  <c r="AI19" i="55"/>
  <c r="AB16" i="55"/>
  <c r="AI20" i="55"/>
  <c r="W18" i="55"/>
  <c r="X15" i="55"/>
  <c r="V19" i="55"/>
  <c r="W19" i="55"/>
  <c r="Y14" i="55"/>
  <c r="Y19" i="55"/>
  <c r="AG20" i="55"/>
  <c r="AA18" i="55"/>
  <c r="AE20" i="55"/>
  <c r="AD20" i="55"/>
  <c r="AC20" i="55"/>
  <c r="AC19" i="55"/>
  <c r="AB19" i="55"/>
  <c r="AA19" i="55"/>
  <c r="Z15" i="55"/>
  <c r="AA16" i="55"/>
  <c r="BV16" i="55"/>
  <c r="CA69" i="55"/>
  <c r="BZ54" i="55"/>
  <c r="X17" i="55"/>
  <c r="V16" i="55"/>
  <c r="V18" i="55"/>
  <c r="U15" i="55"/>
  <c r="Z19" i="55"/>
  <c r="Y17" i="55"/>
  <c r="AB14" i="55"/>
  <c r="AG19" i="55"/>
  <c r="AF19" i="55"/>
  <c r="AE19" i="55"/>
  <c r="AD19" i="55"/>
  <c r="AG14" i="55"/>
  <c r="AH14" i="55"/>
  <c r="CN62" i="55"/>
  <c r="U18" i="55"/>
  <c r="AI14" i="55"/>
  <c r="AI15" i="55"/>
  <c r="W15" i="55"/>
  <c r="W17" i="55"/>
  <c r="Z20" i="55"/>
  <c r="W14" i="55"/>
  <c r="V14" i="55"/>
  <c r="AC17" i="55"/>
  <c r="AI18" i="55"/>
  <c r="AC14" i="55"/>
  <c r="AD14" i="55"/>
  <c r="AE14" i="55"/>
  <c r="AF14" i="55"/>
  <c r="AD18" i="55"/>
  <c r="BK16" i="55"/>
  <c r="AP58" i="55"/>
  <c r="CE35" i="55"/>
  <c r="CL55" i="55"/>
  <c r="CC38" i="55"/>
  <c r="CH46" i="55"/>
  <c r="CL41" i="55"/>
  <c r="CO45" i="55"/>
  <c r="BK17" i="55"/>
  <c r="C22" i="55"/>
  <c r="CO26" i="55"/>
  <c r="CA61" i="55"/>
  <c r="CA47" i="55"/>
  <c r="BS15" i="55"/>
  <c r="BL16" i="55"/>
  <c r="CB69" i="55"/>
  <c r="CD49" i="55"/>
  <c r="BV35" i="55"/>
  <c r="AO32" i="55"/>
  <c r="BZ57" i="55"/>
  <c r="BG16" i="55"/>
  <c r="AQ67" i="55"/>
  <c r="CB44" i="55"/>
  <c r="CD33" i="55"/>
  <c r="BZ41" i="55"/>
  <c r="CA32" i="55"/>
  <c r="CH41" i="55"/>
  <c r="CA56" i="55"/>
  <c r="CC63" i="55"/>
  <c r="CD50" i="55"/>
  <c r="CL36" i="55"/>
  <c r="CO58" i="55"/>
  <c r="BZ31" i="55"/>
  <c r="CA54" i="55"/>
  <c r="BZ22" i="55"/>
  <c r="CB24" i="55"/>
  <c r="CC31" i="55"/>
  <c r="CD48" i="55"/>
  <c r="AY57" i="55"/>
  <c r="AW29" i="55"/>
  <c r="BA41" i="55"/>
  <c r="AU49" i="55"/>
  <c r="AU52" i="55"/>
  <c r="BA66" i="55"/>
  <c r="AU58" i="55"/>
  <c r="BB38" i="55"/>
  <c r="BI17" i="55"/>
  <c r="AN29" i="55"/>
  <c r="AP23" i="55"/>
  <c r="CE54" i="55"/>
  <c r="CB21" i="55"/>
  <c r="CD30" i="55"/>
  <c r="CA64" i="55"/>
  <c r="CD21" i="55"/>
  <c r="CA55" i="55"/>
  <c r="CB20" i="55"/>
  <c r="CC64" i="55"/>
  <c r="BZ28" i="55"/>
  <c r="CD43" i="55"/>
  <c r="CA21" i="55"/>
  <c r="CB32" i="55"/>
  <c r="BZ34" i="55"/>
  <c r="CC59" i="55"/>
  <c r="CC33" i="55"/>
  <c r="CC20" i="55"/>
  <c r="CE50" i="55"/>
  <c r="CC27" i="55"/>
  <c r="CE37" i="55"/>
  <c r="CE24" i="55"/>
  <c r="CE27" i="55"/>
  <c r="CA53" i="55"/>
  <c r="CE22" i="55"/>
  <c r="CD25" i="55"/>
  <c r="CA48" i="55"/>
  <c r="BZ21" i="55"/>
  <c r="CE66" i="55"/>
  <c r="AW57" i="55"/>
  <c r="CJ58" i="55"/>
  <c r="CK48" i="55"/>
  <c r="CG34" i="55"/>
  <c r="CN20" i="55"/>
  <c r="CK29" i="55"/>
  <c r="CI38" i="55"/>
  <c r="CG39" i="55"/>
  <c r="CK34" i="55"/>
  <c r="BV59" i="55"/>
  <c r="C49" i="55"/>
  <c r="BC40" i="55"/>
  <c r="F23" i="55"/>
  <c r="AN27" i="55"/>
  <c r="AS67" i="55"/>
  <c r="AR38" i="55"/>
  <c r="CA62" i="55"/>
  <c r="CB37" i="55"/>
  <c r="BZ66" i="55"/>
  <c r="CA27" i="55"/>
  <c r="CD28" i="55"/>
  <c r="CB63" i="55"/>
  <c r="BZ48" i="55"/>
  <c r="BZ36" i="55"/>
  <c r="CD51" i="55"/>
  <c r="CB27" i="55"/>
  <c r="CE45" i="55"/>
  <c r="CA36" i="55"/>
  <c r="CE46" i="55"/>
  <c r="CB28" i="55"/>
  <c r="BZ62" i="55"/>
  <c r="CB22" i="55"/>
  <c r="CC22" i="55"/>
  <c r="CD27" i="55"/>
  <c r="CB65" i="55"/>
  <c r="CC28" i="55"/>
  <c r="CA20" i="55"/>
  <c r="BZ69" i="55"/>
  <c r="CD24" i="55"/>
  <c r="CE60" i="55"/>
  <c r="CB43" i="55"/>
  <c r="CM55" i="55"/>
  <c r="CJ41" i="55"/>
  <c r="CF27" i="55"/>
  <c r="CJ22" i="55"/>
  <c r="CI33" i="55"/>
  <c r="CH31" i="55"/>
  <c r="CM45" i="55"/>
  <c r="CF32" i="55"/>
  <c r="CJ56" i="55"/>
  <c r="CJ27" i="55"/>
  <c r="CO21" i="55"/>
  <c r="AP33" i="55"/>
  <c r="AP44" i="55"/>
  <c r="CD68" i="55"/>
  <c r="CC44" i="55"/>
  <c r="CA29" i="55"/>
  <c r="CB58" i="55"/>
  <c r="BZ63" i="55"/>
  <c r="CE32" i="55"/>
  <c r="CB34" i="55"/>
  <c r="CA49" i="55"/>
  <c r="CC49" i="55"/>
  <c r="CA23" i="55"/>
  <c r="CC67" i="55"/>
  <c r="CC58" i="55"/>
  <c r="CC54" i="55"/>
  <c r="CB53" i="55"/>
  <c r="CD32" i="55"/>
  <c r="CC36" i="55"/>
  <c r="CC55" i="55"/>
  <c r="BZ37" i="55"/>
  <c r="CC45" i="55"/>
  <c r="CE49" i="55"/>
  <c r="CE30" i="55"/>
  <c r="CE67" i="55"/>
  <c r="CD47" i="55"/>
  <c r="CB52" i="55"/>
  <c r="CE44" i="55"/>
  <c r="CC53" i="55"/>
  <c r="CE26" i="55"/>
  <c r="CD63" i="55"/>
  <c r="BB47" i="55"/>
  <c r="CL54" i="55"/>
  <c r="CI51" i="55"/>
  <c r="CI34" i="55"/>
  <c r="CK55" i="55"/>
  <c r="CG24" i="55"/>
  <c r="CN24" i="55"/>
  <c r="CI20" i="55"/>
  <c r="CO53" i="55"/>
  <c r="CO62" i="55"/>
  <c r="CO56" i="55"/>
  <c r="CO34" i="55"/>
  <c r="CO37" i="55"/>
  <c r="CO66" i="55"/>
  <c r="CO52" i="55"/>
  <c r="CH21" i="55"/>
  <c r="CI28" i="55"/>
  <c r="CJ35" i="55"/>
  <c r="CK42" i="55"/>
  <c r="CL49" i="55"/>
  <c r="CM56" i="55"/>
  <c r="CN63" i="55"/>
  <c r="CN60" i="55"/>
  <c r="CM25" i="55"/>
  <c r="CN32" i="55"/>
  <c r="CF40" i="55"/>
  <c r="CG47" i="55"/>
  <c r="CH54" i="55"/>
  <c r="CI61" i="55"/>
  <c r="CJ68" i="55"/>
  <c r="CH50" i="55"/>
  <c r="CF25" i="55"/>
  <c r="CG32" i="55"/>
  <c r="CH39" i="55"/>
  <c r="CI46" i="55"/>
  <c r="CJ53" i="55"/>
  <c r="CK60" i="55"/>
  <c r="CL67" i="55"/>
  <c r="CL38" i="55"/>
  <c r="CI23" i="55"/>
  <c r="CJ30" i="55"/>
  <c r="CK37" i="55"/>
  <c r="CL44" i="55"/>
  <c r="CM51" i="55"/>
  <c r="CN58" i="55"/>
  <c r="CF66" i="55"/>
  <c r="CK23" i="55"/>
  <c r="CM20" i="55"/>
  <c r="CN27" i="55"/>
  <c r="CF35" i="55"/>
  <c r="CG42" i="55"/>
  <c r="CH49" i="55"/>
  <c r="CI56" i="55"/>
  <c r="CJ63" i="55"/>
  <c r="CF20" i="55"/>
  <c r="CM61" i="55"/>
  <c r="CF21" i="55"/>
  <c r="CG28" i="55"/>
  <c r="CH35" i="55"/>
  <c r="CI42" i="55"/>
  <c r="CJ49" i="55"/>
  <c r="CK56" i="55"/>
  <c r="CL63" i="55"/>
  <c r="CM23" i="55"/>
  <c r="CN30" i="55"/>
  <c r="CF38" i="55"/>
  <c r="CG45" i="55"/>
  <c r="CH52" i="55"/>
  <c r="CI59" i="55"/>
  <c r="CJ66" i="55"/>
  <c r="CH34" i="55"/>
  <c r="CB25" i="55"/>
  <c r="CA26" i="55"/>
  <c r="CE25" i="55"/>
  <c r="CC23" i="55"/>
  <c r="CA51" i="55"/>
  <c r="CA57" i="55"/>
  <c r="CE63" i="55"/>
  <c r="CE68" i="55"/>
  <c r="CA59" i="55"/>
  <c r="CB50" i="55"/>
  <c r="CB26" i="55"/>
  <c r="CE41" i="55"/>
  <c r="CA37" i="55"/>
  <c r="CO61" i="55"/>
  <c r="CO25" i="55"/>
  <c r="CO42" i="55"/>
  <c r="CO55" i="55"/>
  <c r="CO68" i="55"/>
  <c r="CG22" i="55"/>
  <c r="CH29" i="55"/>
  <c r="CI36" i="55"/>
  <c r="CJ43" i="55"/>
  <c r="CK50" i="55"/>
  <c r="CL57" i="55"/>
  <c r="CM64" i="55"/>
  <c r="CG27" i="55"/>
  <c r="CK63" i="55"/>
  <c r="CL26" i="55"/>
  <c r="CM33" i="55"/>
  <c r="CN40" i="55"/>
  <c r="CF48" i="55"/>
  <c r="CG55" i="55"/>
  <c r="CH62" i="55"/>
  <c r="CI69" i="55"/>
  <c r="CN52" i="55"/>
  <c r="CN25" i="55"/>
  <c r="CF33" i="55"/>
  <c r="CG40" i="55"/>
  <c r="CH47" i="55"/>
  <c r="CI54" i="55"/>
  <c r="CJ61" i="55"/>
  <c r="CK68" i="55"/>
  <c r="CF44" i="55"/>
  <c r="CH24" i="55"/>
  <c r="CI31" i="55"/>
  <c r="CJ38" i="55"/>
  <c r="CK45" i="55"/>
  <c r="CL52" i="55"/>
  <c r="CM59" i="55"/>
  <c r="CN66" i="55"/>
  <c r="CM29" i="55"/>
  <c r="CL21" i="55"/>
  <c r="CM28" i="55"/>
  <c r="CN35" i="55"/>
  <c r="CF43" i="55"/>
  <c r="CG50" i="55"/>
  <c r="CH57" i="55"/>
  <c r="CI64" i="55"/>
  <c r="CJ24" i="55"/>
  <c r="CF68" i="55"/>
  <c r="CN21" i="55"/>
  <c r="CF29" i="55"/>
  <c r="CG36" i="55"/>
  <c r="CH43" i="55"/>
  <c r="CI50" i="55"/>
  <c r="CJ57" i="55"/>
  <c r="CK64" i="55"/>
  <c r="CI25" i="55"/>
  <c r="CL24" i="55"/>
  <c r="CM31" i="55"/>
  <c r="CN38" i="55"/>
  <c r="CF46" i="55"/>
  <c r="CG53" i="55"/>
  <c r="CH60" i="55"/>
  <c r="CI67" i="55"/>
  <c r="CM37" i="55"/>
  <c r="CB41" i="55"/>
  <c r="CC30" i="55"/>
  <c r="CC69" i="55"/>
  <c r="CD26" i="55"/>
  <c r="CA65" i="55"/>
  <c r="CB42" i="55"/>
  <c r="BZ50" i="55"/>
  <c r="CE34" i="55"/>
  <c r="BZ38" i="55"/>
  <c r="CE47" i="55"/>
  <c r="CD36" i="55"/>
  <c r="CB59" i="55"/>
  <c r="CB68" i="55"/>
  <c r="BZ32" i="55"/>
  <c r="CC47" i="55"/>
  <c r="CA50" i="55"/>
  <c r="BZ29" i="55"/>
  <c r="CD34" i="55"/>
  <c r="CA35" i="55"/>
  <c r="CA40" i="55"/>
  <c r="CA52" i="55"/>
  <c r="CO69" i="55"/>
  <c r="CO23" i="55"/>
  <c r="CO41" i="55"/>
  <c r="CO51" i="55"/>
  <c r="CO27" i="55"/>
  <c r="CO29" i="55"/>
  <c r="CF23" i="55"/>
  <c r="CG30" i="55"/>
  <c r="CH37" i="55"/>
  <c r="CI44" i="55"/>
  <c r="CJ51" i="55"/>
  <c r="CK58" i="55"/>
  <c r="CL65" i="55"/>
  <c r="CJ32" i="55"/>
  <c r="CG67" i="55"/>
  <c r="CJ20" i="55"/>
  <c r="CK27" i="55"/>
  <c r="CL34" i="55"/>
  <c r="CM41" i="55"/>
  <c r="CN48" i="55"/>
  <c r="CF56" i="55"/>
  <c r="CG63" i="55"/>
  <c r="CH58" i="55"/>
  <c r="CM26" i="55"/>
  <c r="CN33" i="55"/>
  <c r="CF41" i="55"/>
  <c r="CG48" i="55"/>
  <c r="CH55" i="55"/>
  <c r="CI62" i="55"/>
  <c r="CJ69" i="55"/>
  <c r="CJ48" i="55"/>
  <c r="CG25" i="55"/>
  <c r="CH32" i="55"/>
  <c r="CI39" i="55"/>
  <c r="CJ46" i="55"/>
  <c r="CK53" i="55"/>
  <c r="CL60" i="55"/>
  <c r="CM67" i="55"/>
  <c r="CK22" i="55"/>
  <c r="CL29" i="55"/>
  <c r="CM36" i="55"/>
  <c r="CN43" i="55"/>
  <c r="CF51" i="55"/>
  <c r="CG58" i="55"/>
  <c r="CH65" i="55"/>
  <c r="CL30" i="55"/>
  <c r="CM22" i="55"/>
  <c r="CN29" i="55"/>
  <c r="CF37" i="55"/>
  <c r="CG44" i="55"/>
  <c r="CH51" i="55"/>
  <c r="CI58" i="55"/>
  <c r="CJ65" i="55"/>
  <c r="CK31" i="55"/>
  <c r="CK25" i="55"/>
  <c r="CL32" i="55"/>
  <c r="CM39" i="55"/>
  <c r="CN46" i="55"/>
  <c r="CF54" i="55"/>
  <c r="CG61" i="55"/>
  <c r="CH68" i="55"/>
  <c r="CG43" i="55"/>
  <c r="CD61" i="55"/>
  <c r="CD55" i="55"/>
  <c r="BZ59" i="55"/>
  <c r="BZ44" i="55"/>
  <c r="CD22" i="55"/>
  <c r="BZ58" i="55"/>
  <c r="CA31" i="55"/>
  <c r="CC61" i="55"/>
  <c r="CB62" i="55"/>
  <c r="CB54" i="55"/>
  <c r="BZ61" i="55"/>
  <c r="CC51" i="55"/>
  <c r="BZ65" i="55"/>
  <c r="BZ40" i="55"/>
  <c r="CE53" i="55"/>
  <c r="CA45" i="55"/>
  <c r="CB49" i="55"/>
  <c r="CA34" i="55"/>
  <c r="BZ24" i="55"/>
  <c r="CC26" i="55"/>
  <c r="CC56" i="55"/>
  <c r="CO22" i="55"/>
  <c r="CO31" i="55"/>
  <c r="CO49" i="55"/>
  <c r="CO67" i="55"/>
  <c r="CO40" i="55"/>
  <c r="CO35" i="55"/>
  <c r="CN23" i="55"/>
  <c r="CF31" i="55"/>
  <c r="CG38" i="55"/>
  <c r="CH45" i="55"/>
  <c r="CI52" i="55"/>
  <c r="CJ59" i="55"/>
  <c r="CK66" i="55"/>
  <c r="CN36" i="55"/>
  <c r="CM69" i="55"/>
  <c r="CI21" i="55"/>
  <c r="CJ28" i="55"/>
  <c r="CK35" i="55"/>
  <c r="CL42" i="55"/>
  <c r="CM49" i="55"/>
  <c r="CN56" i="55"/>
  <c r="CF64" i="55"/>
  <c r="CL62" i="55"/>
  <c r="CK20" i="55"/>
  <c r="CL27" i="55"/>
  <c r="CM34" i="55"/>
  <c r="CN41" i="55"/>
  <c r="CF49" i="55"/>
  <c r="CG56" i="55"/>
  <c r="CH63" i="55"/>
  <c r="CM53" i="55"/>
  <c r="CF26" i="55"/>
  <c r="CG33" i="55"/>
  <c r="CH40" i="55"/>
  <c r="CI47" i="55"/>
  <c r="CJ54" i="55"/>
  <c r="CK61" i="55"/>
  <c r="CL68" i="55"/>
  <c r="CJ23" i="55"/>
  <c r="CK30" i="55"/>
  <c r="CL37" i="55"/>
  <c r="CM44" i="55"/>
  <c r="CN51" i="55"/>
  <c r="CF59" i="55"/>
  <c r="CG66" i="55"/>
  <c r="CF36" i="55"/>
  <c r="CL23" i="55"/>
  <c r="CM30" i="55"/>
  <c r="CN37" i="55"/>
  <c r="CF45" i="55"/>
  <c r="CG52" i="55"/>
  <c r="CH59" i="55"/>
  <c r="CI66" i="55"/>
  <c r="CK39" i="55"/>
  <c r="CJ26" i="55"/>
  <c r="CK33" i="55"/>
  <c r="CL40" i="55"/>
  <c r="CM47" i="55"/>
  <c r="CN54" i="55"/>
  <c r="CF62" i="55"/>
  <c r="CG69" i="55"/>
  <c r="CI49" i="55"/>
  <c r="CB23" i="55"/>
  <c r="CD40" i="55"/>
  <c r="CA60" i="55"/>
  <c r="CE58" i="55"/>
  <c r="CO30" i="55"/>
  <c r="CO39" i="55"/>
  <c r="CO57" i="55"/>
  <c r="CO28" i="55"/>
  <c r="CO64" i="55"/>
  <c r="CO43" i="55"/>
  <c r="CO24" i="55"/>
  <c r="CM24" i="55"/>
  <c r="CN31" i="55"/>
  <c r="CF39" i="55"/>
  <c r="CG46" i="55"/>
  <c r="CH53" i="55"/>
  <c r="CI60" i="55"/>
  <c r="CJ67" i="55"/>
  <c r="CH42" i="55"/>
  <c r="CH22" i="55"/>
  <c r="CI29" i="55"/>
  <c r="CJ36" i="55"/>
  <c r="CK43" i="55"/>
  <c r="CL50" i="55"/>
  <c r="CM57" i="55"/>
  <c r="CN64" i="55"/>
  <c r="CH26" i="55"/>
  <c r="CN68" i="55"/>
  <c r="CJ21" i="55"/>
  <c r="CK28" i="55"/>
  <c r="CL35" i="55"/>
  <c r="CM42" i="55"/>
  <c r="CN49" i="55"/>
  <c r="CF57" i="55"/>
  <c r="CG64" i="55"/>
  <c r="CF60" i="55"/>
  <c r="CN26" i="55"/>
  <c r="CF34" i="55"/>
  <c r="CG41" i="55"/>
  <c r="CH48" i="55"/>
  <c r="CI55" i="55"/>
  <c r="CJ62" i="55"/>
  <c r="CK69" i="55"/>
  <c r="CI24" i="55"/>
  <c r="CJ31" i="55"/>
  <c r="CK38" i="55"/>
  <c r="CL45" i="55"/>
  <c r="CM52" i="55"/>
  <c r="CN59" i="55"/>
  <c r="CF67" i="55"/>
  <c r="CI41" i="55"/>
  <c r="CK24" i="55"/>
  <c r="CL31" i="55"/>
  <c r="CM38" i="55"/>
  <c r="CN45" i="55"/>
  <c r="CF53" i="55"/>
  <c r="CG60" i="55"/>
  <c r="CH67" i="55"/>
  <c r="CK47" i="55"/>
  <c r="CH20" i="55"/>
  <c r="CI27" i="55"/>
  <c r="CJ34" i="55"/>
  <c r="CK41" i="55"/>
  <c r="CL48" i="55"/>
  <c r="CO38" i="55"/>
  <c r="CO47" i="55"/>
  <c r="CO65" i="55"/>
  <c r="CO44" i="55"/>
  <c r="CO33" i="55"/>
  <c r="CO59" i="55"/>
  <c r="CO48" i="55"/>
  <c r="CL25" i="55"/>
  <c r="CM32" i="55"/>
  <c r="CN39" i="55"/>
  <c r="CF47" i="55"/>
  <c r="CG54" i="55"/>
  <c r="CH61" i="55"/>
  <c r="CI68" i="55"/>
  <c r="CL46" i="55"/>
  <c r="CG23" i="55"/>
  <c r="CH30" i="55"/>
  <c r="CI37" i="55"/>
  <c r="CJ44" i="55"/>
  <c r="CK51" i="55"/>
  <c r="CL58" i="55"/>
  <c r="CM65" i="55"/>
  <c r="CG35" i="55"/>
  <c r="CI22" i="55"/>
  <c r="CJ29" i="55"/>
  <c r="CK36" i="55"/>
  <c r="CL43" i="55"/>
  <c r="CM50" i="55"/>
  <c r="CN57" i="55"/>
  <c r="CF65" i="55"/>
  <c r="CM21" i="55"/>
  <c r="CI65" i="55"/>
  <c r="CL20" i="55"/>
  <c r="CM27" i="55"/>
  <c r="CN34" i="55"/>
  <c r="CF42" i="55"/>
  <c r="CG49" i="55"/>
  <c r="CH56" i="55"/>
  <c r="CI63" i="55"/>
  <c r="CH25" i="55"/>
  <c r="CI32" i="55"/>
  <c r="CJ39" i="55"/>
  <c r="CK46" i="55"/>
  <c r="CL53" i="55"/>
  <c r="CM60" i="55"/>
  <c r="CN67" i="55"/>
  <c r="CN44" i="55"/>
  <c r="CJ25" i="55"/>
  <c r="CK32" i="55"/>
  <c r="CL39" i="55"/>
  <c r="CM46" i="55"/>
  <c r="CN53" i="55"/>
  <c r="CF61" i="55"/>
  <c r="CG68" i="55"/>
  <c r="CI57" i="55"/>
  <c r="CG21" i="55"/>
  <c r="CH28" i="55"/>
  <c r="CI35" i="55"/>
  <c r="CJ42" i="55"/>
  <c r="CK49" i="55"/>
  <c r="CL56" i="55"/>
  <c r="CM63" i="55"/>
  <c r="CG59" i="55"/>
  <c r="CB45" i="55"/>
  <c r="CD69" i="55"/>
  <c r="CC65" i="55"/>
  <c r="CB64" i="55"/>
  <c r="BZ39" i="55"/>
  <c r="CD64" i="55"/>
  <c r="BZ25" i="55"/>
  <c r="BZ49" i="55"/>
  <c r="CC46" i="55"/>
  <c r="CD53" i="55"/>
  <c r="CA30" i="55"/>
  <c r="BZ43" i="55"/>
  <c r="CC34" i="55"/>
  <c r="CA58" i="55"/>
  <c r="CC40" i="55"/>
  <c r="CD65" i="55"/>
  <c r="BZ23" i="55"/>
  <c r="CO46" i="55"/>
  <c r="CO63" i="55"/>
  <c r="CO60" i="55"/>
  <c r="CO50" i="55"/>
  <c r="CO20" i="55"/>
  <c r="CK26" i="55"/>
  <c r="CL33" i="55"/>
  <c r="CM40" i="55"/>
  <c r="CN47" i="55"/>
  <c r="CF55" i="55"/>
  <c r="CG62" i="55"/>
  <c r="CH69" i="55"/>
  <c r="CF52" i="55"/>
  <c r="CF24" i="55"/>
  <c r="CG31" i="55"/>
  <c r="CH38" i="55"/>
  <c r="CI45" i="55"/>
  <c r="CJ52" i="55"/>
  <c r="CK59" i="55"/>
  <c r="CL66" i="55"/>
  <c r="CJ40" i="55"/>
  <c r="CH23" i="55"/>
  <c r="CI30" i="55"/>
  <c r="CJ37" i="55"/>
  <c r="CK44" i="55"/>
  <c r="CL51" i="55"/>
  <c r="CM58" i="55"/>
  <c r="CN65" i="55"/>
  <c r="CF28" i="55"/>
  <c r="CK21" i="55"/>
  <c r="CL28" i="55"/>
  <c r="CM35" i="55"/>
  <c r="CN42" i="55"/>
  <c r="CF50" i="55"/>
  <c r="CG57" i="55"/>
  <c r="CH64" i="55"/>
  <c r="CG26" i="55"/>
  <c r="CH33" i="55"/>
  <c r="CI40" i="55"/>
  <c r="CJ47" i="55"/>
  <c r="CK54" i="55"/>
  <c r="CL61" i="55"/>
  <c r="CM68" i="55"/>
  <c r="CG51" i="55"/>
  <c r="CI26" i="55"/>
  <c r="CJ33" i="55"/>
  <c r="CK40" i="55"/>
  <c r="CL47" i="55"/>
  <c r="CM54" i="55"/>
  <c r="CN61" i="55"/>
  <c r="CF69" i="55"/>
  <c r="CJ64" i="55"/>
  <c r="CF22" i="55"/>
  <c r="CG29" i="55"/>
  <c r="CH36" i="55"/>
  <c r="CI43" i="55"/>
  <c r="CJ50" i="55"/>
  <c r="CK57" i="55"/>
  <c r="CL64" i="55"/>
  <c r="CL22" i="55"/>
  <c r="CH66" i="55"/>
  <c r="CA25" i="55"/>
  <c r="CC29" i="55"/>
  <c r="CD54" i="55"/>
  <c r="CE39" i="55"/>
  <c r="CB55" i="55"/>
  <c r="BZ20" i="55"/>
  <c r="CA39" i="55"/>
  <c r="CA22" i="55"/>
  <c r="CA38" i="55"/>
  <c r="CB61" i="55"/>
  <c r="CD57" i="55"/>
  <c r="CE57" i="55"/>
  <c r="CD20" i="55"/>
  <c r="CC24" i="55"/>
  <c r="CC60" i="55"/>
  <c r="CB33" i="55"/>
  <c r="CA28" i="55"/>
  <c r="BZ26" i="55"/>
  <c r="CC35" i="55"/>
  <c r="AR29" i="55"/>
  <c r="AR61" i="55"/>
  <c r="BV17" i="55"/>
  <c r="BG17" i="55"/>
  <c r="AP27" i="55"/>
  <c r="AO68" i="55"/>
  <c r="BC34" i="55"/>
  <c r="BZ35" i="55"/>
  <c r="CC62" i="55"/>
  <c r="CD42" i="55"/>
  <c r="CE31" i="55"/>
  <c r="CE21" i="55"/>
  <c r="CD60" i="55"/>
  <c r="CB48" i="55"/>
  <c r="BZ68" i="55"/>
  <c r="CA41" i="55"/>
  <c r="CD62" i="55"/>
  <c r="CC41" i="55"/>
  <c r="BZ67" i="55"/>
  <c r="CD31" i="55"/>
  <c r="CC42" i="55"/>
  <c r="CC25" i="55"/>
  <c r="CC32" i="55"/>
  <c r="CB57" i="55"/>
  <c r="CB66" i="55"/>
  <c r="CE59" i="55"/>
  <c r="CA66" i="55"/>
  <c r="CB46" i="55"/>
  <c r="CB38" i="55"/>
  <c r="CE36" i="55"/>
  <c r="CE43" i="55"/>
  <c r="CA68" i="55"/>
  <c r="CN28" i="55"/>
  <c r="CH44" i="55"/>
  <c r="CH27" i="55"/>
  <c r="CL69" i="55"/>
  <c r="CG65" i="55"/>
  <c r="AN48" i="55"/>
  <c r="CE33" i="55"/>
  <c r="BZ60" i="55"/>
  <c r="CB36" i="55"/>
  <c r="CC39" i="55"/>
  <c r="BZ52" i="55"/>
  <c r="CE40" i="55"/>
  <c r="CD66" i="55"/>
  <c r="CA46" i="55"/>
  <c r="BZ56" i="55"/>
  <c r="CE38" i="55"/>
  <c r="CC50" i="55"/>
  <c r="CA43" i="55"/>
  <c r="CE61" i="55"/>
  <c r="CD23" i="55"/>
  <c r="BZ51" i="55"/>
  <c r="CE64" i="55"/>
  <c r="CE23" i="55"/>
  <c r="BZ42" i="55"/>
  <c r="CD45" i="55"/>
  <c r="CD44" i="55"/>
  <c r="CG37" i="55"/>
  <c r="CG20" i="55"/>
  <c r="CK62" i="55"/>
  <c r="CF58" i="55"/>
  <c r="CM66" i="55"/>
  <c r="CK67" i="55"/>
  <c r="CF63" i="55"/>
  <c r="CO32" i="55"/>
  <c r="BC24" i="55"/>
  <c r="BC59" i="55"/>
  <c r="CB67" i="55"/>
  <c r="CB47" i="55"/>
  <c r="BZ30" i="55"/>
  <c r="AQ66" i="55"/>
  <c r="AQ25" i="55"/>
  <c r="BC61" i="55"/>
  <c r="AN49" i="55"/>
  <c r="AN50" i="55"/>
  <c r="AQ56" i="55"/>
  <c r="CE51" i="55"/>
  <c r="CC48" i="55"/>
  <c r="CC66" i="55"/>
  <c r="CB31" i="55"/>
  <c r="CC68" i="55"/>
  <c r="CD56" i="55"/>
  <c r="CE42" i="55"/>
  <c r="CD29" i="55"/>
  <c r="BZ33" i="55"/>
  <c r="CB39" i="55"/>
  <c r="CD35" i="55"/>
  <c r="CE52" i="55"/>
  <c r="CD38" i="55"/>
  <c r="CE56" i="55"/>
  <c r="CD52" i="55"/>
  <c r="CA33" i="55"/>
  <c r="CE20" i="55"/>
  <c r="CE29" i="55"/>
  <c r="CB51" i="55"/>
  <c r="CC37" i="55"/>
  <c r="CC52" i="55"/>
  <c r="CC21" i="55"/>
  <c r="CB35" i="55"/>
  <c r="CC57" i="55"/>
  <c r="CC43" i="55"/>
  <c r="CD59" i="55"/>
  <c r="CE65" i="55"/>
  <c r="CF30" i="55"/>
  <c r="CN69" i="55"/>
  <c r="CJ55" i="55"/>
  <c r="CN50" i="55"/>
  <c r="CL59" i="55"/>
  <c r="CJ60" i="55"/>
  <c r="CN55" i="55"/>
  <c r="CO36" i="55"/>
  <c r="AO55" i="55"/>
  <c r="BH18" i="55"/>
  <c r="AR37" i="55"/>
  <c r="CA44" i="55"/>
  <c r="AN67" i="55"/>
  <c r="AR57" i="55"/>
  <c r="AN47" i="55"/>
  <c r="AQ64" i="55"/>
  <c r="CA24" i="55"/>
  <c r="CA42" i="55"/>
  <c r="CE62" i="55"/>
  <c r="CE28" i="55"/>
  <c r="CA63" i="55"/>
  <c r="CD46" i="55"/>
  <c r="CE48" i="55"/>
  <c r="BZ55" i="55"/>
  <c r="CB29" i="55"/>
  <c r="CD67" i="55"/>
  <c r="CD39" i="55"/>
  <c r="CB56" i="55"/>
  <c r="CB30" i="55"/>
  <c r="CD37" i="55"/>
  <c r="CA67" i="55"/>
  <c r="BZ46" i="55"/>
  <c r="BZ45" i="55"/>
  <c r="CD41" i="55"/>
  <c r="CB40" i="55"/>
  <c r="BZ53" i="55"/>
  <c r="CB60" i="55"/>
  <c r="BZ64" i="55"/>
  <c r="BZ47" i="55"/>
  <c r="AW38" i="55"/>
  <c r="CK65" i="55"/>
  <c r="CN22" i="55"/>
  <c r="CM62" i="55"/>
  <c r="CI48" i="55"/>
  <c r="CM43" i="55"/>
  <c r="CK52" i="55"/>
  <c r="CI53" i="55"/>
  <c r="CM48" i="55"/>
  <c r="CO54" i="55"/>
  <c r="BV36" i="55"/>
  <c r="AA35" i="55"/>
  <c r="AB45" i="55"/>
  <c r="V45" i="55"/>
  <c r="Z36" i="55"/>
  <c r="Y64" i="55"/>
  <c r="V42" i="55"/>
  <c r="V41" i="55"/>
  <c r="W24" i="55"/>
  <c r="W50" i="55"/>
  <c r="Z64" i="55"/>
  <c r="X67" i="55"/>
  <c r="AF69" i="55"/>
  <c r="X27" i="55"/>
  <c r="Z41" i="55"/>
  <c r="V23" i="55"/>
  <c r="U29" i="55"/>
  <c r="Z63" i="55"/>
  <c r="Y42" i="55"/>
  <c r="Z25" i="55"/>
  <c r="V47" i="55"/>
  <c r="X42" i="55"/>
  <c r="W43" i="55"/>
  <c r="W64" i="55"/>
  <c r="Y23" i="55"/>
  <c r="V34" i="55"/>
  <c r="X41" i="55"/>
  <c r="AY26" i="55"/>
  <c r="AV30" i="55"/>
  <c r="BB25" i="55"/>
  <c r="AT33" i="55"/>
  <c r="AZ28" i="55"/>
  <c r="AV25" i="55"/>
  <c r="AW32" i="55"/>
  <c r="AU27" i="55"/>
  <c r="BB29" i="55"/>
  <c r="AY34" i="55"/>
  <c r="AZ41" i="55"/>
  <c r="BA48" i="55"/>
  <c r="BB55" i="55"/>
  <c r="AT63" i="55"/>
  <c r="BA47" i="55"/>
  <c r="AY35" i="55"/>
  <c r="AZ42" i="55"/>
  <c r="BA49" i="55"/>
  <c r="BB56" i="55"/>
  <c r="AY67" i="55"/>
  <c r="AV39" i="55"/>
  <c r="AW46" i="55"/>
  <c r="AX53" i="55"/>
  <c r="AY60" i="55"/>
  <c r="AZ67" i="55"/>
  <c r="AV57" i="55"/>
  <c r="AT36" i="55"/>
  <c r="AW65" i="55"/>
  <c r="BB33" i="55"/>
  <c r="AU41" i="55"/>
  <c r="AV48" i="55"/>
  <c r="AW55" i="55"/>
  <c r="AX62" i="55"/>
  <c r="AT67" i="55"/>
  <c r="AZ54" i="55"/>
  <c r="AU29" i="55"/>
  <c r="AW40" i="55"/>
  <c r="AX47" i="55"/>
  <c r="AW56" i="55"/>
  <c r="BA37" i="55"/>
  <c r="AY49" i="55"/>
  <c r="AX48" i="55"/>
  <c r="BA63" i="55"/>
  <c r="AT37" i="55"/>
  <c r="AU44" i="55"/>
  <c r="AV51" i="55"/>
  <c r="AW58" i="55"/>
  <c r="AX65" i="55"/>
  <c r="AZ24" i="55"/>
  <c r="BA39" i="55"/>
  <c r="AX50" i="55"/>
  <c r="BC48" i="55"/>
  <c r="AX27" i="55"/>
  <c r="AU23" i="55"/>
  <c r="AU31" i="55"/>
  <c r="BA26" i="55"/>
  <c r="AY29" i="55"/>
  <c r="AU26" i="55"/>
  <c r="AV33" i="55"/>
  <c r="AT28" i="55"/>
  <c r="AZ23" i="55"/>
  <c r="BA30" i="55"/>
  <c r="AX35" i="55"/>
  <c r="AY42" i="55"/>
  <c r="AZ49" i="55"/>
  <c r="BA56" i="55"/>
  <c r="BB63" i="55"/>
  <c r="AX60" i="55"/>
  <c r="BB54" i="55"/>
  <c r="AX36" i="55"/>
  <c r="AY43" i="55"/>
  <c r="AZ50" i="55"/>
  <c r="BA57" i="55"/>
  <c r="AV29" i="55"/>
  <c r="AT24" i="55"/>
  <c r="AT32" i="55"/>
  <c r="AZ27" i="55"/>
  <c r="AW23" i="55"/>
  <c r="AX30" i="55"/>
  <c r="AT27" i="55"/>
  <c r="AU34" i="55"/>
  <c r="BB28" i="55"/>
  <c r="AY24" i="55"/>
  <c r="AZ31" i="55"/>
  <c r="AW36" i="55"/>
  <c r="AX43" i="55"/>
  <c r="AY50" i="55"/>
  <c r="AZ57" i="55"/>
  <c r="BA64" i="55"/>
  <c r="AU63" i="55"/>
  <c r="AU61" i="55"/>
  <c r="AW37" i="55"/>
  <c r="AX44" i="55"/>
  <c r="AY51" i="55"/>
  <c r="AZ58" i="55"/>
  <c r="AY63" i="55"/>
  <c r="BA33" i="55"/>
  <c r="AT41" i="55"/>
  <c r="AU48" i="55"/>
  <c r="AV55" i="55"/>
  <c r="AW62" i="55"/>
  <c r="AX69" i="55"/>
  <c r="AZ61" i="55"/>
  <c r="AU43" i="55"/>
  <c r="AV52" i="55"/>
  <c r="BA35" i="55"/>
  <c r="BB42" i="55"/>
  <c r="AT50" i="55"/>
  <c r="AU57" i="55"/>
  <c r="AU65" i="55"/>
  <c r="AU35" i="55"/>
  <c r="BB60" i="55"/>
  <c r="AT35" i="55"/>
  <c r="AU42" i="55"/>
  <c r="AV49" i="55"/>
  <c r="BA60" i="55"/>
  <c r="BA45" i="55"/>
  <c r="AW59" i="55"/>
  <c r="AY55" i="55"/>
  <c r="BA38" i="55"/>
  <c r="BB45" i="55"/>
  <c r="AT53" i="55"/>
  <c r="AU60" i="55"/>
  <c r="AV67" i="55"/>
  <c r="AX34" i="55"/>
  <c r="AY41" i="55"/>
  <c r="BA55" i="55"/>
  <c r="AP66" i="55"/>
  <c r="AS39" i="55"/>
  <c r="BC43" i="55"/>
  <c r="BC55" i="55"/>
  <c r="AN43" i="55"/>
  <c r="AN60" i="55"/>
  <c r="AS38" i="55"/>
  <c r="AP64" i="55"/>
  <c r="AQ31" i="55"/>
  <c r="AS23" i="55"/>
  <c r="BC58" i="55"/>
  <c r="AN24" i="55"/>
  <c r="BC56" i="55"/>
  <c r="AQ40" i="55"/>
  <c r="AS28" i="55"/>
  <c r="AO57" i="55"/>
  <c r="AQ50" i="55"/>
  <c r="AR30" i="55"/>
  <c r="AS54" i="55"/>
  <c r="AR36" i="55"/>
  <c r="AR42" i="55"/>
  <c r="AN34" i="55"/>
  <c r="AQ63" i="55"/>
  <c r="AQ59" i="55"/>
  <c r="AR23" i="55"/>
  <c r="AS53" i="55"/>
  <c r="AO54" i="55"/>
  <c r="AO41" i="55"/>
  <c r="AU30" i="55"/>
  <c r="BB24" i="55"/>
  <c r="BB32" i="55"/>
  <c r="AY28" i="55"/>
  <c r="AV24" i="55"/>
  <c r="AW31" i="55"/>
  <c r="BB27" i="55"/>
  <c r="BA29" i="55"/>
  <c r="AX25" i="55"/>
  <c r="AY32" i="55"/>
  <c r="AV37" i="55"/>
  <c r="AW44" i="55"/>
  <c r="AX51" i="55"/>
  <c r="AY58" i="55"/>
  <c r="AZ65" i="55"/>
  <c r="BB64" i="55"/>
  <c r="AV68" i="55"/>
  <c r="AV38" i="55"/>
  <c r="AW45" i="55"/>
  <c r="AX52" i="55"/>
  <c r="AY59" i="55"/>
  <c r="BA69" i="55"/>
  <c r="BA34" i="55"/>
  <c r="BB41" i="55"/>
  <c r="AT49" i="55"/>
  <c r="AU56" i="55"/>
  <c r="AV63" i="55"/>
  <c r="AV64" i="55"/>
  <c r="AW64" i="55"/>
  <c r="AZ46" i="55"/>
  <c r="AV60" i="55"/>
  <c r="AZ36" i="55"/>
  <c r="BA43" i="55"/>
  <c r="BB50" i="55"/>
  <c r="AT58" i="55"/>
  <c r="BB66" i="55"/>
  <c r="AZ38" i="55"/>
  <c r="AV66" i="55"/>
  <c r="BB35" i="55"/>
  <c r="AT43" i="55"/>
  <c r="AU50" i="55"/>
  <c r="AX63" i="55"/>
  <c r="AW49" i="55"/>
  <c r="AX66" i="55"/>
  <c r="AU59" i="55"/>
  <c r="BA23" i="55"/>
  <c r="AZ39" i="55"/>
  <c r="BA46" i="55"/>
  <c r="BB53" i="55"/>
  <c r="AT61" i="55"/>
  <c r="AU68" i="55"/>
  <c r="AW35" i="55"/>
  <c r="AX42" i="55"/>
  <c r="AT62" i="55"/>
  <c r="AT23" i="55"/>
  <c r="AT31" i="55"/>
  <c r="BA25" i="55"/>
  <c r="AX29" i="55"/>
  <c r="AU25" i="55"/>
  <c r="AV32" i="55"/>
  <c r="BA28" i="55"/>
  <c r="AY23" i="55"/>
  <c r="AZ30" i="55"/>
  <c r="AW26" i="55"/>
  <c r="AX33" i="55"/>
  <c r="AU38" i="55"/>
  <c r="AV45" i="55"/>
  <c r="AW52" i="55"/>
  <c r="AX59" i="55"/>
  <c r="AY66" i="55"/>
  <c r="AZ66" i="55"/>
  <c r="AU39" i="55"/>
  <c r="AV46" i="55"/>
  <c r="AW53" i="55"/>
  <c r="AW61" i="55"/>
  <c r="AW51" i="55"/>
  <c r="AZ35" i="55"/>
  <c r="BA42" i="55"/>
  <c r="BB49" i="55"/>
  <c r="AT57" i="55"/>
  <c r="AU64" i="55"/>
  <c r="AT66" i="55"/>
  <c r="AU66" i="55"/>
  <c r="AV50" i="55"/>
  <c r="AZ64" i="55"/>
  <c r="AY37" i="55"/>
  <c r="AZ44" i="55"/>
  <c r="BA51" i="55"/>
  <c r="BB58" i="55"/>
  <c r="AY69" i="55"/>
  <c r="AV42" i="55"/>
  <c r="BB46" i="55"/>
  <c r="BA36" i="55"/>
  <c r="BB43" i="55"/>
  <c r="AT51" i="55"/>
  <c r="AV65" i="55"/>
  <c r="BB52" i="55"/>
  <c r="AZ62" i="55"/>
  <c r="BB30" i="55"/>
  <c r="AY40" i="55"/>
  <c r="AZ47" i="55"/>
  <c r="BA54" i="55"/>
  <c r="BB61" i="55"/>
  <c r="AT69" i="55"/>
  <c r="AV36" i="55"/>
  <c r="AW43" i="55"/>
  <c r="AY65" i="55"/>
  <c r="BB23" i="55"/>
  <c r="BB31" i="55"/>
  <c r="AZ26" i="55"/>
  <c r="AV23" i="55"/>
  <c r="AW30" i="55"/>
  <c r="AT26" i="55"/>
  <c r="AU33" i="55"/>
  <c r="AZ29" i="55"/>
  <c r="AX24" i="55"/>
  <c r="AY31" i="55"/>
  <c r="AV27" i="55"/>
  <c r="AT39" i="55"/>
  <c r="AU46" i="55"/>
  <c r="AV53" i="55"/>
  <c r="AW60" i="55"/>
  <c r="AX67" i="55"/>
  <c r="AX68" i="55"/>
  <c r="AX26" i="55"/>
  <c r="AT40" i="55"/>
  <c r="AU47" i="55"/>
  <c r="AV54" i="55"/>
  <c r="AV62" i="55"/>
  <c r="AZ56" i="55"/>
  <c r="AY36" i="55"/>
  <c r="AZ43" i="55"/>
  <c r="BA50" i="55"/>
  <c r="BB57" i="55"/>
  <c r="AT65" i="55"/>
  <c r="BA67" i="55"/>
  <c r="BA68" i="55"/>
  <c r="BA53" i="55"/>
  <c r="AX38" i="55"/>
  <c r="AY45" i="55"/>
  <c r="AZ52" i="55"/>
  <c r="BA59" i="55"/>
  <c r="AX55" i="55"/>
  <c r="AT44" i="55"/>
  <c r="AX58" i="55"/>
  <c r="AZ37" i="55"/>
  <c r="BA44" i="55"/>
  <c r="BB51" i="55"/>
  <c r="BB67" i="55"/>
  <c r="AX56" i="55"/>
  <c r="BB36" i="55"/>
  <c r="AT68" i="55"/>
  <c r="AW34" i="55"/>
  <c r="AX41" i="55"/>
  <c r="AY48" i="55"/>
  <c r="AZ55" i="55"/>
  <c r="BA62" i="55"/>
  <c r="BB69" i="55"/>
  <c r="AU37" i="55"/>
  <c r="AV44" i="55"/>
  <c r="BA24" i="55"/>
  <c r="BA32" i="55"/>
  <c r="AY27" i="55"/>
  <c r="AU24" i="55"/>
  <c r="AV31" i="55"/>
  <c r="BB26" i="55"/>
  <c r="AX23" i="55"/>
  <c r="AY30" i="55"/>
  <c r="AW25" i="55"/>
  <c r="AX32" i="55"/>
  <c r="AU28" i="55"/>
  <c r="AY25" i="55"/>
  <c r="BB39" i="55"/>
  <c r="AT47" i="55"/>
  <c r="AU54" i="55"/>
  <c r="AV61" i="55"/>
  <c r="AW68" i="55"/>
  <c r="AU67" i="55"/>
  <c r="AY33" i="55"/>
  <c r="BB40" i="55"/>
  <c r="AT48" i="55"/>
  <c r="AU55" i="55"/>
  <c r="AT64" i="55"/>
  <c r="BB62" i="55"/>
  <c r="AX37" i="55"/>
  <c r="AY44" i="55"/>
  <c r="AZ51" i="55"/>
  <c r="BA58" i="55"/>
  <c r="BB65" i="55"/>
  <c r="AZ68" i="55"/>
  <c r="AV58" i="55"/>
  <c r="AW39" i="55"/>
  <c r="AX46" i="55"/>
  <c r="AY53" i="55"/>
  <c r="AZ60" i="55"/>
  <c r="AT59" i="55"/>
  <c r="AY47" i="55"/>
  <c r="AW67" i="55"/>
  <c r="AY38" i="55"/>
  <c r="AZ45" i="55"/>
  <c r="BA52" i="55"/>
  <c r="AZ69" i="55"/>
  <c r="AT60" i="55"/>
  <c r="AX40" i="55"/>
  <c r="AZ48" i="55"/>
  <c r="AV35" i="55"/>
  <c r="AW42" i="55"/>
  <c r="AX49" i="55"/>
  <c r="AY56" i="55"/>
  <c r="AZ63" i="55"/>
  <c r="AT38" i="55"/>
  <c r="AU45" i="55"/>
  <c r="AO42" i="55"/>
  <c r="AO52" i="55"/>
  <c r="AS66" i="55"/>
  <c r="BC27" i="55"/>
  <c r="AR59" i="55"/>
  <c r="AS62" i="55"/>
  <c r="AP34" i="55"/>
  <c r="AQ54" i="55"/>
  <c r="AO49" i="55"/>
  <c r="AS34" i="55"/>
  <c r="AR47" i="55"/>
  <c r="AN36" i="55"/>
  <c r="AP31" i="55"/>
  <c r="AO65" i="55"/>
  <c r="AS24" i="55"/>
  <c r="AP65" i="55"/>
  <c r="BC26" i="55"/>
  <c r="AO46" i="55"/>
  <c r="AR68" i="55"/>
  <c r="AS59" i="55"/>
  <c r="AP47" i="55"/>
  <c r="AN54" i="55"/>
  <c r="BC68" i="55"/>
  <c r="AR39" i="55"/>
  <c r="AO33" i="55"/>
  <c r="AQ58" i="55"/>
  <c r="AP55" i="55"/>
  <c r="AS61" i="55"/>
  <c r="AO36" i="55"/>
  <c r="AN68" i="55"/>
  <c r="AR50" i="55"/>
  <c r="AS63" i="55"/>
  <c r="AP63" i="55"/>
  <c r="AS46" i="55"/>
  <c r="AO35" i="55"/>
  <c r="BC44" i="55"/>
  <c r="AS44" i="55"/>
  <c r="AN61" i="55"/>
  <c r="AP51" i="55"/>
  <c r="AP39" i="55"/>
  <c r="AP38" i="55"/>
  <c r="AQ57" i="55"/>
  <c r="AS48" i="55"/>
  <c r="AP25" i="55"/>
  <c r="AI24" i="55"/>
  <c r="BA31" i="55"/>
  <c r="AW50" i="55"/>
  <c r="AT52" i="55"/>
  <c r="AY54" i="55"/>
  <c r="AU51" i="55"/>
  <c r="AW47" i="55"/>
  <c r="BA61" i="55"/>
  <c r="AX61" i="55"/>
  <c r="AW27" i="55"/>
  <c r="AZ34" i="55"/>
  <c r="BA40" i="55"/>
  <c r="AX31" i="55"/>
  <c r="B23" i="55"/>
  <c r="AR55" i="55"/>
  <c r="AP53" i="55"/>
  <c r="AQ28" i="55"/>
  <c r="AR52" i="55"/>
  <c r="AR33" i="55"/>
  <c r="AQ34" i="55"/>
  <c r="AQ30" i="55"/>
  <c r="AR27" i="55"/>
  <c r="AO24" i="55"/>
  <c r="BK50" i="55"/>
  <c r="AR60" i="55"/>
  <c r="B22" i="55"/>
  <c r="AP28" i="55"/>
  <c r="AN30" i="55"/>
  <c r="BC38" i="55"/>
  <c r="AQ53" i="55"/>
  <c r="BC25" i="55"/>
  <c r="AP52" i="55"/>
  <c r="AP62" i="55"/>
  <c r="AR40" i="55"/>
  <c r="AO40" i="55"/>
  <c r="AS47" i="55"/>
  <c r="AS55" i="55"/>
  <c r="AP26" i="55"/>
  <c r="AN44" i="55"/>
  <c r="AP43" i="55"/>
  <c r="BC60" i="55"/>
  <c r="AS33" i="55"/>
  <c r="BC65" i="55"/>
  <c r="BC51" i="55"/>
  <c r="AN42" i="55"/>
  <c r="AQ26" i="55"/>
  <c r="AP32" i="55"/>
  <c r="AR48" i="55"/>
  <c r="AP61" i="55"/>
  <c r="AN28" i="55"/>
  <c r="BC31" i="55"/>
  <c r="AQ27" i="55"/>
  <c r="AR64" i="55"/>
  <c r="AN55" i="55"/>
  <c r="Z46" i="55"/>
  <c r="AT45" i="55"/>
  <c r="BB44" i="55"/>
  <c r="AW48" i="55"/>
  <c r="AT42" i="55"/>
  <c r="AY39" i="55"/>
  <c r="AZ59" i="55"/>
  <c r="AZ32" i="55"/>
  <c r="AW24" i="55"/>
  <c r="AZ33" i="55"/>
  <c r="AN51" i="55"/>
  <c r="AR54" i="55"/>
  <c r="BC35" i="55"/>
  <c r="AP29" i="55"/>
  <c r="AR43" i="55"/>
  <c r="AQ32" i="55"/>
  <c r="AP30" i="55"/>
  <c r="AQ46" i="55"/>
  <c r="AO63" i="55"/>
  <c r="AO43" i="55"/>
  <c r="AP41" i="55"/>
  <c r="AS41" i="55"/>
  <c r="AR25" i="55"/>
  <c r="AR35" i="55"/>
  <c r="D22" i="55"/>
  <c r="BV32" i="55"/>
  <c r="BL57" i="55"/>
  <c r="BC41" i="55"/>
  <c r="F26" i="55"/>
  <c r="F22" i="55"/>
  <c r="AS42" i="55"/>
  <c r="AR66" i="55"/>
  <c r="AO37" i="55"/>
  <c r="AN31" i="55"/>
  <c r="AQ51" i="55"/>
  <c r="AN39" i="55"/>
  <c r="AR51" i="55"/>
  <c r="AN33" i="55"/>
  <c r="AS29" i="55"/>
  <c r="AR62" i="55"/>
  <c r="AO67" i="55"/>
  <c r="AR41" i="55"/>
  <c r="AS64" i="55"/>
  <c r="AN64" i="55"/>
  <c r="BC64" i="55"/>
  <c r="AO48" i="55"/>
  <c r="AN41" i="55"/>
  <c r="AN40" i="55"/>
  <c r="BC49" i="55"/>
  <c r="AO29" i="55"/>
  <c r="AQ61" i="55"/>
  <c r="AP45" i="55"/>
  <c r="BC32" i="55"/>
  <c r="AQ65" i="55"/>
  <c r="BC42" i="55"/>
  <c r="AR65" i="55"/>
  <c r="AP60" i="55"/>
  <c r="AP24" i="55"/>
  <c r="AR49" i="55"/>
  <c r="AS43" i="55"/>
  <c r="Z31" i="55"/>
  <c r="AV43" i="55"/>
  <c r="AY46" i="55"/>
  <c r="AY62" i="55"/>
  <c r="AV40" i="55"/>
  <c r="AT30" i="55"/>
  <c r="AW54" i="55"/>
  <c r="AU69" i="55"/>
  <c r="BB68" i="55"/>
  <c r="BA27" i="55"/>
  <c r="AZ25" i="55"/>
  <c r="AQ62" i="55"/>
  <c r="AN26" i="55"/>
  <c r="AS30" i="55"/>
  <c r="AR31" i="55"/>
  <c r="B38" i="55"/>
  <c r="BC39" i="55"/>
  <c r="AO53" i="55"/>
  <c r="BC33" i="55"/>
  <c r="AN62" i="55"/>
  <c r="AO61" i="55"/>
  <c r="BC28" i="55"/>
  <c r="AP59" i="55"/>
  <c r="AS35" i="55"/>
  <c r="AR46" i="55"/>
  <c r="AS57" i="55"/>
  <c r="AR32" i="55"/>
  <c r="AQ44" i="55"/>
  <c r="AR26" i="55"/>
  <c r="AS36" i="55"/>
  <c r="BC47" i="55"/>
  <c r="AS25" i="55"/>
  <c r="AN53" i="55"/>
  <c r="AN65" i="55"/>
  <c r="AN46" i="55"/>
  <c r="AS68" i="55"/>
  <c r="AO45" i="55"/>
  <c r="AS65" i="55"/>
  <c r="AQ33" i="55"/>
  <c r="AO64" i="55"/>
  <c r="AN66" i="55"/>
  <c r="AN52" i="55"/>
  <c r="AQ60" i="55"/>
  <c r="AP57" i="55"/>
  <c r="AE29" i="55"/>
  <c r="AW66" i="55"/>
  <c r="BB37" i="55"/>
  <c r="AT54" i="55"/>
  <c r="AV41" i="55"/>
  <c r="AW63" i="55"/>
  <c r="BB34" i="55"/>
  <c r="AY52" i="55"/>
  <c r="AW69" i="55"/>
  <c r="AT29" i="55"/>
  <c r="G23" i="55"/>
  <c r="BJ68" i="55"/>
  <c r="AN58" i="55"/>
  <c r="AO66" i="55"/>
  <c r="BC30" i="55"/>
  <c r="AN69" i="55"/>
  <c r="BG69" i="55"/>
  <c r="BV68" i="55"/>
  <c r="AQ68" i="55"/>
  <c r="BC62" i="55"/>
  <c r="B21" i="55"/>
  <c r="D23" i="55"/>
  <c r="AO26" i="55"/>
  <c r="AO59" i="55"/>
  <c r="AR34" i="55"/>
  <c r="AO69" i="55"/>
  <c r="AP48" i="55"/>
  <c r="AO25" i="55"/>
  <c r="G22" i="55"/>
  <c r="AS56" i="55"/>
  <c r="AN23" i="55"/>
  <c r="AO38" i="55"/>
  <c r="AO28" i="55"/>
  <c r="AS40" i="55"/>
  <c r="AO58" i="55"/>
  <c r="AO30" i="55"/>
  <c r="AN57" i="55"/>
  <c r="BC66" i="55"/>
  <c r="AS32" i="55"/>
  <c r="AO44" i="55"/>
  <c r="AO23" i="55"/>
  <c r="AO39" i="55"/>
  <c r="AR24" i="55"/>
  <c r="AP37" i="55"/>
  <c r="AR56" i="55"/>
  <c r="AP67" i="55"/>
  <c r="AR28" i="55"/>
  <c r="AQ36" i="55"/>
  <c r="AO34" i="55"/>
  <c r="AQ45" i="55"/>
  <c r="AN38" i="55"/>
  <c r="AQ69" i="55"/>
  <c r="AR45" i="55"/>
  <c r="BC45" i="55"/>
  <c r="AQ37" i="55"/>
  <c r="AR53" i="55"/>
  <c r="AR67" i="55"/>
  <c r="AQ38" i="55"/>
  <c r="AQ24" i="55"/>
  <c r="Z51" i="55"/>
  <c r="AU53" i="55"/>
  <c r="AY64" i="55"/>
  <c r="AU36" i="55"/>
  <c r="AX64" i="55"/>
  <c r="AX39" i="55"/>
  <c r="AY61" i="55"/>
  <c r="AV28" i="55"/>
  <c r="BB59" i="55"/>
  <c r="AV47" i="55"/>
  <c r="BA65" i="55"/>
  <c r="AV69" i="55"/>
  <c r="AU32" i="55"/>
  <c r="AO50" i="55"/>
  <c r="BC63" i="55"/>
  <c r="AN45" i="55"/>
  <c r="AN56" i="55"/>
  <c r="AS37" i="55"/>
  <c r="AN59" i="55"/>
  <c r="AO47" i="55"/>
  <c r="AQ35" i="55"/>
  <c r="AP49" i="55"/>
  <c r="AP69" i="55"/>
  <c r="AQ42" i="55"/>
  <c r="AO60" i="55"/>
  <c r="AP40" i="55"/>
  <c r="AP36" i="55"/>
  <c r="AQ55" i="55"/>
  <c r="BC67" i="55"/>
  <c r="AS51" i="55"/>
  <c r="AP35" i="55"/>
  <c r="W46" i="55"/>
  <c r="AT46" i="55"/>
  <c r="AV59" i="55"/>
  <c r="AW41" i="55"/>
  <c r="AT34" i="55"/>
  <c r="AV56" i="55"/>
  <c r="AZ53" i="55"/>
  <c r="AX45" i="55"/>
  <c r="AT56" i="55"/>
  <c r="AU62" i="55"/>
  <c r="AW33" i="55"/>
  <c r="AT25" i="55"/>
  <c r="AR69" i="55"/>
  <c r="BK54" i="55"/>
  <c r="BL42" i="55"/>
  <c r="BJ59" i="55"/>
  <c r="AR44" i="55"/>
  <c r="BC52" i="55"/>
  <c r="AS27" i="55"/>
  <c r="AQ43" i="55"/>
  <c r="AN35" i="55"/>
  <c r="AN63" i="55"/>
  <c r="AR63" i="55"/>
  <c r="AP50" i="55"/>
  <c r="AS26" i="55"/>
  <c r="BC54" i="55"/>
  <c r="AQ49" i="55"/>
  <c r="BC46" i="55"/>
  <c r="AS58" i="55"/>
  <c r="BC36" i="55"/>
  <c r="BC57" i="55"/>
  <c r="AQ39" i="55"/>
  <c r="BC50" i="55"/>
  <c r="BC29" i="55"/>
  <c r="AQ29" i="55"/>
  <c r="AP68" i="55"/>
  <c r="AS52" i="55"/>
  <c r="AP54" i="55"/>
  <c r="AQ23" i="55"/>
  <c r="AS45" i="55"/>
  <c r="AO51" i="55"/>
  <c r="AP46" i="55"/>
  <c r="AN37" i="55"/>
  <c r="BC23" i="55"/>
  <c r="BC37" i="55"/>
  <c r="AN25" i="55"/>
  <c r="AQ47" i="55"/>
  <c r="AR58" i="55"/>
  <c r="AQ41" i="55"/>
  <c r="AS60" i="55"/>
  <c r="AP56" i="55"/>
  <c r="AO62" i="55"/>
  <c r="AS50" i="55"/>
  <c r="AO31" i="55"/>
  <c r="AQ52" i="55"/>
  <c r="AS49" i="55"/>
  <c r="AQ48" i="55"/>
  <c r="AP42" i="55"/>
  <c r="BC53" i="55"/>
  <c r="AN32" i="55"/>
  <c r="BC69" i="55"/>
  <c r="AO27" i="55"/>
  <c r="AS31" i="55"/>
  <c r="AO56" i="55"/>
  <c r="AS69" i="55"/>
  <c r="X40" i="55"/>
  <c r="Y55" i="55"/>
  <c r="U48" i="55"/>
  <c r="AZ40" i="55"/>
  <c r="AX57" i="55"/>
  <c r="AV34" i="55"/>
  <c r="AX54" i="55"/>
  <c r="AY68" i="55"/>
  <c r="AU40" i="55"/>
  <c r="BB48" i="55"/>
  <c r="AT55" i="55"/>
  <c r="AV26" i="55"/>
  <c r="AW28" i="55"/>
  <c r="BJ47" i="55"/>
  <c r="BJ35" i="55"/>
  <c r="AE55" i="55"/>
  <c r="N22" i="55"/>
  <c r="P23" i="55"/>
  <c r="E23" i="55"/>
  <c r="C21" i="55"/>
  <c r="E49" i="55"/>
  <c r="B33" i="55"/>
  <c r="C23" i="55"/>
  <c r="C31" i="55"/>
  <c r="M22" i="55"/>
  <c r="I23" i="55"/>
  <c r="D21" i="55"/>
  <c r="D53" i="55"/>
  <c r="C61" i="55"/>
  <c r="E21" i="55"/>
  <c r="F21" i="55"/>
  <c r="D67" i="55"/>
  <c r="G21" i="55"/>
  <c r="BN15" i="55"/>
  <c r="BR14" i="55"/>
  <c r="BP14" i="55"/>
  <c r="BR17" i="55"/>
  <c r="BU16" i="55"/>
  <c r="BO16" i="55"/>
  <c r="BQ16" i="55"/>
  <c r="BM14" i="55"/>
  <c r="BM15" i="55"/>
  <c r="BT17" i="55"/>
  <c r="BN17" i="55"/>
  <c r="BP17" i="55"/>
  <c r="BT15" i="55"/>
  <c r="BU15" i="55"/>
  <c r="BO15" i="55"/>
  <c r="BQ14" i="55"/>
  <c r="BO14" i="55"/>
  <c r="BS16" i="55"/>
  <c r="BT16" i="55"/>
  <c r="BN16" i="55"/>
  <c r="BQ15" i="55"/>
  <c r="BR16" i="55"/>
  <c r="BP15" i="55"/>
  <c r="BP16" i="55"/>
  <c r="BV15" i="55"/>
  <c r="BL61" i="55"/>
  <c r="BJ17" i="55"/>
  <c r="BJ14" i="55"/>
  <c r="BH34" i="55"/>
  <c r="BH59" i="55"/>
  <c r="BI16" i="55"/>
  <c r="BG14" i="55"/>
  <c r="BO17" i="55"/>
  <c r="BH15" i="55"/>
  <c r="BH14" i="55"/>
  <c r="BV14" i="55"/>
  <c r="BL17" i="55"/>
  <c r="BG30" i="55"/>
  <c r="BI14" i="55"/>
  <c r="BG26" i="55"/>
  <c r="BI15" i="55"/>
  <c r="BH53" i="55"/>
  <c r="BS17" i="55"/>
  <c r="BR15" i="55"/>
  <c r="BT14" i="55"/>
  <c r="BQ17" i="55"/>
  <c r="BK40" i="55"/>
  <c r="BV63" i="55"/>
  <c r="BV20" i="55"/>
  <c r="BL52" i="55"/>
  <c r="BH16" i="55"/>
  <c r="BI35" i="55"/>
  <c r="BH17" i="55"/>
  <c r="BI57" i="55"/>
  <c r="BL14" i="55"/>
  <c r="BK65" i="55"/>
  <c r="BV29" i="55"/>
  <c r="BU14" i="55"/>
  <c r="BM16" i="55"/>
  <c r="BN14" i="55"/>
  <c r="BI42" i="55"/>
  <c r="BJ16" i="55"/>
  <c r="BJ63" i="55"/>
  <c r="BI66" i="55"/>
  <c r="BM17" i="55"/>
  <c r="AG21" i="55"/>
  <c r="AH28" i="55"/>
  <c r="AI35" i="55"/>
  <c r="AA43" i="55"/>
  <c r="AB50" i="55"/>
  <c r="AC57" i="55"/>
  <c r="AD64" i="55"/>
  <c r="AG22" i="55"/>
  <c r="AH29" i="55"/>
  <c r="AI36" i="55"/>
  <c r="AA44" i="55"/>
  <c r="AB51" i="55"/>
  <c r="AC58" i="55"/>
  <c r="AD65" i="55"/>
  <c r="AG23" i="55"/>
  <c r="AH30" i="55"/>
  <c r="AI37" i="55"/>
  <c r="AA45" i="55"/>
  <c r="AB52" i="55"/>
  <c r="AC59" i="55"/>
  <c r="AD66" i="55"/>
  <c r="AG24" i="55"/>
  <c r="AH31" i="55"/>
  <c r="AI38" i="55"/>
  <c r="AA46" i="55"/>
  <c r="AB53" i="55"/>
  <c r="AC60" i="55"/>
  <c r="AD67" i="55"/>
  <c r="AG25" i="55"/>
  <c r="AH32" i="55"/>
  <c r="AI39" i="55"/>
  <c r="AA47" i="55"/>
  <c r="AB54" i="55"/>
  <c r="AC61" i="55"/>
  <c r="AD68" i="55"/>
  <c r="AG26" i="55"/>
  <c r="AH33" i="55"/>
  <c r="AI40" i="55"/>
  <c r="AA48" i="55"/>
  <c r="AB55" i="55"/>
  <c r="AC62" i="55"/>
  <c r="AD69" i="55"/>
  <c r="AC23" i="55"/>
  <c r="AG51" i="55"/>
  <c r="AC32" i="55"/>
  <c r="AF37" i="55"/>
  <c r="AA66" i="55"/>
  <c r="AE45" i="55"/>
  <c r="AB49" i="55"/>
  <c r="AA25" i="55"/>
  <c r="AI25" i="55"/>
  <c r="AD54" i="55"/>
  <c r="AF29" i="55"/>
  <c r="AA58" i="55"/>
  <c r="AE23" i="55"/>
  <c r="AF30" i="55"/>
  <c r="AG37" i="55"/>
  <c r="AH44" i="55"/>
  <c r="AI51" i="55"/>
  <c r="AA59" i="55"/>
  <c r="AB66" i="55"/>
  <c r="AE24" i="55"/>
  <c r="AF31" i="55"/>
  <c r="AG38" i="55"/>
  <c r="AH45" i="55"/>
  <c r="AI52" i="55"/>
  <c r="AA60" i="55"/>
  <c r="AB67" i="55"/>
  <c r="AE25" i="55"/>
  <c r="AF32" i="55"/>
  <c r="AG39" i="55"/>
  <c r="AH46" i="55"/>
  <c r="AI53" i="55"/>
  <c r="AA61" i="55"/>
  <c r="AB68" i="55"/>
  <c r="AE26" i="55"/>
  <c r="AF33" i="55"/>
  <c r="AG40" i="55"/>
  <c r="AH47" i="55"/>
  <c r="AI54" i="55"/>
  <c r="AA62" i="55"/>
  <c r="AB69" i="55"/>
  <c r="AE27" i="55"/>
  <c r="AF34" i="55"/>
  <c r="AG41" i="55"/>
  <c r="AH48" i="55"/>
  <c r="AI55" i="55"/>
  <c r="AA63" i="55"/>
  <c r="AD21" i="55"/>
  <c r="AE28" i="55"/>
  <c r="AF35" i="55"/>
  <c r="AG42" i="55"/>
  <c r="AH49" i="55"/>
  <c r="AI56" i="55"/>
  <c r="AA64" i="55"/>
  <c r="AD30" i="55"/>
  <c r="AH58" i="55"/>
  <c r="AG60" i="55"/>
  <c r="AG44" i="55"/>
  <c r="AB24" i="55"/>
  <c r="AF52" i="55"/>
  <c r="AH42" i="55"/>
  <c r="AH27" i="55"/>
  <c r="AC56" i="55"/>
  <c r="AD46" i="55"/>
  <c r="AC39" i="55"/>
  <c r="AA33" i="55"/>
  <c r="AE61" i="55"/>
  <c r="AG36" i="55"/>
  <c r="AB65" i="55"/>
  <c r="X63" i="55"/>
  <c r="W25" i="55"/>
  <c r="Z43" i="55"/>
  <c r="V25" i="55"/>
  <c r="Y67" i="55"/>
  <c r="Z44" i="55"/>
  <c r="Y53" i="55"/>
  <c r="V60" i="55"/>
  <c r="X21" i="55"/>
  <c r="W26" i="55"/>
  <c r="W52" i="55"/>
  <c r="Z35" i="55"/>
  <c r="V61" i="55"/>
  <c r="U56" i="55"/>
  <c r="Y39" i="55"/>
  <c r="U34" i="55"/>
  <c r="Y54" i="55"/>
  <c r="AD24" i="55"/>
  <c r="AE31" i="55"/>
  <c r="AF38" i="55"/>
  <c r="AG45" i="55"/>
  <c r="AH52" i="55"/>
  <c r="AI59" i="55"/>
  <c r="AA67" i="55"/>
  <c r="AD25" i="55"/>
  <c r="AE32" i="55"/>
  <c r="AF39" i="55"/>
  <c r="AG46" i="55"/>
  <c r="AH53" i="55"/>
  <c r="AI60" i="55"/>
  <c r="AA68" i="55"/>
  <c r="AD26" i="55"/>
  <c r="AE33" i="55"/>
  <c r="AF40" i="55"/>
  <c r="AG47" i="55"/>
  <c r="AH54" i="55"/>
  <c r="AI61" i="55"/>
  <c r="AA69" i="55"/>
  <c r="AD27" i="55"/>
  <c r="AE34" i="55"/>
  <c r="AF41" i="55"/>
  <c r="AG48" i="55"/>
  <c r="AH55" i="55"/>
  <c r="AI62" i="55"/>
  <c r="AC21" i="55"/>
  <c r="AD28" i="55"/>
  <c r="AE35" i="55"/>
  <c r="AF42" i="55"/>
  <c r="AG49" i="55"/>
  <c r="AH56" i="55"/>
  <c r="AI63" i="55"/>
  <c r="AC22" i="55"/>
  <c r="AD29" i="55"/>
  <c r="AE36" i="55"/>
  <c r="AF43" i="55"/>
  <c r="AG50" i="55"/>
  <c r="AH57" i="55"/>
  <c r="AI64" i="55"/>
  <c r="AI33" i="55"/>
  <c r="AD62" i="55"/>
  <c r="AC48" i="55"/>
  <c r="AF28" i="55"/>
  <c r="AG27" i="55"/>
  <c r="AB56" i="55"/>
  <c r="AF60" i="55"/>
  <c r="AD31" i="55"/>
  <c r="AH59" i="55"/>
  <c r="AA57" i="55"/>
  <c r="AB64" i="55"/>
  <c r="AF36" i="55"/>
  <c r="AA65" i="55"/>
  <c r="AC40" i="55"/>
  <c r="AG68" i="55"/>
  <c r="X35" i="55"/>
  <c r="X69" i="55"/>
  <c r="V24" i="55"/>
  <c r="Y25" i="55"/>
  <c r="X58" i="55"/>
  <c r="W48" i="55"/>
  <c r="Y60" i="55"/>
  <c r="V57" i="55"/>
  <c r="Y21" i="55"/>
  <c r="U30" i="55"/>
  <c r="V55" i="55"/>
  <c r="Y29" i="55"/>
  <c r="U45" i="55"/>
  <c r="X49" i="55"/>
  <c r="U47" i="55"/>
  <c r="X59" i="55"/>
  <c r="Z39" i="55"/>
  <c r="AC25" i="55"/>
  <c r="AD32" i="55"/>
  <c r="AE39" i="55"/>
  <c r="AF46" i="55"/>
  <c r="AG53" i="55"/>
  <c r="AH60" i="55"/>
  <c r="AI67" i="55"/>
  <c r="AC26" i="55"/>
  <c r="AD33" i="55"/>
  <c r="AE40" i="55"/>
  <c r="AF47" i="55"/>
  <c r="AG54" i="55"/>
  <c r="AH61" i="55"/>
  <c r="AI68" i="55"/>
  <c r="AC27" i="55"/>
  <c r="AD34" i="55"/>
  <c r="AE41" i="55"/>
  <c r="AF48" i="55"/>
  <c r="AG55" i="55"/>
  <c r="AH62" i="55"/>
  <c r="AI69" i="55"/>
  <c r="AB21" i="55"/>
  <c r="AC28" i="55"/>
  <c r="AD35" i="55"/>
  <c r="AE42" i="55"/>
  <c r="AF49" i="55"/>
  <c r="AG56" i="55"/>
  <c r="AH63" i="55"/>
  <c r="AB22" i="55"/>
  <c r="AC29" i="55"/>
  <c r="AD36" i="55"/>
  <c r="AE43" i="55"/>
  <c r="AF50" i="55"/>
  <c r="AG57" i="55"/>
  <c r="AH64" i="55"/>
  <c r="AB23" i="55"/>
  <c r="AC30" i="55"/>
  <c r="AD37" i="55"/>
  <c r="AE44" i="55"/>
  <c r="AF51" i="55"/>
  <c r="AG58" i="55"/>
  <c r="AH65" i="55"/>
  <c r="AE37" i="55"/>
  <c r="AI65" i="55"/>
  <c r="AD23" i="55"/>
  <c r="AH51" i="55"/>
  <c r="AI49" i="55"/>
  <c r="AC31" i="55"/>
  <c r="AG59" i="55"/>
  <c r="AI34" i="55"/>
  <c r="AD63" i="55"/>
  <c r="AG28" i="55"/>
  <c r="AB40" i="55"/>
  <c r="AF68" i="55"/>
  <c r="AH43" i="55"/>
  <c r="AB26" i="55"/>
  <c r="AC33" i="55"/>
  <c r="AD40" i="55"/>
  <c r="AE47" i="55"/>
  <c r="AF54" i="55"/>
  <c r="AG61" i="55"/>
  <c r="AH68" i="55"/>
  <c r="AB27" i="55"/>
  <c r="AC34" i="55"/>
  <c r="AD41" i="55"/>
  <c r="AE48" i="55"/>
  <c r="AF55" i="55"/>
  <c r="AG62" i="55"/>
  <c r="AH69" i="55"/>
  <c r="AA21" i="55"/>
  <c r="AB28" i="55"/>
  <c r="AC35" i="55"/>
  <c r="AD42" i="55"/>
  <c r="AE49" i="55"/>
  <c r="AF56" i="55"/>
  <c r="AG63" i="55"/>
  <c r="AA22" i="55"/>
  <c r="AB29" i="55"/>
  <c r="AC36" i="55"/>
  <c r="AD43" i="55"/>
  <c r="AE50" i="55"/>
  <c r="AF57" i="55"/>
  <c r="AG64" i="55"/>
  <c r="AA23" i="55"/>
  <c r="AB30" i="55"/>
  <c r="AC37" i="55"/>
  <c r="AD44" i="55"/>
  <c r="AE51" i="55"/>
  <c r="AF58" i="55"/>
  <c r="AG65" i="55"/>
  <c r="AA24" i="55"/>
  <c r="AB31" i="55"/>
  <c r="AC38" i="55"/>
  <c r="AD45" i="55"/>
  <c r="AE52" i="55"/>
  <c r="AF59" i="55"/>
  <c r="AG66" i="55"/>
  <c r="AA41" i="55"/>
  <c r="AE69" i="55"/>
  <c r="AI26" i="55"/>
  <c r="AD55" i="55"/>
  <c r="AG67" i="55"/>
  <c r="AH34" i="55"/>
  <c r="AC63" i="55"/>
  <c r="AB25" i="55"/>
  <c r="AE38" i="55"/>
  <c r="AI66" i="55"/>
  <c r="AF21" i="55"/>
  <c r="AI42" i="55"/>
  <c r="AG43" i="55"/>
  <c r="AD47" i="55"/>
  <c r="AH36" i="55"/>
  <c r="AD56" i="55"/>
  <c r="AA28" i="55"/>
  <c r="AI44" i="55"/>
  <c r="AE64" i="55"/>
  <c r="AA37" i="55"/>
  <c r="AE57" i="55"/>
  <c r="AA30" i="55"/>
  <c r="AI46" i="55"/>
  <c r="AE66" i="55"/>
  <c r="AB38" i="55"/>
  <c r="AA55" i="55"/>
  <c r="AH25" i="55"/>
  <c r="AC46" i="55"/>
  <c r="AB63" i="55"/>
  <c r="AE46" i="55"/>
  <c r="AH66" i="55"/>
  <c r="AC24" i="55"/>
  <c r="AD39" i="55"/>
  <c r="AH50" i="55"/>
  <c r="AF61" i="55"/>
  <c r="V26" i="55"/>
  <c r="U50" i="55"/>
  <c r="Z21" i="55"/>
  <c r="U36" i="55"/>
  <c r="W21" i="55"/>
  <c r="W30" i="55"/>
  <c r="X52" i="55"/>
  <c r="U25" i="55"/>
  <c r="Z68" i="55"/>
  <c r="V62" i="55"/>
  <c r="V30" i="55"/>
  <c r="X24" i="55"/>
  <c r="X46" i="55"/>
  <c r="U46" i="55"/>
  <c r="Y22" i="55"/>
  <c r="Z24" i="55"/>
  <c r="V40" i="55"/>
  <c r="W51" i="55"/>
  <c r="Y36" i="55"/>
  <c r="W54" i="55"/>
  <c r="Z48" i="55"/>
  <c r="W69" i="55"/>
  <c r="Y46" i="55"/>
  <c r="Z29" i="55"/>
  <c r="U65" i="55"/>
  <c r="Z37" i="55"/>
  <c r="U26" i="55"/>
  <c r="U66" i="55"/>
  <c r="Y47" i="55"/>
  <c r="W27" i="55"/>
  <c r="Y37" i="55"/>
  <c r="AC41" i="55"/>
  <c r="AB58" i="55"/>
  <c r="AI28" i="55"/>
  <c r="AD49" i="55"/>
  <c r="AC66" i="55"/>
  <c r="AI21" i="55"/>
  <c r="AH38" i="55"/>
  <c r="AD58" i="55"/>
  <c r="AI30" i="55"/>
  <c r="AD51" i="55"/>
  <c r="AC68" i="55"/>
  <c r="AA39" i="55"/>
  <c r="AE59" i="55"/>
  <c r="AF27" i="55"/>
  <c r="AB47" i="55"/>
  <c r="AF67" i="55"/>
  <c r="AH35" i="55"/>
  <c r="AA42" i="55"/>
  <c r="AF53" i="55"/>
  <c r="AI57" i="55"/>
  <c r="W53" i="55"/>
  <c r="U60" i="55"/>
  <c r="U59" i="55"/>
  <c r="Z55" i="55"/>
  <c r="V69" i="55"/>
  <c r="V68" i="55"/>
  <c r="Y49" i="55"/>
  <c r="Z62" i="55"/>
  <c r="W42" i="55"/>
  <c r="X64" i="55"/>
  <c r="V58" i="55"/>
  <c r="W66" i="55"/>
  <c r="Z58" i="55"/>
  <c r="Y66" i="55"/>
  <c r="V29" i="55"/>
  <c r="Z28" i="55"/>
  <c r="Z56" i="55"/>
  <c r="V52" i="55"/>
  <c r="Z57" i="55"/>
  <c r="X57" i="55"/>
  <c r="X53" i="55"/>
  <c r="Z45" i="55"/>
  <c r="V38" i="55"/>
  <c r="Z47" i="55"/>
  <c r="X33" i="55"/>
  <c r="X55" i="55"/>
  <c r="W55" i="55"/>
  <c r="V64" i="55"/>
  <c r="Z26" i="55"/>
  <c r="X23" i="55"/>
  <c r="AF22" i="55"/>
  <c r="AB42" i="55"/>
  <c r="AF62" i="55"/>
  <c r="AG30" i="55"/>
  <c r="AC50" i="55"/>
  <c r="AH22" i="55"/>
  <c r="AC43" i="55"/>
  <c r="AB60" i="55"/>
  <c r="AG32" i="55"/>
  <c r="AC52" i="55"/>
  <c r="AI23" i="55"/>
  <c r="AH40" i="55"/>
  <c r="AD60" i="55"/>
  <c r="AA32" i="55"/>
  <c r="AI48" i="55"/>
  <c r="AE68" i="55"/>
  <c r="AH26" i="55"/>
  <c r="AE30" i="55"/>
  <c r="AB57" i="55"/>
  <c r="AF45" i="55"/>
  <c r="V33" i="55"/>
  <c r="V46" i="55"/>
  <c r="X34" i="55"/>
  <c r="Z22" i="55"/>
  <c r="U62" i="55"/>
  <c r="V44" i="55"/>
  <c r="Y51" i="55"/>
  <c r="Y30" i="55"/>
  <c r="Z34" i="55"/>
  <c r="W41" i="55"/>
  <c r="X36" i="55"/>
  <c r="W34" i="55"/>
  <c r="X56" i="55"/>
  <c r="Y58" i="55"/>
  <c r="V63" i="55"/>
  <c r="U67" i="55"/>
  <c r="Y33" i="55"/>
  <c r="W31" i="55"/>
  <c r="Y45" i="55"/>
  <c r="Z38" i="55"/>
  <c r="Z33" i="55"/>
  <c r="Z61" i="55"/>
  <c r="U69" i="55"/>
  <c r="U33" i="55"/>
  <c r="U57" i="55"/>
  <c r="U22" i="55"/>
  <c r="X62" i="55"/>
  <c r="W36" i="55"/>
  <c r="U40" i="55"/>
  <c r="Y40" i="55"/>
  <c r="U55" i="55"/>
  <c r="V31" i="55"/>
  <c r="X45" i="55"/>
  <c r="AA27" i="55"/>
  <c r="AI43" i="55"/>
  <c r="AE63" i="55"/>
  <c r="AB35" i="55"/>
  <c r="AA52" i="55"/>
  <c r="AF24" i="55"/>
  <c r="AB44" i="55"/>
  <c r="AF64" i="55"/>
  <c r="AB37" i="55"/>
  <c r="AA54" i="55"/>
  <c r="AH24" i="55"/>
  <c r="AC45" i="55"/>
  <c r="AB62" i="55"/>
  <c r="AI32" i="55"/>
  <c r="AD53" i="55"/>
  <c r="AF44" i="55"/>
  <c r="AA34" i="55"/>
  <c r="AB32" i="55"/>
  <c r="AG52" i="55"/>
  <c r="AE21" i="55"/>
  <c r="AE22" i="55"/>
  <c r="Y48" i="55"/>
  <c r="V67" i="55"/>
  <c r="W56" i="55"/>
  <c r="Y43" i="55"/>
  <c r="Z52" i="55"/>
  <c r="U52" i="55"/>
  <c r="X29" i="55"/>
  <c r="U28" i="55"/>
  <c r="W44" i="55"/>
  <c r="Y38" i="55"/>
  <c r="V53" i="55"/>
  <c r="X54" i="55"/>
  <c r="W47" i="55"/>
  <c r="Y57" i="55"/>
  <c r="W68" i="55"/>
  <c r="Y44" i="55"/>
  <c r="V56" i="55"/>
  <c r="Y68" i="55"/>
  <c r="X26" i="55"/>
  <c r="W65" i="55"/>
  <c r="X31" i="55"/>
  <c r="U58" i="55"/>
  <c r="X22" i="55"/>
  <c r="Z66" i="55"/>
  <c r="U44" i="55"/>
  <c r="X30" i="55"/>
  <c r="Z23" i="55"/>
  <c r="W22" i="55"/>
  <c r="W39" i="55"/>
  <c r="X28" i="55"/>
  <c r="Y31" i="55"/>
  <c r="U42" i="55"/>
  <c r="AI27" i="55"/>
  <c r="AD48" i="55"/>
  <c r="AC65" i="55"/>
  <c r="AA36" i="55"/>
  <c r="AE56" i="55"/>
  <c r="AA29" i="55"/>
  <c r="AI45" i="55"/>
  <c r="AE65" i="55"/>
  <c r="AA38" i="55"/>
  <c r="AE58" i="55"/>
  <c r="AF26" i="55"/>
  <c r="AB46" i="55"/>
  <c r="AF66" i="55"/>
  <c r="AG34" i="55"/>
  <c r="AC54" i="55"/>
  <c r="AB48" i="55"/>
  <c r="AB41" i="55"/>
  <c r="AC64" i="55"/>
  <c r="AA26" i="55"/>
  <c r="W62" i="55"/>
  <c r="Y50" i="55"/>
  <c r="W60" i="55"/>
  <c r="U23" i="55"/>
  <c r="Y65" i="55"/>
  <c r="Z32" i="55"/>
  <c r="V28" i="55"/>
  <c r="W63" i="55"/>
  <c r="W33" i="55"/>
  <c r="Z53" i="55"/>
  <c r="V48" i="55"/>
  <c r="U68" i="55"/>
  <c r="V49" i="55"/>
  <c r="Y35" i="55"/>
  <c r="W58" i="55"/>
  <c r="U35" i="55"/>
  <c r="Z50" i="55"/>
  <c r="Z67" i="55"/>
  <c r="W32" i="55"/>
  <c r="W67" i="55"/>
  <c r="V21" i="55"/>
  <c r="V59" i="55"/>
  <c r="U38" i="55"/>
  <c r="U32" i="55"/>
  <c r="W49" i="55"/>
  <c r="Y63" i="55"/>
  <c r="U63" i="55"/>
  <c r="V43" i="55"/>
  <c r="U39" i="55"/>
  <c r="Z65" i="55"/>
  <c r="W28" i="55"/>
  <c r="X43" i="55"/>
  <c r="W45" i="55"/>
  <c r="X25" i="55"/>
  <c r="AA51" i="55"/>
  <c r="AC42" i="55"/>
  <c r="AG31" i="55"/>
  <c r="AG29" i="55"/>
  <c r="AC49" i="55"/>
  <c r="AG69" i="55"/>
  <c r="AH37" i="55"/>
  <c r="AD57" i="55"/>
  <c r="AI29" i="55"/>
  <c r="AD50" i="55"/>
  <c r="AC67" i="55"/>
  <c r="AI22" i="55"/>
  <c r="AH39" i="55"/>
  <c r="AD59" i="55"/>
  <c r="AA31" i="55"/>
  <c r="AI47" i="55"/>
  <c r="AE67" i="55"/>
  <c r="AB39" i="55"/>
  <c r="AA56" i="55"/>
  <c r="AC55" i="55"/>
  <c r="AI58" i="55"/>
  <c r="AD38" i="55"/>
  <c r="AA50" i="55"/>
  <c r="AD22" i="55"/>
  <c r="AB33" i="55"/>
  <c r="Y28" i="55"/>
  <c r="Z54" i="55"/>
  <c r="Y27" i="55"/>
  <c r="X51" i="55"/>
  <c r="V35" i="55"/>
  <c r="U64" i="55"/>
  <c r="U49" i="55"/>
  <c r="X50" i="55"/>
  <c r="Y26" i="55"/>
  <c r="U51" i="55"/>
  <c r="U54" i="55"/>
  <c r="Z30" i="55"/>
  <c r="Y32" i="55"/>
  <c r="W35" i="55"/>
  <c r="Y41" i="55"/>
  <c r="W23" i="55"/>
  <c r="X32" i="55"/>
  <c r="X66" i="55"/>
  <c r="W37" i="55"/>
  <c r="V50" i="55"/>
  <c r="Z49" i="55"/>
  <c r="Z59" i="55"/>
  <c r="V66" i="55"/>
  <c r="X37" i="55"/>
  <c r="W61" i="55"/>
  <c r="Y69" i="55"/>
  <c r="U61" i="55"/>
  <c r="X61" i="55"/>
  <c r="X68" i="55"/>
  <c r="V65" i="55"/>
  <c r="Y34" i="55"/>
  <c r="AB34" i="55"/>
  <c r="AH21" i="55"/>
  <c r="AB59" i="55"/>
  <c r="AC51" i="55"/>
  <c r="O15" i="55"/>
  <c r="O19" i="55"/>
  <c r="BI48" i="55"/>
  <c r="BV52" i="55"/>
  <c r="D66" i="55"/>
  <c r="W38" i="55"/>
  <c r="Y52" i="55"/>
  <c r="X38" i="55"/>
  <c r="W40" i="55"/>
  <c r="U31" i="55"/>
  <c r="V27" i="55"/>
  <c r="U37" i="55"/>
  <c r="Y61" i="55"/>
  <c r="AE62" i="55"/>
  <c r="AC69" i="55"/>
  <c r="AC44" i="55"/>
  <c r="X39" i="55"/>
  <c r="U24" i="55"/>
  <c r="V37" i="55"/>
  <c r="X44" i="55"/>
  <c r="U27" i="55"/>
  <c r="Y62" i="55"/>
  <c r="U53" i="55"/>
  <c r="Z40" i="55"/>
  <c r="O22" i="55"/>
  <c r="AC53" i="55"/>
  <c r="AF25" i="55"/>
  <c r="BG62" i="55"/>
  <c r="E22" i="55"/>
  <c r="Y56" i="55"/>
  <c r="V51" i="55"/>
  <c r="V39" i="55"/>
  <c r="Z60" i="55"/>
  <c r="Y59" i="55"/>
  <c r="Z69" i="55"/>
  <c r="W29" i="55"/>
  <c r="P21" i="55"/>
  <c r="AG35" i="55"/>
  <c r="AA49" i="55"/>
  <c r="AE53" i="55"/>
  <c r="AD52" i="55"/>
  <c r="AH23" i="55"/>
  <c r="AA53" i="55"/>
  <c r="O40" i="55"/>
  <c r="AE54" i="55"/>
  <c r="AI41" i="55"/>
  <c r="AD61" i="55"/>
  <c r="AG33" i="55"/>
  <c r="AB36" i="55"/>
  <c r="AF63" i="55"/>
  <c r="BU17" i="55"/>
  <c r="V22" i="55"/>
  <c r="U21" i="55"/>
  <c r="W59" i="55"/>
  <c r="X65" i="55"/>
  <c r="AI50" i="55"/>
  <c r="AE60" i="55"/>
  <c r="AI31" i="55"/>
  <c r="AB43" i="55"/>
  <c r="U41" i="55"/>
  <c r="U43" i="55"/>
  <c r="Z42" i="55"/>
  <c r="V54" i="55"/>
  <c r="W57" i="55"/>
  <c r="X48" i="55"/>
  <c r="X47" i="55"/>
  <c r="V36" i="55"/>
  <c r="X60" i="55"/>
  <c r="Y24" i="55"/>
  <c r="AH41" i="55"/>
  <c r="AF65" i="55"/>
  <c r="AF23" i="55"/>
  <c r="Z27" i="55"/>
  <c r="M21" i="55"/>
  <c r="AC47" i="55"/>
  <c r="AH67" i="55"/>
  <c r="AA40" i="55"/>
  <c r="AB61" i="55"/>
  <c r="N21" i="55"/>
  <c r="L22" i="55"/>
  <c r="L23" i="55"/>
  <c r="K23" i="55"/>
  <c r="J21" i="55"/>
  <c r="J22" i="55"/>
  <c r="I21" i="55"/>
  <c r="I22" i="55"/>
  <c r="H21" i="55"/>
  <c r="H22" i="55"/>
  <c r="H23" i="55"/>
  <c r="O23" i="55"/>
  <c r="L21" i="55"/>
  <c r="J23" i="55"/>
  <c r="N51" i="55"/>
  <c r="P22" i="55"/>
  <c r="K21" i="55"/>
  <c r="M23" i="55"/>
  <c r="K22" i="55"/>
  <c r="N23" i="55"/>
  <c r="O21" i="55"/>
  <c r="BK61" i="55"/>
  <c r="B67" i="55"/>
  <c r="BG42" i="55"/>
  <c r="BK36" i="55"/>
  <c r="BV39" i="55"/>
  <c r="BG37" i="55"/>
  <c r="BG20" i="55"/>
  <c r="BH48" i="55"/>
  <c r="D46" i="55"/>
  <c r="E65" i="55"/>
  <c r="BT24" i="55"/>
  <c r="BU31" i="55"/>
  <c r="BM39" i="55"/>
  <c r="BN46" i="55"/>
  <c r="BO53" i="55"/>
  <c r="BP60" i="55"/>
  <c r="BQ67" i="55"/>
  <c r="BS18" i="55"/>
  <c r="BT25" i="55"/>
  <c r="BU32" i="55"/>
  <c r="BM40" i="55"/>
  <c r="BN47" i="55"/>
  <c r="BO54" i="55"/>
  <c r="BP61" i="55"/>
  <c r="BQ68" i="55"/>
  <c r="BR20" i="55"/>
  <c r="BS27" i="55"/>
  <c r="BT34" i="55"/>
  <c r="BU41" i="55"/>
  <c r="BM49" i="55"/>
  <c r="BN56" i="55"/>
  <c r="BO63" i="55"/>
  <c r="BR21" i="55"/>
  <c r="BS28" i="55"/>
  <c r="BT35" i="55"/>
  <c r="BU42" i="55"/>
  <c r="BM50" i="55"/>
  <c r="BN57" i="55"/>
  <c r="BO64" i="55"/>
  <c r="BR22" i="55"/>
  <c r="BS29" i="55"/>
  <c r="BT36" i="55"/>
  <c r="BU43" i="55"/>
  <c r="BM51" i="55"/>
  <c r="BN58" i="55"/>
  <c r="BO65" i="55"/>
  <c r="BR23" i="55"/>
  <c r="BS30" i="55"/>
  <c r="BT37" i="55"/>
  <c r="BU44" i="55"/>
  <c r="BM52" i="55"/>
  <c r="BN59" i="55"/>
  <c r="BO66" i="55"/>
  <c r="BP18" i="55"/>
  <c r="BQ25" i="55"/>
  <c r="BR32" i="55"/>
  <c r="BS39" i="55"/>
  <c r="BT46" i="55"/>
  <c r="BU53" i="55"/>
  <c r="BM61" i="55"/>
  <c r="BN68" i="55"/>
  <c r="BM46" i="55"/>
  <c r="BU46" i="55"/>
  <c r="BT47" i="55"/>
  <c r="BQ34" i="55"/>
  <c r="BO28" i="55"/>
  <c r="BS64" i="55"/>
  <c r="BP51" i="55"/>
  <c r="BO52" i="55"/>
  <c r="BR18" i="55"/>
  <c r="BS25" i="55"/>
  <c r="BT32" i="55"/>
  <c r="BU39" i="55"/>
  <c r="BM47" i="55"/>
  <c r="BN54" i="55"/>
  <c r="BO61" i="55"/>
  <c r="BP68" i="55"/>
  <c r="BR19" i="55"/>
  <c r="BS26" i="55"/>
  <c r="BT33" i="55"/>
  <c r="BU40" i="55"/>
  <c r="BM48" i="55"/>
  <c r="BN55" i="55"/>
  <c r="BO62" i="55"/>
  <c r="BP69" i="55"/>
  <c r="BQ21" i="55"/>
  <c r="BR28" i="55"/>
  <c r="BS35" i="55"/>
  <c r="BT42" i="55"/>
  <c r="BU49" i="55"/>
  <c r="BM57" i="55"/>
  <c r="BN64" i="55"/>
  <c r="BQ22" i="55"/>
  <c r="BR29" i="55"/>
  <c r="BS36" i="55"/>
  <c r="BT43" i="55"/>
  <c r="BU50" i="55"/>
  <c r="BM58" i="55"/>
  <c r="BN65" i="55"/>
  <c r="BQ23" i="55"/>
  <c r="BR30" i="55"/>
  <c r="BS37" i="55"/>
  <c r="BT44" i="55"/>
  <c r="BU51" i="55"/>
  <c r="BM59" i="55"/>
  <c r="BN66" i="55"/>
  <c r="BQ24" i="55"/>
  <c r="BR31" i="55"/>
  <c r="BS38" i="55"/>
  <c r="BT45" i="55"/>
  <c r="BU52" i="55"/>
  <c r="BM60" i="55"/>
  <c r="BN67" i="55"/>
  <c r="BO19" i="55"/>
  <c r="BP26" i="55"/>
  <c r="BQ33" i="55"/>
  <c r="BR40" i="55"/>
  <c r="BS47" i="55"/>
  <c r="BT54" i="55"/>
  <c r="BU61" i="55"/>
  <c r="BM69" i="55"/>
  <c r="BN53" i="55"/>
  <c r="BM54" i="55"/>
  <c r="BU54" i="55"/>
  <c r="BR41" i="55"/>
  <c r="BP35" i="55"/>
  <c r="BP43" i="55"/>
  <c r="BQ58" i="55"/>
  <c r="BP59" i="55"/>
  <c r="BQ19" i="55"/>
  <c r="BR26" i="55"/>
  <c r="BS33" i="55"/>
  <c r="BT40" i="55"/>
  <c r="BU47" i="55"/>
  <c r="BM55" i="55"/>
  <c r="BN62" i="55"/>
  <c r="BO69" i="55"/>
  <c r="BQ20" i="55"/>
  <c r="BR27" i="55"/>
  <c r="BS34" i="55"/>
  <c r="BT41" i="55"/>
  <c r="BU48" i="55"/>
  <c r="BM56" i="55"/>
  <c r="BN63" i="55"/>
  <c r="BP22" i="55"/>
  <c r="BQ29" i="55"/>
  <c r="BR36" i="55"/>
  <c r="BS43" i="55"/>
  <c r="BT50" i="55"/>
  <c r="BU57" i="55"/>
  <c r="BM65" i="55"/>
  <c r="BP23" i="55"/>
  <c r="BQ30" i="55"/>
  <c r="BR37" i="55"/>
  <c r="BS44" i="55"/>
  <c r="BT51" i="55"/>
  <c r="BU58" i="55"/>
  <c r="BM66" i="55"/>
  <c r="BP24" i="55"/>
  <c r="BQ31" i="55"/>
  <c r="BR38" i="55"/>
  <c r="BS45" i="55"/>
  <c r="BT52" i="55"/>
  <c r="BU59" i="55"/>
  <c r="BM67" i="55"/>
  <c r="BO18" i="55"/>
  <c r="BP25" i="55"/>
  <c r="BQ32" i="55"/>
  <c r="BR39" i="55"/>
  <c r="BS46" i="55"/>
  <c r="BT53" i="55"/>
  <c r="BU60" i="55"/>
  <c r="BM68" i="55"/>
  <c r="BN20" i="55"/>
  <c r="BO27" i="55"/>
  <c r="BP34" i="55"/>
  <c r="BQ41" i="55"/>
  <c r="BR48" i="55"/>
  <c r="BS55" i="55"/>
  <c r="BT62" i="55"/>
  <c r="BU69" i="55"/>
  <c r="BO60" i="55"/>
  <c r="BN61" i="55"/>
  <c r="BM62" i="55"/>
  <c r="BS48" i="55"/>
  <c r="BQ42" i="55"/>
  <c r="BQ50" i="55"/>
  <c r="BR65" i="55"/>
  <c r="BQ66" i="55"/>
  <c r="BP20" i="55"/>
  <c r="BQ27" i="55"/>
  <c r="BR34" i="55"/>
  <c r="BS41" i="55"/>
  <c r="BT48" i="55"/>
  <c r="BU55" i="55"/>
  <c r="BM63" i="55"/>
  <c r="BP21" i="55"/>
  <c r="BQ28" i="55"/>
  <c r="BR35" i="55"/>
  <c r="BS42" i="55"/>
  <c r="BT49" i="55"/>
  <c r="BU56" i="55"/>
  <c r="BM64" i="55"/>
  <c r="BO23" i="55"/>
  <c r="BP30" i="55"/>
  <c r="BQ37" i="55"/>
  <c r="BR44" i="55"/>
  <c r="BS51" i="55"/>
  <c r="BT58" i="55"/>
  <c r="BU65" i="55"/>
  <c r="BO24" i="55"/>
  <c r="BP31" i="55"/>
  <c r="BQ38" i="55"/>
  <c r="BR45" i="55"/>
  <c r="BS52" i="55"/>
  <c r="BT59" i="55"/>
  <c r="BU66" i="55"/>
  <c r="BN18" i="55"/>
  <c r="BO25" i="55"/>
  <c r="BP32" i="55"/>
  <c r="BQ39" i="55"/>
  <c r="BR46" i="55"/>
  <c r="BS53" i="55"/>
  <c r="BT60" i="55"/>
  <c r="BU67" i="55"/>
  <c r="BN19" i="55"/>
  <c r="BO26" i="55"/>
  <c r="BP33" i="55"/>
  <c r="BQ40" i="55"/>
  <c r="BR47" i="55"/>
  <c r="BS54" i="55"/>
  <c r="BT61" i="55"/>
  <c r="BU68" i="55"/>
  <c r="BM21" i="55"/>
  <c r="BN28" i="55"/>
  <c r="BO35" i="55"/>
  <c r="BP42" i="55"/>
  <c r="BQ49" i="55"/>
  <c r="BR56" i="55"/>
  <c r="BS63" i="55"/>
  <c r="BP67" i="55"/>
  <c r="BO68" i="55"/>
  <c r="BN69" i="55"/>
  <c r="BT55" i="55"/>
  <c r="BR49" i="55"/>
  <c r="BO21" i="55"/>
  <c r="BP28" i="55"/>
  <c r="BQ35" i="55"/>
  <c r="BR42" i="55"/>
  <c r="BS49" i="55"/>
  <c r="BT56" i="55"/>
  <c r="BU63" i="55"/>
  <c r="BO22" i="55"/>
  <c r="BP29" i="55"/>
  <c r="BQ36" i="55"/>
  <c r="BR43" i="55"/>
  <c r="BS50" i="55"/>
  <c r="BT57" i="55"/>
  <c r="BU64" i="55"/>
  <c r="BN24" i="55"/>
  <c r="BO31" i="55"/>
  <c r="BP38" i="55"/>
  <c r="BQ45" i="55"/>
  <c r="BR52" i="55"/>
  <c r="BS59" i="55"/>
  <c r="BT66" i="55"/>
  <c r="BM18" i="55"/>
  <c r="BN25" i="55"/>
  <c r="BO32" i="55"/>
  <c r="BP39" i="55"/>
  <c r="BQ46" i="55"/>
  <c r="BR53" i="55"/>
  <c r="BS60" i="55"/>
  <c r="BT67" i="55"/>
  <c r="BM19" i="55"/>
  <c r="BN26" i="55"/>
  <c r="BO33" i="55"/>
  <c r="BP40" i="55"/>
  <c r="BQ47" i="55"/>
  <c r="BR54" i="55"/>
  <c r="BS61" i="55"/>
  <c r="BT68" i="55"/>
  <c r="BM20" i="55"/>
  <c r="BN27" i="55"/>
  <c r="BO34" i="55"/>
  <c r="BP41" i="55"/>
  <c r="BQ48" i="55"/>
  <c r="BR55" i="55"/>
  <c r="BS62" i="55"/>
  <c r="BT69" i="55"/>
  <c r="BU21" i="55"/>
  <c r="BM29" i="55"/>
  <c r="BN36" i="55"/>
  <c r="BO43" i="55"/>
  <c r="BP50" i="55"/>
  <c r="BQ57" i="55"/>
  <c r="BR64" i="55"/>
  <c r="BQ18" i="55"/>
  <c r="BP19" i="55"/>
  <c r="BO36" i="55"/>
  <c r="BU62" i="55"/>
  <c r="BS56" i="55"/>
  <c r="BU22" i="55"/>
  <c r="BT23" i="55"/>
  <c r="BN22" i="55"/>
  <c r="BO29" i="55"/>
  <c r="BP36" i="55"/>
  <c r="BQ43" i="55"/>
  <c r="BR50" i="55"/>
  <c r="BS57" i="55"/>
  <c r="BT64" i="55"/>
  <c r="BN23" i="55"/>
  <c r="BO30" i="55"/>
  <c r="BP37" i="55"/>
  <c r="BQ44" i="55"/>
  <c r="BR51" i="55"/>
  <c r="BS58" i="55"/>
  <c r="BT65" i="55"/>
  <c r="BM25" i="55"/>
  <c r="BN32" i="55"/>
  <c r="BO39" i="55"/>
  <c r="BP46" i="55"/>
  <c r="BQ53" i="55"/>
  <c r="BR60" i="55"/>
  <c r="BS67" i="55"/>
  <c r="BU18" i="55"/>
  <c r="BM26" i="55"/>
  <c r="BN33" i="55"/>
  <c r="BO40" i="55"/>
  <c r="BP47" i="55"/>
  <c r="BQ54" i="55"/>
  <c r="BR61" i="55"/>
  <c r="BS68" i="55"/>
  <c r="BU19" i="55"/>
  <c r="BM27" i="55"/>
  <c r="BN34" i="55"/>
  <c r="BO41" i="55"/>
  <c r="BP48" i="55"/>
  <c r="BQ55" i="55"/>
  <c r="BR62" i="55"/>
  <c r="BS69" i="55"/>
  <c r="BU20" i="55"/>
  <c r="BM28" i="55"/>
  <c r="BN35" i="55"/>
  <c r="BO42" i="55"/>
  <c r="BP49" i="55"/>
  <c r="BQ56" i="55"/>
  <c r="BR63" i="55"/>
  <c r="BT22" i="55"/>
  <c r="BU29" i="55"/>
  <c r="BM37" i="55"/>
  <c r="BN44" i="55"/>
  <c r="BO51" i="55"/>
  <c r="BP58" i="55"/>
  <c r="BQ65" i="55"/>
  <c r="BS24" i="55"/>
  <c r="BR25" i="55"/>
  <c r="BQ26" i="55"/>
  <c r="BR57" i="55"/>
  <c r="BT63" i="55"/>
  <c r="BM30" i="55"/>
  <c r="BU30" i="55"/>
  <c r="BO45" i="55"/>
  <c r="BO38" i="55"/>
  <c r="BS66" i="55"/>
  <c r="BU25" i="55"/>
  <c r="BP54" i="55"/>
  <c r="BN41" i="55"/>
  <c r="BR69" i="55"/>
  <c r="BT28" i="55"/>
  <c r="BO57" i="55"/>
  <c r="BS22" i="55"/>
  <c r="BN51" i="55"/>
  <c r="BS23" i="55"/>
  <c r="BN52" i="55"/>
  <c r="BT31" i="55"/>
  <c r="BJ65" i="55"/>
  <c r="BI56" i="55"/>
  <c r="BM23" i="55"/>
  <c r="BQ51" i="55"/>
  <c r="BN39" i="55"/>
  <c r="BR67" i="55"/>
  <c r="BT26" i="55"/>
  <c r="BO55" i="55"/>
  <c r="BM42" i="55"/>
  <c r="BM35" i="55"/>
  <c r="BQ63" i="55"/>
  <c r="BU28" i="55"/>
  <c r="BP57" i="55"/>
  <c r="BR24" i="55"/>
  <c r="BM53" i="55"/>
  <c r="BU38" i="55"/>
  <c r="BN29" i="55"/>
  <c r="BM38" i="55"/>
  <c r="BG60" i="55"/>
  <c r="BU23" i="55"/>
  <c r="BP52" i="55"/>
  <c r="BP45" i="55"/>
  <c r="BM33" i="55"/>
  <c r="BQ61" i="55"/>
  <c r="BT19" i="55"/>
  <c r="BO48" i="55"/>
  <c r="BU35" i="55"/>
  <c r="BP64" i="55"/>
  <c r="BT29" i="55"/>
  <c r="BO58" i="55"/>
  <c r="BT30" i="55"/>
  <c r="BO59" i="55"/>
  <c r="BS32" i="55"/>
  <c r="BN21" i="55"/>
  <c r="BN45" i="55"/>
  <c r="BI18" i="55"/>
  <c r="BN30" i="55"/>
  <c r="BR58" i="55"/>
  <c r="BO46" i="55"/>
  <c r="BU33" i="55"/>
  <c r="BP62" i="55"/>
  <c r="BS20" i="55"/>
  <c r="BN49" i="55"/>
  <c r="BN42" i="55"/>
  <c r="BM36" i="55"/>
  <c r="BQ64" i="55"/>
  <c r="BS31" i="55"/>
  <c r="BN60" i="55"/>
  <c r="BT39" i="55"/>
  <c r="BH19" i="55"/>
  <c r="BM31" i="55"/>
  <c r="BQ59" i="55"/>
  <c r="BM24" i="55"/>
  <c r="BQ52" i="55"/>
  <c r="BN40" i="55"/>
  <c r="BR68" i="55"/>
  <c r="BU26" i="55"/>
  <c r="BP55" i="55"/>
  <c r="BM43" i="55"/>
  <c r="BU36" i="55"/>
  <c r="BP65" i="55"/>
  <c r="BU37" i="55"/>
  <c r="BP66" i="55"/>
  <c r="BR33" i="55"/>
  <c r="BM22" i="55"/>
  <c r="BL65" i="55"/>
  <c r="BJ24" i="55"/>
  <c r="BO37" i="55"/>
  <c r="BS65" i="55"/>
  <c r="BU24" i="55"/>
  <c r="BP53" i="55"/>
  <c r="BM41" i="55"/>
  <c r="BQ69" i="55"/>
  <c r="BT27" i="55"/>
  <c r="BO56" i="55"/>
  <c r="BT20" i="55"/>
  <c r="BO49" i="55"/>
  <c r="BN43" i="55"/>
  <c r="BT38" i="55"/>
  <c r="BO67" i="55"/>
  <c r="BS40" i="55"/>
  <c r="BK63" i="55"/>
  <c r="BU45" i="55"/>
  <c r="BN37" i="55"/>
  <c r="BL34" i="55"/>
  <c r="BL49" i="55"/>
  <c r="BJ56" i="55"/>
  <c r="BH32" i="55"/>
  <c r="BL43" i="55"/>
  <c r="BH50" i="55"/>
  <c r="BJ26" i="55"/>
  <c r="BG34" i="55"/>
  <c r="BV47" i="55"/>
  <c r="BJ19" i="55"/>
  <c r="BJ30" i="55"/>
  <c r="BH25" i="55"/>
  <c r="BV38" i="55"/>
  <c r="BJ61" i="55"/>
  <c r="BV46" i="55"/>
  <c r="BG19" i="55"/>
  <c r="BH64" i="55"/>
  <c r="BH39" i="55"/>
  <c r="BN38" i="55"/>
  <c r="BN31" i="55"/>
  <c r="BT18" i="55"/>
  <c r="BM34" i="55"/>
  <c r="BS21" i="55"/>
  <c r="BT21" i="55"/>
  <c r="BO44" i="55"/>
  <c r="BP44" i="55"/>
  <c r="BM32" i="55"/>
  <c r="BS19" i="55"/>
  <c r="BU34" i="55"/>
  <c r="BU27" i="55"/>
  <c r="BM44" i="55"/>
  <c r="BL22" i="55"/>
  <c r="BH55" i="55"/>
  <c r="BK47" i="55"/>
  <c r="BG56" i="55"/>
  <c r="BG21" i="55"/>
  <c r="BV41" i="55"/>
  <c r="BI23" i="55"/>
  <c r="BV69" i="55"/>
  <c r="BK27" i="55"/>
  <c r="BG55" i="55"/>
  <c r="BL54" i="55"/>
  <c r="BK19" i="55"/>
  <c r="BK26" i="55"/>
  <c r="BL33" i="55"/>
  <c r="BI40" i="55"/>
  <c r="BR66" i="55"/>
  <c r="BR59" i="55"/>
  <c r="BO47" i="55"/>
  <c r="BQ62" i="55"/>
  <c r="BN50" i="55"/>
  <c r="BO50" i="55"/>
  <c r="BO20" i="55"/>
  <c r="BQ60" i="55"/>
  <c r="BN48" i="55"/>
  <c r="BP63" i="55"/>
  <c r="BP56" i="55"/>
  <c r="BP27" i="55"/>
  <c r="BK45" i="55"/>
  <c r="BJ31" i="55"/>
  <c r="BL38" i="55"/>
  <c r="BJ60" i="55"/>
  <c r="BK43" i="55"/>
  <c r="BL55" i="55"/>
  <c r="BJ28" i="55"/>
  <c r="BL20" i="55"/>
  <c r="BI54" i="55"/>
  <c r="BK62" i="55"/>
  <c r="BL31" i="55"/>
  <c r="BG18" i="55"/>
  <c r="BK39" i="55"/>
  <c r="BG41" i="55"/>
  <c r="BL67" i="55"/>
  <c r="BV49" i="55"/>
  <c r="BK56" i="55"/>
  <c r="BI27" i="55"/>
  <c r="BG28" i="55"/>
  <c r="BV55" i="55"/>
  <c r="BV54" i="55"/>
  <c r="BI38" i="55"/>
  <c r="BG36" i="55"/>
  <c r="BI20" i="55"/>
  <c r="BV37" i="55"/>
  <c r="BK42" i="55"/>
  <c r="BJ49" i="55"/>
  <c r="BK49" i="55"/>
  <c r="BH43" i="55"/>
  <c r="BI28" i="55"/>
  <c r="BG35" i="55"/>
  <c r="BV50" i="55"/>
  <c r="BI25" i="55"/>
  <c r="BV66" i="55"/>
  <c r="BK37" i="55"/>
  <c r="BK24" i="55"/>
  <c r="BJ18" i="55"/>
  <c r="BI59" i="55"/>
  <c r="BG63" i="55"/>
  <c r="BL39" i="55"/>
  <c r="BG51" i="55"/>
  <c r="BG67" i="55"/>
  <c r="BI61" i="55"/>
  <c r="BV40" i="55"/>
  <c r="BG61" i="55"/>
  <c r="BV25" i="55"/>
  <c r="BL35" i="55"/>
  <c r="BL40" i="55"/>
  <c r="BK46" i="55"/>
  <c r="BI49" i="55"/>
  <c r="L30" i="55"/>
  <c r="P27" i="55"/>
  <c r="H35" i="55"/>
  <c r="L24" i="55"/>
  <c r="M31" i="55"/>
  <c r="I28" i="55"/>
  <c r="H30" i="55"/>
  <c r="I37" i="55"/>
  <c r="O24" i="55"/>
  <c r="P31" i="55"/>
  <c r="J39" i="55"/>
  <c r="K46" i="55"/>
  <c r="L53" i="55"/>
  <c r="M60" i="55"/>
  <c r="N67" i="55"/>
  <c r="O33" i="55"/>
  <c r="H69" i="55"/>
  <c r="O26" i="55"/>
  <c r="J40" i="55"/>
  <c r="K47" i="55"/>
  <c r="L54" i="55"/>
  <c r="M61" i="55"/>
  <c r="N68" i="55"/>
  <c r="O38" i="55"/>
  <c r="M41" i="55"/>
  <c r="J24" i="55"/>
  <c r="K31" i="55"/>
  <c r="O28" i="55"/>
  <c r="H26" i="55"/>
  <c r="I33" i="55"/>
  <c r="M30" i="55"/>
  <c r="P26" i="55"/>
  <c r="H34" i="55"/>
  <c r="K24" i="55"/>
  <c r="L31" i="55"/>
  <c r="H28" i="55"/>
  <c r="I35" i="55"/>
  <c r="M24" i="55"/>
  <c r="L26" i="55"/>
  <c r="M33" i="55"/>
  <c r="K28" i="55"/>
  <c r="L35" i="55"/>
  <c r="O34" i="55"/>
  <c r="O42" i="55"/>
  <c r="P49" i="55"/>
  <c r="H57" i="55"/>
  <c r="I64" i="55"/>
  <c r="I52" i="55"/>
  <c r="O39" i="55"/>
  <c r="L36" i="55"/>
  <c r="O43" i="55"/>
  <c r="P50" i="55"/>
  <c r="H58" i="55"/>
  <c r="I65" i="55"/>
  <c r="P61" i="55"/>
  <c r="O30" i="55"/>
  <c r="H27" i="55"/>
  <c r="O29" i="55"/>
  <c r="P29" i="55"/>
  <c r="N24" i="55"/>
  <c r="L34" i="55"/>
  <c r="O32" i="55"/>
  <c r="J30" i="55"/>
  <c r="N43" i="55"/>
  <c r="M52" i="55"/>
  <c r="K62" i="55"/>
  <c r="I60" i="55"/>
  <c r="K30" i="55"/>
  <c r="P42" i="55"/>
  <c r="N52" i="55"/>
  <c r="L62" i="55"/>
  <c r="J67" i="55"/>
  <c r="M36" i="55"/>
  <c r="P43" i="55"/>
  <c r="H51" i="55"/>
  <c r="I58" i="55"/>
  <c r="J65" i="55"/>
  <c r="K50" i="55"/>
  <c r="N38" i="55"/>
  <c r="O45" i="55"/>
  <c r="P52" i="55"/>
  <c r="H60" i="55"/>
  <c r="I67" i="55"/>
  <c r="O54" i="55"/>
  <c r="M40" i="55"/>
  <c r="H32" i="55"/>
  <c r="N41" i="55"/>
  <c r="J38" i="55"/>
  <c r="K45" i="55"/>
  <c r="L52" i="55"/>
  <c r="K53" i="55"/>
  <c r="M50" i="55"/>
  <c r="J54" i="55"/>
  <c r="I54" i="55"/>
  <c r="L68" i="55"/>
  <c r="M49" i="55"/>
  <c r="K69" i="55"/>
  <c r="P64" i="55"/>
  <c r="E60" i="55"/>
  <c r="C39" i="55"/>
  <c r="D26" i="55"/>
  <c r="G30" i="55"/>
  <c r="G58" i="55"/>
  <c r="F30" i="55"/>
  <c r="G42" i="55"/>
  <c r="C32" i="55"/>
  <c r="B66" i="55"/>
  <c r="G64" i="55"/>
  <c r="E41" i="55"/>
  <c r="B30" i="55"/>
  <c r="E45" i="55"/>
  <c r="B47" i="55"/>
  <c r="C47" i="55"/>
  <c r="D56" i="55"/>
  <c r="B24" i="55"/>
  <c r="G41" i="55"/>
  <c r="F40" i="55"/>
  <c r="E48" i="55"/>
  <c r="D61" i="55"/>
  <c r="E69" i="55"/>
  <c r="F47" i="55"/>
  <c r="E54" i="55"/>
  <c r="G38" i="55"/>
  <c r="N29" i="55"/>
  <c r="N30" i="55"/>
  <c r="M25" i="55"/>
  <c r="K35" i="55"/>
  <c r="N33" i="55"/>
  <c r="M32" i="55"/>
  <c r="M44" i="55"/>
  <c r="K54" i="55"/>
  <c r="J63" i="55"/>
  <c r="M64" i="55"/>
  <c r="P32" i="55"/>
  <c r="N44" i="55"/>
  <c r="M53" i="55"/>
  <c r="K63" i="55"/>
  <c r="M28" i="55"/>
  <c r="N37" i="55"/>
  <c r="O44" i="55"/>
  <c r="P51" i="55"/>
  <c r="H59" i="55"/>
  <c r="I66" i="55"/>
  <c r="P53" i="55"/>
  <c r="I24" i="55"/>
  <c r="M39" i="55"/>
  <c r="N46" i="55"/>
  <c r="O53" i="55"/>
  <c r="P60" i="55"/>
  <c r="O69" i="55"/>
  <c r="J59" i="55"/>
  <c r="I44" i="55"/>
  <c r="K34" i="55"/>
  <c r="M42" i="55"/>
  <c r="I39" i="55"/>
  <c r="J46" i="55"/>
  <c r="J44" i="55"/>
  <c r="P55" i="55"/>
  <c r="H54" i="55"/>
  <c r="K59" i="55"/>
  <c r="N56" i="55"/>
  <c r="L51" i="55"/>
  <c r="L59" i="55"/>
  <c r="I53" i="55"/>
  <c r="E52" i="55"/>
  <c r="E31" i="55"/>
  <c r="I25" i="55"/>
  <c r="K32" i="55"/>
  <c r="L32" i="55"/>
  <c r="K27" i="55"/>
  <c r="J36" i="55"/>
  <c r="N25" i="55"/>
  <c r="M34" i="55"/>
  <c r="I36" i="55"/>
  <c r="L45" i="55"/>
  <c r="J55" i="55"/>
  <c r="H65" i="55"/>
  <c r="P34" i="55"/>
  <c r="M45" i="55"/>
  <c r="K55" i="55"/>
  <c r="J64" i="55"/>
  <c r="H68" i="55"/>
  <c r="H38" i="55"/>
  <c r="M38" i="55"/>
  <c r="N45" i="55"/>
  <c r="O52" i="55"/>
  <c r="P59" i="55"/>
  <c r="H67" i="55"/>
  <c r="P68" i="55"/>
  <c r="K58" i="55"/>
  <c r="N27" i="55"/>
  <c r="L40" i="55"/>
  <c r="M47" i="55"/>
  <c r="N54" i="55"/>
  <c r="O61" i="55"/>
  <c r="N63" i="55"/>
  <c r="N47" i="55"/>
  <c r="P33" i="55"/>
  <c r="P35" i="55"/>
  <c r="L43" i="55"/>
  <c r="P25" i="55"/>
  <c r="H40" i="55"/>
  <c r="I47" i="55"/>
  <c r="L67" i="55"/>
  <c r="L58" i="55"/>
  <c r="H56" i="55"/>
  <c r="L66" i="55"/>
  <c r="N58" i="55"/>
  <c r="P63" i="55"/>
  <c r="I55" i="55"/>
  <c r="N49" i="55"/>
  <c r="C69" i="55"/>
  <c r="B29" i="55"/>
  <c r="O27" i="55"/>
  <c r="J33" i="55"/>
  <c r="K33" i="55"/>
  <c r="J28" i="55"/>
  <c r="M26" i="55"/>
  <c r="K36" i="55"/>
  <c r="L37" i="55"/>
  <c r="J47" i="55"/>
  <c r="I56" i="55"/>
  <c r="P65" i="55"/>
  <c r="H25" i="55"/>
  <c r="M37" i="55"/>
  <c r="L46" i="55"/>
  <c r="J56" i="55"/>
  <c r="H66" i="55"/>
  <c r="L39" i="55"/>
  <c r="M46" i="55"/>
  <c r="N53" i="55"/>
  <c r="O60" i="55"/>
  <c r="P67" i="55"/>
  <c r="O62" i="55"/>
  <c r="I31" i="55"/>
  <c r="K41" i="55"/>
  <c r="L48" i="55"/>
  <c r="M55" i="55"/>
  <c r="N62" i="55"/>
  <c r="P24" i="55"/>
  <c r="I68" i="55"/>
  <c r="H53" i="55"/>
  <c r="P38" i="55"/>
  <c r="H37" i="55"/>
  <c r="K44" i="55"/>
  <c r="L29" i="55"/>
  <c r="P40" i="55"/>
  <c r="H48" i="55"/>
  <c r="J52" i="55"/>
  <c r="L60" i="55"/>
  <c r="O56" i="55"/>
  <c r="M58" i="55"/>
  <c r="N48" i="55"/>
  <c r="J61" i="55"/>
  <c r="N64" i="55"/>
  <c r="N57" i="55"/>
  <c r="J53" i="55"/>
  <c r="P54" i="55"/>
  <c r="B49" i="55"/>
  <c r="C27" i="55"/>
  <c r="B54" i="55"/>
  <c r="D24" i="55"/>
  <c r="G61" i="55"/>
  <c r="B45" i="55"/>
  <c r="N28" i="55"/>
  <c r="I34" i="55"/>
  <c r="K25" i="55"/>
  <c r="J34" i="55"/>
  <c r="L25" i="55"/>
  <c r="I29" i="55"/>
  <c r="L27" i="55"/>
  <c r="J37" i="55"/>
  <c r="K38" i="55"/>
  <c r="I48" i="55"/>
  <c r="P57" i="55"/>
  <c r="O66" i="55"/>
  <c r="N39" i="55"/>
  <c r="O35" i="55"/>
  <c r="L38" i="55"/>
  <c r="J48" i="55"/>
  <c r="I57" i="55"/>
  <c r="P66" i="55"/>
  <c r="J31" i="55"/>
  <c r="H24" i="55"/>
  <c r="K40" i="55"/>
  <c r="L47" i="55"/>
  <c r="M54" i="55"/>
  <c r="N61" i="55"/>
  <c r="O68" i="55"/>
  <c r="L28" i="55"/>
  <c r="K66" i="55"/>
  <c r="L33" i="55"/>
  <c r="J42" i="55"/>
  <c r="K49" i="55"/>
  <c r="L56" i="55"/>
  <c r="M63" i="55"/>
  <c r="P37" i="55"/>
  <c r="P36" i="55"/>
  <c r="L57" i="55"/>
  <c r="I38" i="55"/>
  <c r="J45" i="55"/>
  <c r="I32" i="55"/>
  <c r="O41" i="55"/>
  <c r="P48" i="55"/>
  <c r="I69" i="55"/>
  <c r="H63" i="55"/>
  <c r="K61" i="55"/>
  <c r="I61" i="55"/>
  <c r="O63" i="55"/>
  <c r="P56" i="55"/>
  <c r="O48" i="55"/>
  <c r="J60" i="55"/>
  <c r="O55" i="55"/>
  <c r="H64" i="55"/>
  <c r="C25" i="55"/>
  <c r="D28" i="55"/>
  <c r="E35" i="55"/>
  <c r="E66" i="55"/>
  <c r="E27" i="55"/>
  <c r="F34" i="55"/>
  <c r="E59" i="55"/>
  <c r="E46" i="55"/>
  <c r="G67" i="55"/>
  <c r="F45" i="55"/>
  <c r="G53" i="55"/>
  <c r="E30" i="55"/>
  <c r="F53" i="55"/>
  <c r="F31" i="55"/>
  <c r="B40" i="55"/>
  <c r="M29" i="55"/>
  <c r="J26" i="55"/>
  <c r="K26" i="55"/>
  <c r="P30" i="55"/>
  <c r="J29" i="55"/>
  <c r="I40" i="55"/>
  <c r="H49" i="55"/>
  <c r="O58" i="55"/>
  <c r="M68" i="55"/>
  <c r="H45" i="55"/>
  <c r="K43" i="55"/>
  <c r="K39" i="55"/>
  <c r="I49" i="55"/>
  <c r="P58" i="55"/>
  <c r="O67" i="55"/>
  <c r="J43" i="55"/>
  <c r="M27" i="55"/>
  <c r="J41" i="55"/>
  <c r="K48" i="55"/>
  <c r="L55" i="55"/>
  <c r="M62" i="55"/>
  <c r="N69" i="55"/>
  <c r="O36" i="55"/>
  <c r="M35" i="55"/>
  <c r="I43" i="55"/>
  <c r="J50" i="55"/>
  <c r="K57" i="55"/>
  <c r="L64" i="55"/>
  <c r="K42" i="55"/>
  <c r="L42" i="55"/>
  <c r="H61" i="55"/>
  <c r="H39" i="55"/>
  <c r="I46" i="55"/>
  <c r="N34" i="55"/>
  <c r="N42" i="55"/>
  <c r="O49" i="55"/>
  <c r="N66" i="55"/>
  <c r="M65" i="55"/>
  <c r="H62" i="55"/>
  <c r="I63" i="55"/>
  <c r="O65" i="55"/>
  <c r="M66" i="55"/>
  <c r="K52" i="55"/>
  <c r="J62" i="55"/>
  <c r="O57" i="55"/>
  <c r="I62" i="55"/>
  <c r="G24" i="55"/>
  <c r="B63" i="55"/>
  <c r="C63" i="55"/>
  <c r="C59" i="55"/>
  <c r="F63" i="55"/>
  <c r="G55" i="55"/>
  <c r="G34" i="55"/>
  <c r="F52" i="55"/>
  <c r="E57" i="55"/>
  <c r="B61" i="55"/>
  <c r="B51" i="55"/>
  <c r="E34" i="55"/>
  <c r="C30" i="55"/>
  <c r="B59" i="55"/>
  <c r="L61" i="55"/>
  <c r="M56" i="55"/>
  <c r="O59" i="55"/>
  <c r="N55" i="55"/>
  <c r="K56" i="55"/>
  <c r="O37" i="55"/>
  <c r="J66" i="55"/>
  <c r="H47" i="55"/>
  <c r="N50" i="55"/>
  <c r="K51" i="55"/>
  <c r="H55" i="55"/>
  <c r="G29" i="55"/>
  <c r="D41" i="55"/>
  <c r="B50" i="55"/>
  <c r="E63" i="55"/>
  <c r="G62" i="55"/>
  <c r="F50" i="55"/>
  <c r="D52" i="55"/>
  <c r="F48" i="55"/>
  <c r="C51" i="55"/>
  <c r="B31" i="55"/>
  <c r="B62" i="55"/>
  <c r="G35" i="55"/>
  <c r="C35" i="55"/>
  <c r="F37" i="55"/>
  <c r="F66" i="55"/>
  <c r="B68" i="55"/>
  <c r="D44" i="55"/>
  <c r="B60" i="55"/>
  <c r="D35" i="55"/>
  <c r="B25" i="55"/>
  <c r="G46" i="55"/>
  <c r="F39" i="55"/>
  <c r="C66" i="55"/>
  <c r="F64" i="55"/>
  <c r="B43" i="55"/>
  <c r="B57" i="55"/>
  <c r="E58" i="55"/>
  <c r="L69" i="55"/>
  <c r="N60" i="55"/>
  <c r="J57" i="55"/>
  <c r="L41" i="55"/>
  <c r="H44" i="55"/>
  <c r="P47" i="55"/>
  <c r="M51" i="55"/>
  <c r="J69" i="55"/>
  <c r="K68" i="55"/>
  <c r="M57" i="55"/>
  <c r="G32" i="55"/>
  <c r="F62" i="55"/>
  <c r="G43" i="55"/>
  <c r="C40" i="55"/>
  <c r="D37" i="55"/>
  <c r="D68" i="55"/>
  <c r="F38" i="55"/>
  <c r="D33" i="55"/>
  <c r="C36" i="55"/>
  <c r="F61" i="55"/>
  <c r="E28" i="55"/>
  <c r="B46" i="55"/>
  <c r="B26" i="55"/>
  <c r="B44" i="55"/>
  <c r="B69" i="55"/>
  <c r="B28" i="55"/>
  <c r="C44" i="55"/>
  <c r="C34" i="55"/>
  <c r="D47" i="55"/>
  <c r="D34" i="55"/>
  <c r="C57" i="55"/>
  <c r="E29" i="55"/>
  <c r="D43" i="55"/>
  <c r="G39" i="55"/>
  <c r="C24" i="55"/>
  <c r="F58" i="55"/>
  <c r="J32" i="55"/>
  <c r="J25" i="55"/>
  <c r="N26" i="55"/>
  <c r="M69" i="55"/>
  <c r="H33" i="55"/>
  <c r="L63" i="55"/>
  <c r="P45" i="55"/>
  <c r="P44" i="55"/>
  <c r="O46" i="55"/>
  <c r="I45" i="55"/>
  <c r="H46" i="55"/>
  <c r="O64" i="55"/>
  <c r="F54" i="55"/>
  <c r="D58" i="55"/>
  <c r="D49" i="55"/>
  <c r="E56" i="55"/>
  <c r="D25" i="55"/>
  <c r="F69" i="55"/>
  <c r="C54" i="55"/>
  <c r="G33" i="55"/>
  <c r="E53" i="55"/>
  <c r="G54" i="55"/>
  <c r="D64" i="55"/>
  <c r="B37" i="55"/>
  <c r="E42" i="55"/>
  <c r="B65" i="55"/>
  <c r="C43" i="55"/>
  <c r="E62" i="55"/>
  <c r="C55" i="55"/>
  <c r="C37" i="55"/>
  <c r="G25" i="55"/>
  <c r="G50" i="55"/>
  <c r="G59" i="55"/>
  <c r="C28" i="55"/>
  <c r="I26" i="55"/>
  <c r="I27" i="55"/>
  <c r="H41" i="55"/>
  <c r="J35" i="55"/>
  <c r="K64" i="55"/>
  <c r="I51" i="55"/>
  <c r="J51" i="55"/>
  <c r="L50" i="55"/>
  <c r="N65" i="55"/>
  <c r="K67" i="55"/>
  <c r="G69" i="55"/>
  <c r="D29" i="55"/>
  <c r="B56" i="55"/>
  <c r="G28" i="55"/>
  <c r="P28" i="55"/>
  <c r="J27" i="55"/>
  <c r="P41" i="55"/>
  <c r="I41" i="55"/>
  <c r="I42" i="55"/>
  <c r="N31" i="55"/>
  <c r="H52" i="55"/>
  <c r="O25" i="55"/>
  <c r="H36" i="55"/>
  <c r="M67" i="55"/>
  <c r="J68" i="55"/>
  <c r="C65" i="55"/>
  <c r="D30" i="55"/>
  <c r="C64" i="55"/>
  <c r="B41" i="55"/>
  <c r="F29" i="55"/>
  <c r="E26" i="55"/>
  <c r="F24" i="55"/>
  <c r="B27" i="55"/>
  <c r="D69" i="55"/>
  <c r="D59" i="55"/>
  <c r="D32" i="55"/>
  <c r="E40" i="55"/>
  <c r="C38" i="55"/>
  <c r="C41" i="55"/>
  <c r="D57" i="55"/>
  <c r="B48" i="55"/>
  <c r="F35" i="55"/>
  <c r="E44" i="55"/>
  <c r="F32" i="55"/>
  <c r="B58" i="55"/>
  <c r="D31" i="55"/>
  <c r="F33" i="55"/>
  <c r="D40" i="55"/>
  <c r="H29" i="55"/>
  <c r="O31" i="55"/>
  <c r="O50" i="55"/>
  <c r="H42" i="55"/>
  <c r="H43" i="55"/>
  <c r="N40" i="55"/>
  <c r="J58" i="55"/>
  <c r="N35" i="55"/>
  <c r="K29" i="55"/>
  <c r="K37" i="55"/>
  <c r="M59" i="55"/>
  <c r="K60" i="55"/>
  <c r="D63" i="55"/>
  <c r="G48" i="55"/>
  <c r="B36" i="55"/>
  <c r="G49" i="55"/>
  <c r="E67" i="55"/>
  <c r="C45" i="55"/>
  <c r="F55" i="55"/>
  <c r="G57" i="55"/>
  <c r="E68" i="55"/>
  <c r="C62" i="55"/>
  <c r="D45" i="55"/>
  <c r="E55" i="55"/>
  <c r="F46" i="55"/>
  <c r="D60" i="55"/>
  <c r="F65" i="55"/>
  <c r="B39" i="55"/>
  <c r="B32" i="55"/>
  <c r="C42" i="55"/>
  <c r="C53" i="55"/>
  <c r="E47" i="55"/>
  <c r="D27" i="55"/>
  <c r="G51" i="55"/>
  <c r="E51" i="55"/>
  <c r="E36" i="55"/>
  <c r="G45" i="55"/>
  <c r="G56" i="55"/>
  <c r="E25" i="55"/>
  <c r="F67" i="55"/>
  <c r="E43" i="55"/>
  <c r="BK29" i="55"/>
  <c r="BH45" i="55"/>
  <c r="BJ53" i="55"/>
  <c r="BJ50" i="55"/>
  <c r="BJ55" i="55"/>
  <c r="BI24" i="55"/>
  <c r="BJ51" i="55"/>
  <c r="BH58" i="55"/>
  <c r="F59" i="55"/>
  <c r="M48" i="55"/>
  <c r="BK68" i="55"/>
  <c r="BI26" i="55"/>
  <c r="BI21" i="55"/>
  <c r="BL29" i="55"/>
  <c r="BV56" i="55"/>
  <c r="BG24" i="55"/>
  <c r="C52" i="55"/>
  <c r="F42" i="55"/>
  <c r="K65" i="55"/>
  <c r="BI30" i="55"/>
  <c r="BJ38" i="55"/>
  <c r="BI31" i="55"/>
  <c r="BV28" i="55"/>
  <c r="BI46" i="55"/>
  <c r="BI63" i="55"/>
  <c r="BV26" i="55"/>
  <c r="C33" i="55"/>
  <c r="C29" i="55"/>
  <c r="C60" i="55"/>
  <c r="P39" i="55"/>
  <c r="BJ57" i="55"/>
  <c r="BI65" i="55"/>
  <c r="BH52" i="55"/>
  <c r="BV57" i="55"/>
  <c r="BH20" i="55"/>
  <c r="G31" i="55"/>
  <c r="BL62" i="55"/>
  <c r="BJ22" i="55"/>
  <c r="BJ67" i="55"/>
  <c r="BH61" i="55"/>
  <c r="BL27" i="55"/>
  <c r="BJ33" i="55"/>
  <c r="BV33" i="55"/>
  <c r="E32" i="55"/>
  <c r="D36" i="55"/>
  <c r="G26" i="55"/>
  <c r="G52" i="55"/>
  <c r="E24" i="55"/>
  <c r="E39" i="55"/>
  <c r="F36" i="55"/>
  <c r="F25" i="55"/>
  <c r="I59" i="55"/>
  <c r="H31" i="55"/>
  <c r="BH57" i="55"/>
  <c r="O47" i="55"/>
  <c r="BH67" i="55"/>
  <c r="BV61" i="55"/>
  <c r="BL50" i="55"/>
  <c r="BK59" i="55"/>
  <c r="BV64" i="55"/>
  <c r="BJ52" i="55"/>
  <c r="BL32" i="55"/>
  <c r="BK32" i="55"/>
  <c r="G68" i="55"/>
  <c r="D51" i="55"/>
  <c r="BV22" i="55"/>
  <c r="BI51" i="55"/>
  <c r="BG53" i="55"/>
  <c r="BH44" i="55"/>
  <c r="BI39" i="55"/>
  <c r="BG57" i="55"/>
  <c r="BG68" i="55"/>
  <c r="BJ23" i="55"/>
  <c r="BJ64" i="55"/>
  <c r="BI68" i="55"/>
  <c r="BL25" i="55"/>
  <c r="F51" i="55"/>
  <c r="G65" i="55"/>
  <c r="BI36" i="55"/>
  <c r="BH42" i="55"/>
  <c r="BK30" i="55"/>
  <c r="BV43" i="55"/>
  <c r="BL64" i="55"/>
  <c r="BI45" i="55"/>
  <c r="BK64" i="55"/>
  <c r="BJ27" i="55"/>
  <c r="BL24" i="55"/>
  <c r="F68" i="55"/>
  <c r="F27" i="55"/>
  <c r="D39" i="55"/>
  <c r="G66" i="55"/>
  <c r="F57" i="55"/>
  <c r="L44" i="55"/>
  <c r="N36" i="55"/>
  <c r="I50" i="55"/>
  <c r="O51" i="55"/>
  <c r="I30" i="55"/>
  <c r="N32" i="55"/>
  <c r="BH24" i="55"/>
  <c r="BH41" i="55"/>
  <c r="BI52" i="55"/>
  <c r="BV34" i="55"/>
  <c r="BK48" i="55"/>
  <c r="BK21" i="55"/>
  <c r="B42" i="55"/>
  <c r="BH54" i="55"/>
  <c r="BG46" i="55"/>
  <c r="BL36" i="55"/>
  <c r="BJ42" i="55"/>
  <c r="BV58" i="55"/>
  <c r="BG48" i="55"/>
  <c r="BH66" i="55"/>
  <c r="BH65" i="55"/>
  <c r="F49" i="55"/>
  <c r="BK35" i="55"/>
  <c r="BH40" i="55"/>
  <c r="BI50" i="55"/>
  <c r="BV44" i="55"/>
  <c r="BK67" i="55"/>
  <c r="BL45" i="55"/>
  <c r="BJ39" i="55"/>
  <c r="BK51" i="55"/>
  <c r="BJ32" i="55"/>
  <c r="BG38" i="55"/>
  <c r="BG39" i="55"/>
  <c r="BH63" i="55"/>
  <c r="D42" i="55"/>
  <c r="C46" i="55"/>
  <c r="BK69" i="55"/>
  <c r="BK53" i="55"/>
  <c r="BL46" i="55"/>
  <c r="BG27" i="55"/>
  <c r="BG58" i="55"/>
  <c r="BK41" i="55"/>
  <c r="BL41" i="55"/>
  <c r="BJ29" i="55"/>
  <c r="BL23" i="55"/>
  <c r="BV24" i="55"/>
  <c r="BL18" i="55"/>
  <c r="BJ45" i="55"/>
  <c r="BL30" i="55"/>
  <c r="BK52" i="55"/>
  <c r="BJ66" i="55"/>
  <c r="BV60" i="55"/>
  <c r="BV53" i="55"/>
  <c r="BJ36" i="55"/>
  <c r="BH62" i="55"/>
  <c r="BI44" i="55"/>
  <c r="BJ20" i="55"/>
  <c r="BV31" i="55"/>
  <c r="BG25" i="55"/>
  <c r="BL47" i="55"/>
  <c r="BG22" i="55"/>
  <c r="BL37" i="55"/>
  <c r="BG49" i="55"/>
  <c r="F43" i="55"/>
  <c r="G40" i="55"/>
  <c r="D50" i="55"/>
  <c r="B35" i="55"/>
  <c r="B34" i="55"/>
  <c r="D48" i="55"/>
  <c r="C67" i="55"/>
  <c r="C58" i="55"/>
  <c r="D62" i="55"/>
  <c r="G60" i="55"/>
  <c r="B52" i="55"/>
  <c r="P46" i="55"/>
  <c r="M43" i="55"/>
  <c r="J49" i="55"/>
  <c r="H50" i="55"/>
  <c r="BH49" i="55"/>
  <c r="BI53" i="55"/>
  <c r="BV23" i="55"/>
  <c r="BH22" i="55"/>
  <c r="BK28" i="55"/>
  <c r="BK57" i="55"/>
  <c r="BK44" i="55"/>
  <c r="BJ46" i="55"/>
  <c r="F41" i="55"/>
  <c r="C26" i="55"/>
  <c r="BV19" i="55"/>
  <c r="BL66" i="55"/>
  <c r="BJ41" i="55"/>
  <c r="B64" i="55"/>
  <c r="BI62" i="55"/>
  <c r="BH47" i="55"/>
  <c r="BH30" i="55"/>
  <c r="BL59" i="55"/>
  <c r="BL28" i="55"/>
  <c r="BV62" i="55"/>
  <c r="BI43" i="55"/>
  <c r="BK33" i="55"/>
  <c r="BG29" i="55"/>
  <c r="BL44" i="55"/>
  <c r="BH23" i="55"/>
  <c r="BH29" i="55"/>
  <c r="D65" i="55"/>
  <c r="F44" i="55"/>
  <c r="E50" i="55"/>
  <c r="BH56" i="55"/>
  <c r="BH60" i="55"/>
  <c r="BH38" i="55"/>
  <c r="BI55" i="55"/>
  <c r="BH46" i="55"/>
  <c r="BJ43" i="55"/>
  <c r="BI19" i="55"/>
  <c r="BI33" i="55"/>
  <c r="BG65" i="55"/>
  <c r="BL21" i="55"/>
  <c r="BL69" i="55"/>
  <c r="BV51" i="55"/>
  <c r="BG47" i="55"/>
  <c r="BV18" i="55"/>
  <c r="BK20" i="55"/>
  <c r="BL68" i="55"/>
  <c r="BL19" i="55"/>
  <c r="BI29" i="55"/>
  <c r="BK25" i="55"/>
  <c r="BH21" i="55"/>
  <c r="BH69" i="55"/>
  <c r="BG66" i="55"/>
  <c r="BH36" i="55"/>
  <c r="BL53" i="55"/>
  <c r="BL56" i="55"/>
  <c r="BK23" i="55"/>
  <c r="BV45" i="55"/>
  <c r="BJ62" i="55"/>
  <c r="BG59" i="55"/>
  <c r="BJ44" i="55"/>
  <c r="BG32" i="55"/>
  <c r="BK66" i="55"/>
  <c r="BI37" i="55"/>
  <c r="BH51" i="55"/>
  <c r="BJ58" i="55"/>
  <c r="BK31" i="55"/>
  <c r="F28" i="55"/>
  <c r="D55" i="55"/>
  <c r="D38" i="55"/>
  <c r="G44" i="55"/>
  <c r="G27" i="55"/>
  <c r="E38" i="55"/>
  <c r="C56" i="55"/>
  <c r="B55" i="55"/>
  <c r="P62" i="55"/>
  <c r="P69" i="55"/>
  <c r="BM45" i="55"/>
  <c r="BH35" i="55"/>
  <c r="BJ25" i="55"/>
  <c r="BG23" i="55"/>
  <c r="BJ21" i="55"/>
  <c r="G36" i="55"/>
  <c r="BH28" i="55"/>
  <c r="BH37" i="55"/>
  <c r="BI34" i="55"/>
  <c r="BG52" i="55"/>
  <c r="BI47" i="55"/>
  <c r="BK55" i="55"/>
  <c r="BK38" i="55"/>
  <c r="E64" i="55"/>
  <c r="E61" i="55"/>
  <c r="G37" i="55"/>
  <c r="G47" i="55"/>
  <c r="BJ54" i="55"/>
  <c r="BH68" i="55"/>
  <c r="BI41" i="55"/>
  <c r="BK60" i="55"/>
  <c r="BL51" i="55"/>
  <c r="BV42" i="55"/>
  <c r="BH31" i="55"/>
  <c r="BL58" i="55"/>
  <c r="BG40" i="55"/>
  <c r="BV27" i="55"/>
  <c r="BG50" i="55"/>
  <c r="BH27" i="55"/>
  <c r="BJ69" i="55"/>
  <c r="BK34" i="55"/>
  <c r="BH26" i="55"/>
  <c r="BJ37" i="55"/>
  <c r="BG33" i="55"/>
  <c r="BH33" i="55"/>
  <c r="BK58" i="55"/>
  <c r="BI69" i="55"/>
  <c r="BV67" i="55"/>
  <c r="BG44" i="55"/>
  <c r="BJ40" i="55"/>
  <c r="BV21" i="55"/>
  <c r="BJ34" i="55"/>
  <c r="BV30" i="55"/>
  <c r="BL26" i="55"/>
  <c r="BJ48" i="55"/>
  <c r="BL48" i="55"/>
  <c r="BG43" i="55"/>
  <c r="BV65" i="55"/>
  <c r="BG54" i="55"/>
  <c r="BI60" i="55"/>
  <c r="BL63" i="55"/>
  <c r="BG45" i="55"/>
  <c r="BG31" i="55"/>
  <c r="BI58" i="55"/>
  <c r="BI64" i="55"/>
  <c r="BG64" i="55"/>
  <c r="BK22" i="55"/>
  <c r="BI32" i="55"/>
  <c r="BI67" i="55"/>
  <c r="BK18" i="55"/>
  <c r="BI22" i="55"/>
  <c r="BV48" i="55"/>
  <c r="BL60" i="55"/>
  <c r="E37" i="55"/>
  <c r="C48" i="55"/>
  <c r="C50" i="55"/>
  <c r="F56" i="55"/>
  <c r="G63" i="55"/>
  <c r="F60" i="55"/>
  <c r="B53" i="55"/>
  <c r="C68" i="55"/>
  <c r="D54" i="55"/>
  <c r="E33" i="55"/>
  <c r="L65" i="55"/>
  <c r="L49" i="55"/>
  <c r="N59" i="55"/>
  <c r="AX28" i="55"/>
  <c r="BS14" i="55"/>
  <c r="O14" i="55"/>
  <c r="AX14" i="55"/>
  <c r="E12" i="72" l="1"/>
  <c r="E13" i="72"/>
  <c r="G12" i="72"/>
  <c r="G11" i="72"/>
  <c r="B13" i="72"/>
  <c r="E11" i="72"/>
  <c r="G13" i="72"/>
  <c r="B12" i="72"/>
  <c r="B11" i="72"/>
  <c r="A14" i="72"/>
</calcChain>
</file>

<file path=xl/sharedStrings.xml><?xml version="1.0" encoding="utf-8"?>
<sst xmlns="http://schemas.openxmlformats.org/spreadsheetml/2006/main" count="765" uniqueCount="377">
  <si>
    <t>Nível 3</t>
  </si>
  <si>
    <t>Desportos gímnicos - Acrobática</t>
  </si>
  <si>
    <t>Par - Nível 3 - Feminino</t>
  </si>
  <si>
    <t>Trio - Nível 3 - Feminino</t>
  </si>
  <si>
    <t>Trio - Nível 3 - Masculino</t>
  </si>
  <si>
    <t>Par - Nível 3 - Misto</t>
  </si>
  <si>
    <t>PAR - FEM - NIVEL 3</t>
  </si>
  <si>
    <t>PAR - MAS - NIVEL 3</t>
  </si>
  <si>
    <t>TRIO - MAS - NIVEL 3</t>
  </si>
  <si>
    <t>PAR - MISTO - NIVEL 3</t>
  </si>
  <si>
    <t>NOME</t>
  </si>
  <si>
    <t>ESCOLA</t>
  </si>
  <si>
    <t>Grupo</t>
  </si>
  <si>
    <t>Sexo</t>
  </si>
  <si>
    <t>Nível</t>
  </si>
  <si>
    <t>Nota</t>
  </si>
  <si>
    <t>Class.</t>
  </si>
  <si>
    <t>escola</t>
  </si>
  <si>
    <t>grupo</t>
  </si>
  <si>
    <t>SEXO</t>
  </si>
  <si>
    <t>ESCALÃO</t>
  </si>
  <si>
    <t>MARCA</t>
  </si>
  <si>
    <t>CLASS.</t>
  </si>
  <si>
    <t>menú</t>
  </si>
  <si>
    <t>Nome</t>
  </si>
  <si>
    <t>Escola</t>
  </si>
  <si>
    <t>Nivel</t>
  </si>
  <si>
    <t>Salto 1</t>
  </si>
  <si>
    <t>Total</t>
  </si>
  <si>
    <t>Class</t>
  </si>
  <si>
    <t>CONTROL</t>
  </si>
  <si>
    <t>Nota 
Final</t>
  </si>
  <si>
    <t>nº</t>
  </si>
  <si>
    <t>Dificuld.</t>
  </si>
  <si>
    <t>Saídas</t>
  </si>
  <si>
    <t>Tempo</t>
  </si>
  <si>
    <t/>
  </si>
  <si>
    <t>Inscrições</t>
  </si>
  <si>
    <t xml:space="preserve">Ginástica acrobática </t>
  </si>
  <si>
    <t>Ordem</t>
  </si>
  <si>
    <t>Par - Nível 3 - Masculino</t>
  </si>
  <si>
    <t>Total
DED</t>
  </si>
  <si>
    <t>Intervenção/ajuda do treinador</t>
  </si>
  <si>
    <t>Marcas no praticável</t>
  </si>
  <si>
    <t>Colchão/tapete no praticável</t>
  </si>
  <si>
    <t>Uso de acessórios</t>
  </si>
  <si>
    <t>Roupa interior/partes corporais expostas</t>
  </si>
  <si>
    <t>Fatos não adequados às exigências do RE</t>
  </si>
  <si>
    <t>Elementos técnicos repetidos e quedas</t>
  </si>
  <si>
    <t>Desmoronamentos e tentativa de realizar elementos</t>
  </si>
  <si>
    <t>Apoio adicional de colegas na execução</t>
  </si>
  <si>
    <t>Elemento dinâmico iniciado e não completado</t>
  </si>
  <si>
    <t>Assis. verbal prof</t>
  </si>
  <si>
    <t>Assis. Verbal col.</t>
  </si>
  <si>
    <t>Apres. no início</t>
  </si>
  <si>
    <t>Apres. no fim</t>
  </si>
  <si>
    <t>Comp. antidesportivo</t>
  </si>
  <si>
    <t>Elem.  em falta.</t>
  </si>
  <si>
    <t>Elem. reali. não decla</t>
  </si>
  <si>
    <t xml:space="preserve">Elem.  fora da ordem </t>
  </si>
  <si>
    <t>Faltas de tempo</t>
  </si>
  <si>
    <t>Queda de Asse/Maqui</t>
  </si>
  <si>
    <t>Data:</t>
  </si>
  <si>
    <t>Prova:</t>
  </si>
  <si>
    <t>José Emanuel Rocha - 2011-2019</t>
  </si>
  <si>
    <t>Sorteio</t>
  </si>
  <si>
    <t>CLDE/DSR</t>
  </si>
  <si>
    <r>
      <t>Ordenação</t>
    </r>
    <r>
      <rPr>
        <b/>
        <sz val="28"/>
        <color theme="1"/>
        <rFont val="Times New Roman"/>
        <family val="1"/>
      </rPr>
      <t xml:space="preserve">
</t>
    </r>
    <r>
      <rPr>
        <b/>
        <sz val="28"/>
        <color rgb="FFFF0000"/>
        <rFont val="Times New Roman"/>
        <family val="1"/>
      </rPr>
      <t>(Preparação da ordem de passagem)</t>
    </r>
  </si>
  <si>
    <t>BOM TRABALHO</t>
  </si>
  <si>
    <t>5 - A folha das "Classificações" é preenchida automaticamente, consoante se vai preenchendo a folha do ajuizamento.</t>
  </si>
  <si>
    <t>atenção o juiz em questão no sentido de retificar a nota.</t>
  </si>
  <si>
    <t>c) colocar as notas dos juizes de execução do 1º ao 3º ou ao 5º</t>
  </si>
  <si>
    <t>b) colocar as notas do CP, isto é a composição, a nota de referência e as deduções. As deduções estão divididas em dois tipos, as de tempo e as outras.</t>
  </si>
  <si>
    <t>4 - Na folha de "Ajuizamento" proceder da seguinte forma:</t>
  </si>
  <si>
    <t>No caso de faltar alguém, no local do número de ordem podem colocar "falta", pois isso vai identificar na folha de ajuizamento os que faltam, facilitando a leitura para quem coloca os dados.</t>
  </si>
  <si>
    <t>a não desconfigurar a folha da "Ordem de passagem" e desta forma não danificar as fórmulas das outras páginas.</t>
  </si>
  <si>
    <r>
      <t xml:space="preserve">3 - Depois de ordenarem os grupos de atuação só têm que copiar a lista dos grupos na ordenação e colar como VALORES na folha da "Ordem de passagem". </t>
    </r>
    <r>
      <rPr>
        <b/>
        <sz val="11"/>
        <color theme="1"/>
        <rFont val="Times New Roman"/>
        <family val="1"/>
      </rPr>
      <t xml:space="preserve">O "colar" tem de ser como "VALORES", de forma </t>
    </r>
  </si>
  <si>
    <t>na folha "lista dos grupos" e colar como VALORES na fola da ordenação</t>
  </si>
  <si>
    <t xml:space="preserve">No caso de utilizarem a ficha de inscrição que se encontra na plataforma, só têm de selecionar os nomes dos ginastas, escola clde/dsr, grupo, sexo e nível de cada escola, que se encontra </t>
  </si>
  <si>
    <t>A designação deve ser a mais curta possível (siglas)</t>
  </si>
  <si>
    <t>Colocar o nome da escola o mais abreviado possível</t>
  </si>
  <si>
    <r>
      <t>Colocar os 1</t>
    </r>
    <r>
      <rPr>
        <vertAlign val="superscript"/>
        <sz val="11"/>
        <color theme="1"/>
        <rFont val="Times New Roman"/>
        <family val="1"/>
      </rPr>
      <t>os</t>
    </r>
    <r>
      <rPr>
        <sz val="11"/>
        <color theme="1"/>
        <rFont val="Times New Roman"/>
        <family val="1"/>
      </rPr>
      <t xml:space="preserve"> e últimos nomes dos alunos que constituem o grupo. Os nomes devem vir separados pelo "/". Se colocarem mais nomes o texto fica muito extenso.</t>
    </r>
  </si>
  <si>
    <t>Colocar o número da ordem de passagem</t>
  </si>
  <si>
    <t>Colocar o nível do grupo em questão. 
1 ou 2</t>
  </si>
  <si>
    <t>Colocar a especialidade. Esta tem de ser obrigatoriamente "par" ou "trio"</t>
  </si>
  <si>
    <t xml:space="preserve"> Nesta folha devem realizar a ordenação dos grupos por nível, especialidade e género</t>
  </si>
  <si>
    <t>1 - No menu, colocar a data da prova por extenso (ex:12 de janeiro de 2019) e o nome da prova (Ex:1º encontro).</t>
  </si>
  <si>
    <t>INSTRUÇÕES</t>
  </si>
  <si>
    <t>Ginástica Acrobática - Nível 3</t>
  </si>
  <si>
    <t>Ordem de passagem
Acrobática Nível 3</t>
  </si>
  <si>
    <t>ordem de passagem'!A1</t>
  </si>
  <si>
    <t>J. EXE 1</t>
  </si>
  <si>
    <t>J. EXE 2</t>
  </si>
  <si>
    <t>J. ART 1</t>
  </si>
  <si>
    <t>J. ART 2</t>
  </si>
  <si>
    <t>CP  EXE</t>
  </si>
  <si>
    <t xml:space="preserve">CP ART </t>
  </si>
  <si>
    <t>Acrobática - Nível 3</t>
  </si>
  <si>
    <t>Mas</t>
  </si>
  <si>
    <t>Misto</t>
  </si>
  <si>
    <t>par</t>
  </si>
  <si>
    <t>trio</t>
  </si>
  <si>
    <t>Este programa de pontuação foi concebido no sentido de facilitar a organização das provas para que no final das mesmas sejam afixados todos os resultados em tempo útil.</t>
  </si>
  <si>
    <t>No mesmo painel de ajuizamento, com o mesmo programa de pontuação, é possível fazer o ajuizamento do nível 1, 2 e 3, independentemente do género e especialidade.</t>
  </si>
  <si>
    <t>Caso haja mais que um painel de ajuizamento em simultâneo, As notas devem ser colocadas somente num computador, para que seja feita as classificações.</t>
  </si>
  <si>
    <t xml:space="preserve">As classificações são calculadas automaticamente consoante o seu nível, sexo e prova a que o aluno se propõe. </t>
  </si>
  <si>
    <t xml:space="preserve"> Posteriormente essa informação deve ser colocada na ordem de passagem.</t>
  </si>
  <si>
    <t>2 - Na folha de "Ordenação" devem colocar todas as informações necessárias para o programa de pontuação e executar todas as operações para realizar a ordem de passagem. Podem utilizar a informação proveniente</t>
  </si>
  <si>
    <t xml:space="preserve"> das fichas de inscrição, copiando a informação existente e colando como VALORES (CTRL+V)</t>
  </si>
  <si>
    <t>Colocar o género. Este tem de ser obrigatoriamente "fem" ou "mas" ou "misto"</t>
  </si>
  <si>
    <t>das notas não estejam corretos.</t>
  </si>
  <si>
    <r>
      <t xml:space="preserve"> corretamente, pois é isto que vai definir com quantos juizes a prova vai decorrer, isto é com 3 ou com 5. A Prova NUNCA pode ser feita com 2 ou 4 juizes. </t>
    </r>
    <r>
      <rPr>
        <sz val="11"/>
        <color rgb="FFFF0000"/>
        <rFont val="Times New Roman"/>
        <family val="1"/>
      </rPr>
      <t xml:space="preserve">A falta do nome do juiz vai fazer com que os cálculos </t>
    </r>
  </si>
  <si>
    <t>a) Colocar o nome do Chefe de Painel (CP), dos alunos juizes e respetivas escolas na folha de ajuizamento. A colocação dos nomes dos alunos juízes é fundamental para que o programa funcione</t>
  </si>
  <si>
    <r>
      <t xml:space="preserve">d) se uma nota de um juiz ficar a </t>
    </r>
    <r>
      <rPr>
        <b/>
        <sz val="11"/>
        <color rgb="FFFF0000"/>
        <rFont val="Times New Roman"/>
        <family val="1"/>
      </rPr>
      <t>vermelho,</t>
    </r>
    <r>
      <rPr>
        <b/>
        <sz val="11"/>
        <color rgb="FFFFC000"/>
        <rFont val="Times New Roman"/>
        <family val="1"/>
      </rPr>
      <t xml:space="preserve"> </t>
    </r>
    <r>
      <rPr>
        <sz val="11"/>
        <color theme="1"/>
        <rFont val="Times New Roman"/>
        <family val="1"/>
      </rPr>
      <t xml:space="preserve">significa que a nota desse juiz tem mais de </t>
    </r>
    <r>
      <rPr>
        <b/>
        <sz val="11"/>
        <color theme="1"/>
        <rFont val="Times New Roman"/>
        <family val="1"/>
      </rPr>
      <t>1,25</t>
    </r>
    <r>
      <rPr>
        <sz val="11"/>
        <color theme="1"/>
        <rFont val="Times New Roman"/>
        <family val="1"/>
      </rPr>
      <t xml:space="preserve"> pontos acima ou abaixo da nota de referência do chefe de painel. Isto significa que o CP deverá chamar à</t>
    </r>
  </si>
  <si>
    <t>e) caso se coloque "falta" na ordem de passagem a linha do aluno fica a vermelho. Mesmo colocando notas nesse aluno, nunca aparecerá a nota final enquanto estiver falta na sua ordem  de passagem.</t>
  </si>
  <si>
    <t>No final da competição, só tem de conferir se o número de alunos inscritos é o mesmo que se encontra na folha da "Ordem de passagem" e imprimir todas, ou as páginas onde existem classificações e afixar.</t>
  </si>
  <si>
    <t>Na eventualidade de faltar um juiz, o 3 ou o 5, a nota do CP deve ser colocada na nota do juiz de execução 3 ou 5.</t>
  </si>
  <si>
    <t>fem</t>
  </si>
  <si>
    <t>a</t>
  </si>
  <si>
    <t>b</t>
  </si>
  <si>
    <t>c</t>
  </si>
  <si>
    <t>d</t>
  </si>
  <si>
    <t>e</t>
  </si>
  <si>
    <t>f</t>
  </si>
  <si>
    <t>g</t>
  </si>
  <si>
    <t>h</t>
  </si>
  <si>
    <t>i</t>
  </si>
  <si>
    <t>j</t>
  </si>
  <si>
    <t>l</t>
  </si>
  <si>
    <t>k</t>
  </si>
  <si>
    <t>m</t>
  </si>
  <si>
    <t>n</t>
  </si>
  <si>
    <t>o</t>
  </si>
  <si>
    <t>p</t>
  </si>
  <si>
    <t>r</t>
  </si>
  <si>
    <t>s</t>
  </si>
  <si>
    <t>t</t>
  </si>
  <si>
    <t>DT</t>
  </si>
  <si>
    <t>exe</t>
  </si>
  <si>
    <t>art</t>
  </si>
  <si>
    <t>dif</t>
  </si>
  <si>
    <t>q</t>
  </si>
  <si>
    <t>u</t>
  </si>
  <si>
    <t>v</t>
  </si>
  <si>
    <t>x</t>
  </si>
  <si>
    <t>z</t>
  </si>
  <si>
    <t>ded</t>
  </si>
  <si>
    <t>Nota 
Execução</t>
  </si>
  <si>
    <t>Nota
Artística</t>
  </si>
  <si>
    <t>Dif.</t>
  </si>
  <si>
    <t>Deduções</t>
  </si>
  <si>
    <t>-</t>
  </si>
  <si>
    <t>Quadro eletrónico</t>
  </si>
  <si>
    <t>DSR</t>
  </si>
  <si>
    <t>José Emanuel Rocha - 2011-2020</t>
  </si>
  <si>
    <t>Ocupação do praticável</t>
  </si>
  <si>
    <t>Painel 1
Juiz de Artistica 1</t>
  </si>
  <si>
    <t>Nome:</t>
  </si>
  <si>
    <t>Escola:</t>
  </si>
  <si>
    <t>Painel 1
Juiz de Artistica 2</t>
  </si>
  <si>
    <t>Cartas de competição alunos juízes
Ginástica Acrobática</t>
  </si>
  <si>
    <t>Painel 1 
Juiz de Execução 1</t>
  </si>
  <si>
    <t>Painel 1 
Juiz de Execução 2</t>
  </si>
  <si>
    <t xml:space="preserve">Painel 1 
Juiz de Artística 1 </t>
  </si>
  <si>
    <t>Painel 1 
Juiz de Artística 2</t>
  </si>
  <si>
    <t>Alinhamento dos segmentos corporais</t>
  </si>
  <si>
    <t>Extensão dos pés</t>
  </si>
  <si>
    <t>Flexões e arqueamentos dos m.s. e/ou m.i.</t>
  </si>
  <si>
    <t>Definição de ângulos corporais</t>
  </si>
  <si>
    <t>Estabilidade na execução</t>
  </si>
  <si>
    <t>Estabilidade nas recepções</t>
  </si>
  <si>
    <t>Flexibilidade</t>
  </si>
  <si>
    <t>Nota Final</t>
  </si>
  <si>
    <t>Harmonína Música/ Exercício</t>
  </si>
  <si>
    <t>Expressão facial</t>
  </si>
  <si>
    <t>Distribuição equilibrada dos elem. ao longo do exercício</t>
  </si>
  <si>
    <t>Variedade de conteúdo</t>
  </si>
  <si>
    <t>Qualidade e ritmo de execução</t>
  </si>
  <si>
    <t>Sincronismo entre os executantes</t>
  </si>
  <si>
    <t>Níveis</t>
  </si>
  <si>
    <t>Deslocamentos</t>
  </si>
  <si>
    <t>Final do exerc. coincidente com a música</t>
  </si>
  <si>
    <t>Sempre correcto alinhamento</t>
  </si>
  <si>
    <t>Por vezes existe incorreto alinhamento</t>
  </si>
  <si>
    <t>Na maioria das vezes o alinhamento não é o adequado</t>
  </si>
  <si>
    <t>Nunca existe alinhamento adequado às exigências tecnica</t>
  </si>
  <si>
    <t>Sempre em extensão ao longo do exercício</t>
  </si>
  <si>
    <t>Ligeiras flexões na execução de alguns elementos</t>
  </si>
  <si>
    <t>Flexões dos pés na exec. da maioria dos elementos</t>
  </si>
  <si>
    <t>Nunca estão em extensão</t>
  </si>
  <si>
    <t>Correcta execu. adequada às exigên. técnicas</t>
  </si>
  <si>
    <t>Algumas incorrecções na execução e alguns elementos</t>
  </si>
  <si>
    <t>Incorreções graves na execução de alguns elementos técnicos</t>
  </si>
  <si>
    <t>Incorreções graves na execução de maioria dos elementos técnicos</t>
  </si>
  <si>
    <t>Sempre correcta definição nos diferentes elementos</t>
  </si>
  <si>
    <t>Alguma incorrecção definição de ângulos nos dif. elementos</t>
  </si>
  <si>
    <t>Incorrecta definição de âng. corporal na maioria dos elementos</t>
  </si>
  <si>
    <t>Muitas incorreções na execução da maioria dos elementos</t>
  </si>
  <si>
    <t>Estabilidade e segurança na execução/manut. das figuras/elementos</t>
  </si>
  <si>
    <t>Alguma instabilidade na execução/manuten. de alguns elementos</t>
  </si>
  <si>
    <t>Falta de segurança e instabilidade na exec./manute. da maioria dos elementos</t>
  </si>
  <si>
    <t>Falta de segurança e instabilidade permanente ao longo de todo o exercicio</t>
  </si>
  <si>
    <t>Estabilidade em todas as recepções</t>
  </si>
  <si>
    <t>Instabilidade em algumas recepções</t>
  </si>
  <si>
    <t>Instabilidade na maioria das recepções</t>
  </si>
  <si>
    <t>Instabilidade em todas asrecepções</t>
  </si>
  <si>
    <t>Adequada a todos os elementos</t>
  </si>
  <si>
    <t>Insuficiente em alguns elementos</t>
  </si>
  <si>
    <t>Insuficiente na maioria dos elementos</t>
  </si>
  <si>
    <t>Insuficiente em todos os elementos</t>
  </si>
  <si>
    <t>Existe sempre</t>
  </si>
  <si>
    <t>Por vezes não existe</t>
  </si>
  <si>
    <t>Raramente existe</t>
  </si>
  <si>
    <t>Não existe relação</t>
  </si>
  <si>
    <t>Sempre, de acordo com a música</t>
  </si>
  <si>
    <t>Nem sempre, de acordo com a música</t>
  </si>
  <si>
    <t>Raramente, de acordo com a música</t>
  </si>
  <si>
    <t>Não existe, de acordo com a música</t>
  </si>
  <si>
    <t>Distribuição equilibrada ao longo da rotina, comm lógica de ligação</t>
  </si>
  <si>
    <t>Distribuição equilibrada , mas não é percetivel uma lógica de ligação</t>
  </si>
  <si>
    <t>Não existe distribuição equilibrada</t>
  </si>
  <si>
    <t>Existe variedade dos elementos tecnicos e coreográficos</t>
  </si>
  <si>
    <t>Predominancia de um tipo de elementos, mas sem repetições</t>
  </si>
  <si>
    <t>Predominância de um tipo de elementos, com repetições</t>
  </si>
  <si>
    <t>Apresentação de diferentes velocidades de execução</t>
  </si>
  <si>
    <t>Existe apenas 1 variação na velocidade de execução</t>
  </si>
  <si>
    <t>Não existe variação na velocidade de execução</t>
  </si>
  <si>
    <t>Sempre em sincronismo</t>
  </si>
  <si>
    <t>São visiveis uma ou duas falhas de sincr.</t>
  </si>
  <si>
    <t>São visiveis duas ou três falhas de sincr.</t>
  </si>
  <si>
    <t>Existem muitas falhas</t>
  </si>
  <si>
    <t>5 zonas</t>
  </si>
  <si>
    <t>4 zonas</t>
  </si>
  <si>
    <t>3 zonas</t>
  </si>
  <si>
    <t>2 zonas</t>
  </si>
  <si>
    <t>1 zonas</t>
  </si>
  <si>
    <t>Baixo</t>
  </si>
  <si>
    <t>Médio</t>
  </si>
  <si>
    <t>Alto</t>
  </si>
  <si>
    <t>Longitudinais</t>
  </si>
  <si>
    <t>Transversais</t>
  </si>
  <si>
    <t>Diagonais</t>
  </si>
  <si>
    <t>Gen</t>
  </si>
  <si>
    <t>Gru.</t>
  </si>
  <si>
    <t>1 painel1</t>
  </si>
  <si>
    <t>2 painel1</t>
  </si>
  <si>
    <t>3 painel1</t>
  </si>
  <si>
    <t>4 painel1</t>
  </si>
  <si>
    <t>5 painel1</t>
  </si>
  <si>
    <t>6 painel1</t>
  </si>
  <si>
    <t>7 painel1</t>
  </si>
  <si>
    <t>8 painel1</t>
  </si>
  <si>
    <t>9 painel1</t>
  </si>
  <si>
    <t>10 painel1</t>
  </si>
  <si>
    <t>11 painel1</t>
  </si>
  <si>
    <t>12 painel1</t>
  </si>
  <si>
    <t>13 painel1</t>
  </si>
  <si>
    <t>14 painel1</t>
  </si>
  <si>
    <t>15 painel1</t>
  </si>
  <si>
    <t>16 painel1</t>
  </si>
  <si>
    <t>17 painel1</t>
  </si>
  <si>
    <t>18 painel1</t>
  </si>
  <si>
    <t>19 painel1</t>
  </si>
  <si>
    <t>20 painel1</t>
  </si>
  <si>
    <t>21 painel1</t>
  </si>
  <si>
    <t>22 painel1</t>
  </si>
  <si>
    <t>23 painel1</t>
  </si>
  <si>
    <t>24 painel1</t>
  </si>
  <si>
    <t>25 painel1</t>
  </si>
  <si>
    <t>26 painel1</t>
  </si>
  <si>
    <t>27 painel1</t>
  </si>
  <si>
    <t>28 painel1</t>
  </si>
  <si>
    <t>29 painel1</t>
  </si>
  <si>
    <t>30 painel1</t>
  </si>
  <si>
    <t>31 painel1</t>
  </si>
  <si>
    <t>32 painel1</t>
  </si>
  <si>
    <t>33 painel1</t>
  </si>
  <si>
    <t>34 painel1</t>
  </si>
  <si>
    <t>35 painel1</t>
  </si>
  <si>
    <t>36 painel1</t>
  </si>
  <si>
    <t>37 painel1</t>
  </si>
  <si>
    <t>38 painel1</t>
  </si>
  <si>
    <t>39 painel1</t>
  </si>
  <si>
    <t>40 painel1</t>
  </si>
  <si>
    <t>41 painel1</t>
  </si>
  <si>
    <t>42 painel1</t>
  </si>
  <si>
    <t>43 painel1</t>
  </si>
  <si>
    <t>44 painel1</t>
  </si>
  <si>
    <t>45 painel1</t>
  </si>
  <si>
    <t>46 painel1</t>
  </si>
  <si>
    <t>47 painel1</t>
  </si>
  <si>
    <t>48 painel1</t>
  </si>
  <si>
    <t>49 painel1</t>
  </si>
  <si>
    <t>50 painel1</t>
  </si>
  <si>
    <t>51 painel1</t>
  </si>
  <si>
    <t>52 painel1</t>
  </si>
  <si>
    <t>53 painel1</t>
  </si>
  <si>
    <t>54 painel1</t>
  </si>
  <si>
    <t>55 painel1</t>
  </si>
  <si>
    <t>56 painel1</t>
  </si>
  <si>
    <t>57 painel1</t>
  </si>
  <si>
    <t>58 painel1</t>
  </si>
  <si>
    <t>59 painel1</t>
  </si>
  <si>
    <t>60 painel1</t>
  </si>
  <si>
    <t>61 painel1</t>
  </si>
  <si>
    <t>62 painel1</t>
  </si>
  <si>
    <t>63 painel1</t>
  </si>
  <si>
    <t>64 painel1</t>
  </si>
  <si>
    <t>65 painel1</t>
  </si>
  <si>
    <t>66 painel1</t>
  </si>
  <si>
    <t>67 painel1</t>
  </si>
  <si>
    <t>68 painel1</t>
  </si>
  <si>
    <t>69 painel1</t>
  </si>
  <si>
    <t>70 painel1</t>
  </si>
  <si>
    <t>71 painel1</t>
  </si>
  <si>
    <t>72 painel1</t>
  </si>
  <si>
    <t>73 painel1</t>
  </si>
  <si>
    <t>74 painel1</t>
  </si>
  <si>
    <t>75 painel1</t>
  </si>
  <si>
    <t>Nacional de Desportos Gimnicos - 2019</t>
  </si>
  <si>
    <t>1 de junho de 2019</t>
  </si>
  <si>
    <t>Registo de notas - Alunos juízes
Ginástica Acrobática</t>
  </si>
  <si>
    <t>NOTA 1: Este programa de pontuação tem quadro eletrónico de notas. Caso queriram utilizar o quadro eltrónico, por favor contactem para desportosgimnicos@gmail.com.</t>
  </si>
  <si>
    <t>Assis. Verbal colegas</t>
  </si>
  <si>
    <t>Marcas Praticavel</t>
  </si>
  <si>
    <t>Colchão/tapete no praticavel</t>
  </si>
  <si>
    <t>Comp. Anti desportivo.</t>
  </si>
  <si>
    <t>Equip. de prova</t>
  </si>
  <si>
    <t>Ele. Téc. Repe. e quedas</t>
  </si>
  <si>
    <t>Interv./ajuda Professor</t>
  </si>
  <si>
    <t>Saídas praticavel</t>
  </si>
  <si>
    <t>Elem. rel . F/ordem</t>
  </si>
  <si>
    <t xml:space="preserve">Elem. Real. N/decla. </t>
  </si>
  <si>
    <t>Nota final sem dificuldade</t>
  </si>
  <si>
    <t>deduções</t>
  </si>
  <si>
    <t>melhor execução</t>
  </si>
  <si>
    <t>melhor artistica</t>
  </si>
  <si>
    <t>melhor execução
CP</t>
  </si>
  <si>
    <t>melhor artistica CP</t>
  </si>
  <si>
    <t>Não apresen.</t>
  </si>
  <si>
    <t>Queda de acess.</t>
  </si>
  <si>
    <t>Assis. Verbal trein.</t>
  </si>
  <si>
    <t>Menu</t>
  </si>
  <si>
    <t>NOTA 2: Caso optem pelas cartas de competição simplificadas, utilizem as ficha de registo de notas e a ficha da ocupação do praticável que o programa contém.</t>
  </si>
  <si>
    <t>Chefe(s) Painel</t>
  </si>
  <si>
    <t>Género</t>
  </si>
  <si>
    <t xml:space="preserve">Faltas de tempo: </t>
  </si>
  <si>
    <t>Elemento realizado fora de ordem declarada</t>
  </si>
  <si>
    <t>0,2 pts cada</t>
  </si>
  <si>
    <t>Não apresentação aos juízes no início e/ou no final do exercício</t>
  </si>
  <si>
    <t>Queda de Acessórios</t>
  </si>
  <si>
    <t>0,3 pts</t>
  </si>
  <si>
    <t>Saídas do praticável</t>
  </si>
  <si>
    <t>0,3 pts cada</t>
  </si>
  <si>
    <t>Assistência verbal do treinador</t>
  </si>
  <si>
    <t>Assistência verbal do(s) colega(s) do par/grupo</t>
  </si>
  <si>
    <t>Tempo de execução do exercício:</t>
  </si>
  <si>
    <t>0,5 pts</t>
  </si>
  <si>
    <t>Elemento realizado e não declarado</t>
  </si>
  <si>
    <t>0,5 pts cada</t>
  </si>
  <si>
    <t>Apoio adicional na execução por parte de um dos colegas</t>
  </si>
  <si>
    <t>Elemento de par/grupo/individual em falta</t>
  </si>
  <si>
    <t>Desmoronamento e tentativas de realizar elementos</t>
  </si>
  <si>
    <t>Intervenção/ajuda física do treinador</t>
  </si>
  <si>
    <t>Equipamentos de prova (ver o ponto 9 deste regulamento)</t>
  </si>
  <si>
    <t>0,3 a 1,0 pts</t>
  </si>
  <si>
    <t>1,0 pts cada</t>
  </si>
  <si>
    <t>5,0 pts</t>
  </si>
  <si>
    <t xml:space="preserve">Comportamento antidesportivo </t>
  </si>
  <si>
    <t>Tempo de exec.</t>
  </si>
  <si>
    <t>Desmo./Tentativas</t>
  </si>
  <si>
    <t>Apoio. Adic.</t>
  </si>
  <si>
    <t>Elem. Em falta</t>
  </si>
  <si>
    <t>Ele. Dinâ. Inic. N/comple.</t>
  </si>
  <si>
    <t>Elementos écnivos repetidos e quedas</t>
  </si>
  <si>
    <t>w</t>
  </si>
  <si>
    <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</si>
</sst>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quot;,&quot;00&quot;mts&quot;"/>
    <numFmt numFmtId="165" formatCode="0.0"/>
    <numFmt numFmtId="166" formatCode="h&quot;H&quot;mm&quot; min&quot;;@"/>
    <numFmt numFmtId="167" formatCode="0&quot;º Lugar&quot;"/>
    <numFmt numFmtId="168" formatCode="0.000"/>
    <numFmt numFmtId="169" formatCode="0.00000"/>
    <numFmt numFmtId="170" formatCode="0.000&quot; pts&quot;"/>
  </numFmts>
  <fonts count="147" x14ac:knownFonts="1">
    <font>
      <sz val="11"/>
      <color theme="1"/>
      <name val="Calibri"/>
      <family val="2"/>
      <scheme val="minor"/>
    </font>
    <font>
      <sz val="12"/>
      <color theme="1"/>
      <name val="Times New Roman"/>
      <family val="2"/>
    </font>
    <font>
      <sz val="12"/>
      <color theme="1"/>
      <name val="Times New Roman"/>
      <family val="2"/>
    </font>
    <font>
      <b/>
      <sz val="11"/>
      <color theme="1"/>
      <name val="Times New Roman"/>
      <family val="1"/>
    </font>
    <font>
      <sz val="12"/>
      <color theme="1"/>
      <name val="Times New Roman"/>
      <family val="1"/>
    </font>
    <font>
      <sz val="11"/>
      <color theme="1"/>
      <name val="Times New Roman"/>
      <family val="1"/>
    </font>
    <font>
      <b/>
      <sz val="12"/>
      <color theme="1"/>
      <name val="Times New Roman"/>
      <family val="1"/>
    </font>
    <font>
      <b/>
      <sz val="12"/>
      <name val="Times New Roman"/>
      <family val="1"/>
    </font>
    <font>
      <b/>
      <sz val="12"/>
      <color theme="0"/>
      <name val="Times New Roman"/>
      <family val="1"/>
    </font>
    <font>
      <sz val="12"/>
      <name val="Times New Roman"/>
      <family val="1"/>
    </font>
    <font>
      <sz val="10"/>
      <name val="Arial"/>
      <family val="2"/>
    </font>
    <font>
      <sz val="16"/>
      <color theme="1"/>
      <name val="Times New Roman"/>
      <family val="1"/>
    </font>
    <font>
      <b/>
      <sz val="22"/>
      <color theme="1"/>
      <name val="Times New Roman"/>
      <family val="1"/>
    </font>
    <font>
      <sz val="8"/>
      <color theme="1"/>
      <name val="Times New Roman"/>
      <family val="1"/>
    </font>
    <font>
      <b/>
      <sz val="24"/>
      <color theme="1"/>
      <name val="Times New Roman"/>
      <family val="1"/>
    </font>
    <font>
      <b/>
      <sz val="48"/>
      <color theme="1"/>
      <name val="Times New Roman"/>
      <family val="1"/>
    </font>
    <font>
      <sz val="10"/>
      <name val="Arial"/>
      <family val="2"/>
    </font>
    <font>
      <b/>
      <sz val="14"/>
      <color theme="1"/>
      <name val="Times New Roman"/>
      <family val="1"/>
    </font>
    <font>
      <b/>
      <sz val="10"/>
      <color theme="1"/>
      <name val="Times New Roman"/>
      <family val="1"/>
    </font>
    <font>
      <b/>
      <sz val="28"/>
      <color theme="1"/>
      <name val="Times New Roman"/>
      <family val="1"/>
    </font>
    <font>
      <b/>
      <sz val="14"/>
      <name val="Times New Roman"/>
      <family val="1"/>
    </font>
    <font>
      <b/>
      <sz val="11"/>
      <color theme="0"/>
      <name val="Times New Roman"/>
      <family val="1"/>
    </font>
    <font>
      <sz val="11"/>
      <color rgb="FFFF0000"/>
      <name val="Times New Roman"/>
      <family val="1"/>
    </font>
    <font>
      <b/>
      <sz val="11"/>
      <color rgb="FFFF0000"/>
      <name val="Times New Roman"/>
      <family val="1"/>
    </font>
    <font>
      <b/>
      <sz val="16"/>
      <color theme="0"/>
      <name val="Times New Roman"/>
      <family val="1"/>
    </font>
    <font>
      <b/>
      <sz val="16"/>
      <color theme="1"/>
      <name val="Times New Roman"/>
      <family val="1"/>
    </font>
    <font>
      <b/>
      <sz val="36"/>
      <color theme="1"/>
      <name val="Times New Roman"/>
      <family val="1"/>
    </font>
    <font>
      <sz val="11"/>
      <color theme="1"/>
      <name val="Calibri"/>
      <family val="2"/>
      <scheme val="minor"/>
    </font>
    <font>
      <sz val="11"/>
      <color theme="1"/>
      <name val="Arabic Typesetting"/>
      <family val="4"/>
    </font>
    <font>
      <b/>
      <sz val="24"/>
      <color theme="1"/>
      <name val="Arabic Typesetting"/>
      <family val="4"/>
    </font>
    <font>
      <b/>
      <sz val="36"/>
      <color theme="1"/>
      <name val="Arabic Typesetting"/>
      <family val="4"/>
    </font>
    <font>
      <u/>
      <sz val="11"/>
      <color theme="10"/>
      <name val="Calibri"/>
      <family val="2"/>
    </font>
    <font>
      <sz val="72"/>
      <color theme="0"/>
      <name val="Calibri"/>
      <family val="2"/>
    </font>
    <font>
      <sz val="36"/>
      <name val="Arabic Typesetting"/>
      <family val="4"/>
    </font>
    <font>
      <b/>
      <sz val="50"/>
      <color theme="1"/>
      <name val="Times New Roman"/>
      <family val="1"/>
    </font>
    <font>
      <sz val="22"/>
      <color theme="1"/>
      <name val="Times New Roman"/>
      <family val="1"/>
    </font>
    <font>
      <b/>
      <sz val="22"/>
      <color theme="5" tint="-0.499984740745262"/>
      <name val="Times New Roman"/>
      <family val="1"/>
    </font>
    <font>
      <b/>
      <sz val="22"/>
      <color theme="0"/>
      <name val="Times New Roman"/>
      <family val="1"/>
    </font>
    <font>
      <b/>
      <sz val="16"/>
      <color theme="5" tint="-0.499984740745262"/>
      <name val="Times New Roman"/>
      <family val="1"/>
    </font>
    <font>
      <b/>
      <sz val="16"/>
      <name val="Times New Roman"/>
      <family val="1"/>
    </font>
    <font>
      <sz val="16"/>
      <name val="Times New Roman"/>
      <family val="1"/>
    </font>
    <font>
      <sz val="18"/>
      <color theme="1"/>
      <name val="Times New Roman"/>
      <family val="1"/>
    </font>
    <font>
      <sz val="16"/>
      <color theme="0"/>
      <name val="Times New Roman"/>
      <family val="1"/>
    </font>
    <font>
      <b/>
      <sz val="18"/>
      <color theme="1"/>
      <name val="Times New Roman"/>
      <family val="1"/>
    </font>
    <font>
      <b/>
      <sz val="40"/>
      <name val="Times New Roman"/>
      <family val="1"/>
    </font>
    <font>
      <sz val="60"/>
      <name val="Arabic Typesetting"/>
      <family val="4"/>
    </font>
    <font>
      <b/>
      <sz val="26"/>
      <color theme="1"/>
      <name val="Times New Roman"/>
      <family val="1"/>
    </font>
    <font>
      <sz val="36"/>
      <color theme="1"/>
      <name val="Arabic Typesetting"/>
      <family val="4"/>
    </font>
    <font>
      <sz val="12"/>
      <color theme="1"/>
      <name val="Calibri"/>
      <family val="2"/>
      <scheme val="minor"/>
    </font>
    <font>
      <u/>
      <sz val="11"/>
      <color theme="10"/>
      <name val="Calibri"/>
      <family val="2"/>
      <scheme val="minor"/>
    </font>
    <font>
      <sz val="18"/>
      <name val="Times New Roman"/>
      <family val="1"/>
    </font>
    <font>
      <b/>
      <sz val="20"/>
      <color theme="1"/>
      <name val="Times New Roman"/>
      <family val="1"/>
    </font>
    <font>
      <sz val="28"/>
      <color theme="1"/>
      <name val="Times New Roman"/>
      <family val="1"/>
    </font>
    <font>
      <sz val="24"/>
      <name val="Times New Roman"/>
      <family val="1"/>
    </font>
    <font>
      <sz val="11"/>
      <color theme="0"/>
      <name val="Times New Roman"/>
      <family val="1"/>
    </font>
    <font>
      <u/>
      <sz val="72"/>
      <color rgb="FFF8F8F8"/>
      <name val="Times New Roman"/>
      <family val="1"/>
    </font>
    <font>
      <b/>
      <sz val="14"/>
      <color theme="0"/>
      <name val="Times New Roman"/>
      <family val="1"/>
    </font>
    <font>
      <b/>
      <sz val="14"/>
      <color theme="3" tint="-0.249977111117893"/>
      <name val="Times New Roman"/>
      <family val="1"/>
    </font>
    <font>
      <b/>
      <sz val="20"/>
      <name val="Times New Roman"/>
      <family val="1"/>
    </font>
    <font>
      <b/>
      <sz val="14"/>
      <color indexed="9"/>
      <name val="Times New Roman"/>
      <family val="1"/>
    </font>
    <font>
      <b/>
      <sz val="18"/>
      <color theme="0"/>
      <name val="Times New Roman"/>
      <family val="1"/>
    </font>
    <font>
      <b/>
      <sz val="24"/>
      <color theme="0"/>
      <name val="Times New Roman"/>
      <family val="1"/>
    </font>
    <font>
      <b/>
      <sz val="16"/>
      <color indexed="9"/>
      <name val="Times New Roman"/>
      <family val="1"/>
    </font>
    <font>
      <b/>
      <sz val="14"/>
      <color rgb="FFFF0000"/>
      <name val="Times New Roman"/>
      <family val="1"/>
    </font>
    <font>
      <b/>
      <sz val="11"/>
      <color indexed="9"/>
      <name val="Times New Roman"/>
      <family val="1"/>
    </font>
    <font>
      <b/>
      <sz val="36"/>
      <name val="Times New Roman"/>
      <family val="1"/>
    </font>
    <font>
      <b/>
      <sz val="18"/>
      <color indexed="9"/>
      <name val="Times New Roman"/>
      <family val="1"/>
    </font>
    <font>
      <b/>
      <sz val="36"/>
      <color rgb="FFFF0000"/>
      <name val="Times New Roman"/>
      <family val="1"/>
    </font>
    <font>
      <b/>
      <sz val="16"/>
      <color rgb="FFFF0000"/>
      <name val="Times New Roman"/>
      <family val="1"/>
    </font>
    <font>
      <b/>
      <sz val="20"/>
      <color theme="3" tint="-0.499984740745262"/>
      <name val="Times New Roman"/>
      <family val="1"/>
    </font>
    <font>
      <sz val="16"/>
      <color indexed="8"/>
      <name val="Times New Roman"/>
      <family val="1"/>
    </font>
    <font>
      <b/>
      <sz val="16"/>
      <color theme="3" tint="-0.499984740745262"/>
      <name val="Times New Roman"/>
      <family val="1"/>
    </font>
    <font>
      <b/>
      <sz val="16"/>
      <color indexed="10"/>
      <name val="Times New Roman"/>
      <family val="1"/>
    </font>
    <font>
      <b/>
      <sz val="36"/>
      <color theme="0"/>
      <name val="Times New Roman"/>
      <family val="1"/>
    </font>
    <font>
      <sz val="16"/>
      <color rgb="FFFF0000"/>
      <name val="Times New Roman"/>
      <family val="1"/>
    </font>
    <font>
      <sz val="20"/>
      <color rgb="FFFF0000"/>
      <name val="Times New Roman"/>
      <family val="1"/>
    </font>
    <font>
      <b/>
      <sz val="20"/>
      <color theme="0"/>
      <name val="Times New Roman"/>
      <family val="1"/>
    </font>
    <font>
      <sz val="20"/>
      <color theme="1"/>
      <name val="Times New Roman"/>
      <family val="1"/>
    </font>
    <font>
      <b/>
      <sz val="10"/>
      <color theme="3" tint="-0.499984740745262"/>
      <name val="Times New Roman"/>
      <family val="1"/>
    </font>
    <font>
      <b/>
      <sz val="48"/>
      <name val="Times New Roman"/>
      <family val="1"/>
    </font>
    <font>
      <b/>
      <sz val="18"/>
      <name val="Times New Roman"/>
      <family val="1"/>
    </font>
    <font>
      <b/>
      <sz val="24"/>
      <name val="Times New Roman"/>
      <family val="1"/>
    </font>
    <font>
      <u/>
      <sz val="11"/>
      <name val="Times New Roman"/>
      <family val="1"/>
    </font>
    <font>
      <b/>
      <sz val="22"/>
      <color theme="3" tint="-0.499984740745262"/>
      <name val="Times New Roman"/>
      <family val="1"/>
    </font>
    <font>
      <u/>
      <sz val="11"/>
      <color theme="10"/>
      <name val="Times New Roman"/>
      <family val="1"/>
    </font>
    <font>
      <sz val="36"/>
      <color theme="0"/>
      <name val="Times New Roman"/>
      <family val="1"/>
    </font>
    <font>
      <u/>
      <sz val="18"/>
      <color theme="10"/>
      <name val="Times New Roman"/>
      <family val="1"/>
    </font>
    <font>
      <sz val="14"/>
      <color theme="0"/>
      <name val="Times New Roman"/>
      <family val="1"/>
    </font>
    <font>
      <sz val="14"/>
      <color theme="3" tint="-0.499984740745262"/>
      <name val="Times New Roman"/>
      <family val="1"/>
    </font>
    <font>
      <b/>
      <sz val="72"/>
      <color theme="1"/>
      <name val="Times New Roman"/>
      <family val="1"/>
    </font>
    <font>
      <b/>
      <sz val="28"/>
      <color rgb="FFFF0000"/>
      <name val="Times New Roman"/>
      <family val="1"/>
    </font>
    <font>
      <sz val="26"/>
      <color theme="1"/>
      <name val="Times New Roman"/>
      <family val="1"/>
    </font>
    <font>
      <b/>
      <sz val="11"/>
      <color rgb="FFFFC000"/>
      <name val="Times New Roman"/>
      <family val="1"/>
    </font>
    <font>
      <vertAlign val="superscript"/>
      <sz val="11"/>
      <color theme="1"/>
      <name val="Times New Roman"/>
      <family val="1"/>
    </font>
    <font>
      <b/>
      <u/>
      <sz val="72"/>
      <color rgb="FFF8F8F8"/>
      <name val="Times New Roman"/>
      <family val="1"/>
    </font>
    <font>
      <b/>
      <sz val="30"/>
      <color theme="1" tint="4.9989318521683403E-2"/>
      <name val="Times New Roman"/>
      <family val="1"/>
    </font>
    <font>
      <b/>
      <sz val="22"/>
      <name val="Times New Roman"/>
      <family val="1"/>
    </font>
    <font>
      <b/>
      <sz val="22"/>
      <color theme="3" tint="-0.249977111117893"/>
      <name val="Times New Roman"/>
      <family val="1"/>
    </font>
    <font>
      <b/>
      <sz val="12"/>
      <color theme="5" tint="-0.499984740745262"/>
      <name val="Times New Roman"/>
      <family val="1"/>
    </font>
    <font>
      <sz val="12"/>
      <color rgb="FFFF0000"/>
      <name val="Times New Roman"/>
      <family val="1"/>
    </font>
    <font>
      <sz val="11"/>
      <color theme="1"/>
      <name val="Eras Bold ITC"/>
      <family val="2"/>
    </font>
    <font>
      <b/>
      <sz val="11"/>
      <color theme="1"/>
      <name val="Eras Bold ITC"/>
      <family val="2"/>
    </font>
    <font>
      <sz val="26"/>
      <color theme="1"/>
      <name val="Eras Bold ITC"/>
      <family val="2"/>
    </font>
    <font>
      <b/>
      <sz val="26"/>
      <color theme="0"/>
      <name val="Times New Roman"/>
      <family val="1"/>
    </font>
    <font>
      <sz val="11"/>
      <color theme="0"/>
      <name val="Calibri"/>
      <family val="2"/>
      <scheme val="minor"/>
    </font>
    <font>
      <b/>
      <sz val="48"/>
      <color theme="0"/>
      <name val="Eras Bold ITC"/>
      <family val="2"/>
    </font>
    <font>
      <b/>
      <sz val="409"/>
      <color rgb="FFFFFF00"/>
      <name val="Eras Bold ITC"/>
      <family val="2"/>
    </font>
    <font>
      <sz val="409"/>
      <color theme="1"/>
      <name val="Eras Bold ITC"/>
      <family val="2"/>
    </font>
    <font>
      <b/>
      <sz val="100"/>
      <color theme="0"/>
      <name val="Eras Bold ITC"/>
      <family val="2"/>
    </font>
    <font>
      <sz val="100"/>
      <color theme="1"/>
      <name val="Eras Bold ITC"/>
      <family val="2"/>
    </font>
    <font>
      <sz val="11"/>
      <name val="Times New Roman"/>
      <family val="1"/>
    </font>
    <font>
      <b/>
      <sz val="20"/>
      <color rgb="FFFF0000"/>
      <name val="Times New Roman"/>
      <family val="1"/>
    </font>
    <font>
      <sz val="10"/>
      <color theme="1"/>
      <name val="Times New Roman"/>
      <family val="1"/>
    </font>
    <font>
      <sz val="11"/>
      <name val="Calibri"/>
      <family val="2"/>
      <scheme val="minor"/>
    </font>
    <font>
      <sz val="20"/>
      <color theme="1"/>
      <name val="Calibri"/>
      <family val="2"/>
      <scheme val="minor"/>
    </font>
    <font>
      <b/>
      <sz val="72"/>
      <name val="Times New Roman"/>
      <family val="1"/>
    </font>
    <font>
      <sz val="12"/>
      <color theme="0"/>
      <name val="Calibri"/>
      <family val="2"/>
      <scheme val="minor"/>
    </font>
    <font>
      <b/>
      <sz val="28"/>
      <color theme="0"/>
      <name val="Calibri"/>
      <family val="2"/>
      <scheme val="minor"/>
    </font>
    <font>
      <b/>
      <sz val="24"/>
      <color theme="0"/>
      <name val="Calibri"/>
      <family val="2"/>
      <scheme val="minor"/>
    </font>
    <font>
      <b/>
      <sz val="20"/>
      <color theme="0"/>
      <name val="Calibri"/>
      <family val="2"/>
      <scheme val="minor"/>
    </font>
    <font>
      <b/>
      <sz val="28"/>
      <name val="Times New Roman"/>
      <family val="1"/>
    </font>
    <font>
      <sz val="9"/>
      <color theme="1"/>
      <name val="Times New Roman"/>
      <family val="1"/>
    </font>
    <font>
      <b/>
      <sz val="30"/>
      <color theme="1"/>
      <name val="Times New Roman"/>
      <family val="1"/>
    </font>
    <font>
      <b/>
      <sz val="24"/>
      <color theme="1"/>
      <name val="Calibri"/>
      <family val="2"/>
      <scheme val="minor"/>
    </font>
    <font>
      <b/>
      <sz val="20"/>
      <color theme="1"/>
      <name val="Calibri"/>
      <family val="2"/>
      <scheme val="minor"/>
    </font>
    <font>
      <sz val="36"/>
      <color theme="1"/>
      <name val="Eras Bold ITC"/>
      <family val="2"/>
    </font>
    <font>
      <sz val="9"/>
      <color theme="1"/>
      <name val="Calibri"/>
      <family val="2"/>
      <scheme val="minor"/>
    </font>
    <font>
      <sz val="24"/>
      <color theme="1"/>
      <name val="Eras Bold ITC"/>
      <family val="2"/>
    </font>
    <font>
      <b/>
      <sz val="48"/>
      <color theme="0"/>
      <name val="Times New Roman"/>
      <family val="1"/>
    </font>
    <font>
      <b/>
      <sz val="11"/>
      <name val="Times New Roman"/>
      <family val="1"/>
    </font>
    <font>
      <b/>
      <sz val="28"/>
      <color theme="1"/>
      <name val="Calibri"/>
      <family val="2"/>
      <scheme val="minor"/>
    </font>
    <font>
      <b/>
      <sz val="14"/>
      <color theme="1"/>
      <name val="Calibri"/>
      <family val="2"/>
      <scheme val="minor"/>
    </font>
    <font>
      <sz val="14"/>
      <color theme="1"/>
      <name val="Times New Roman"/>
      <family val="1"/>
    </font>
    <font>
      <sz val="100"/>
      <color theme="0"/>
      <name val="Eras Bold ITC"/>
      <family val="2"/>
    </font>
    <font>
      <b/>
      <sz val="100"/>
      <color rgb="FFFF0000"/>
      <name val="Eras Bold ITC"/>
      <family val="2"/>
    </font>
    <font>
      <b/>
      <sz val="36"/>
      <color theme="0"/>
      <name val="Eras Bold ITC"/>
      <family val="2"/>
    </font>
    <font>
      <b/>
      <sz val="200"/>
      <color rgb="FFFFC000"/>
      <name val="Eras Bold ITC"/>
      <family val="2"/>
    </font>
    <font>
      <sz val="72"/>
      <color theme="0"/>
      <name val="Eras Bold ITC"/>
      <family val="2"/>
    </font>
    <font>
      <b/>
      <sz val="72"/>
      <color rgb="FFFFC000"/>
      <name val="Eras Bold ITC"/>
      <family val="2"/>
    </font>
    <font>
      <b/>
      <sz val="50"/>
      <color rgb="FFFFC000"/>
      <name val="Eras Bold ITC"/>
      <family val="2"/>
    </font>
    <font>
      <b/>
      <sz val="50"/>
      <name val="Eras Bold ITC"/>
      <family val="2"/>
    </font>
    <font>
      <b/>
      <sz val="50"/>
      <color theme="0"/>
      <name val="Eras Bold ITC"/>
      <family val="2"/>
    </font>
    <font>
      <sz val="40"/>
      <name val="Eras Bold ITC"/>
      <family val="2"/>
    </font>
    <font>
      <b/>
      <sz val="15"/>
      <color theme="0"/>
      <name val="Eras Bold ITC"/>
      <family val="2"/>
    </font>
    <font>
      <b/>
      <sz val="36"/>
      <color rgb="FFFFC000"/>
      <name val="Eras Bold ITC"/>
      <family val="2"/>
    </font>
    <font>
      <b/>
      <sz val="11"/>
      <color theme="1"/>
      <name val="Calibri"/>
      <family val="2"/>
      <scheme val="minor"/>
    </font>
    <font>
      <b/>
      <sz val="34"/>
      <color theme="0"/>
      <name val="Eras Bold ITC"/>
      <family val="2"/>
    </font>
  </fonts>
  <fills count="37">
    <fill>
      <patternFill patternType="none"/>
    </fill>
    <fill>
      <patternFill patternType="gray125"/>
    </fill>
    <fill>
      <patternFill patternType="solid">
        <fgColor rgb="FFFF000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3BDE7"/>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indexed="62"/>
        <bgColor indexed="64"/>
      </patternFill>
    </fill>
    <fill>
      <patternFill patternType="solid">
        <fgColor indexed="30"/>
        <bgColor indexed="64"/>
      </patternFill>
    </fill>
    <fill>
      <patternFill patternType="solid">
        <fgColor theme="7" tint="-0.249977111117893"/>
        <bgColor indexed="64"/>
      </patternFill>
    </fill>
    <fill>
      <patternFill patternType="solid">
        <fgColor rgb="FFF8F8F8"/>
        <bgColor indexed="64"/>
      </patternFill>
    </fill>
    <fill>
      <patternFill patternType="solid">
        <fgColor rgb="FF92D050"/>
        <bgColor indexed="64"/>
      </patternFill>
    </fill>
    <fill>
      <patternFill patternType="solid">
        <fgColor theme="3" tint="-0.499984740745262"/>
        <bgColor indexed="64"/>
      </patternFill>
    </fill>
    <fill>
      <patternFill patternType="solid">
        <fgColor rgb="FFF7997B"/>
        <bgColor indexed="64"/>
      </patternFill>
    </fill>
    <fill>
      <patternFill patternType="solid">
        <fgColor rgb="FF003366"/>
        <bgColor indexed="64"/>
      </patternFill>
    </fill>
    <fill>
      <patternFill patternType="solid">
        <fgColor theme="6" tint="0.59999389629810485"/>
        <bgColor indexed="64"/>
      </patternFill>
    </fill>
    <fill>
      <patternFill patternType="solid">
        <fgColor rgb="FF0070C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4" tint="-0.49998474074526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rgb="FF6C0000"/>
        <bgColor indexed="64"/>
      </patternFill>
    </fill>
    <fill>
      <patternFill patternType="solid">
        <fgColor rgb="FFC00000"/>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dashed">
        <color indexed="64"/>
      </left>
      <right style="dashed">
        <color indexed="64"/>
      </right>
      <top style="dashed">
        <color indexed="64"/>
      </top>
      <bottom style="dashed">
        <color indexed="64"/>
      </bottom>
      <diagonal/>
    </border>
    <border>
      <left/>
      <right style="thin">
        <color indexed="64"/>
      </right>
      <top/>
      <bottom style="thin">
        <color indexed="64"/>
      </bottom>
      <diagonal/>
    </border>
    <border>
      <left style="dashed">
        <color indexed="64"/>
      </left>
      <right/>
      <top style="dashed">
        <color indexed="64"/>
      </top>
      <bottom style="dashed">
        <color indexed="64"/>
      </bottom>
      <diagonal/>
    </border>
    <border>
      <left style="thin">
        <color theme="3"/>
      </left>
      <right style="thin">
        <color theme="3"/>
      </right>
      <top style="thin">
        <color theme="3"/>
      </top>
      <bottom style="thin">
        <color theme="3"/>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bottom style="thin">
        <color indexed="64"/>
      </bottom>
      <diagonal/>
    </border>
    <border>
      <left/>
      <right/>
      <top/>
      <bottom style="thin">
        <color theme="5" tint="-0.499984740745262"/>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top/>
      <bottom style="thin">
        <color theme="5" tint="-0.499984740745262"/>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ck">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diagonal/>
    </border>
    <border>
      <left style="thin">
        <color theme="4" tint="-0.499984740745262"/>
      </left>
      <right style="thin">
        <color indexed="64"/>
      </right>
      <top style="thin">
        <color indexed="64"/>
      </top>
      <bottom/>
      <diagonal/>
    </border>
    <border>
      <left style="thin">
        <color theme="4" tint="-0.499984740745262"/>
      </left>
      <right style="thin">
        <color indexed="64"/>
      </right>
      <top/>
      <bottom/>
      <diagonal/>
    </border>
    <border>
      <left style="thick">
        <color indexed="64"/>
      </left>
      <right/>
      <top/>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style="thick">
        <color indexed="64"/>
      </left>
      <right style="thick">
        <color indexed="64"/>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ck">
        <color indexed="64"/>
      </right>
      <top style="thick">
        <color indexed="64"/>
      </top>
      <bottom style="thin">
        <color indexed="64"/>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style="thick">
        <color indexed="64"/>
      </left>
      <right style="thick">
        <color indexed="64"/>
      </right>
      <top/>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bottom style="thick">
        <color indexed="64"/>
      </bottom>
      <diagonal/>
    </border>
    <border>
      <left style="thick">
        <color indexed="64"/>
      </left>
      <right style="thick">
        <color indexed="64"/>
      </right>
      <top/>
      <bottom style="thick">
        <color indexed="64"/>
      </bottom>
      <diagonal/>
    </border>
    <border>
      <left style="thick">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right/>
      <top/>
      <bottom style="medium">
        <color theme="0"/>
      </bottom>
      <diagonal/>
    </border>
    <border>
      <left style="thick">
        <color theme="0"/>
      </left>
      <right style="thick">
        <color theme="0"/>
      </right>
      <top style="thick">
        <color theme="0"/>
      </top>
      <bottom style="thick">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7">
    <xf numFmtId="0" fontId="0" fillId="0" borderId="0"/>
    <xf numFmtId="0" fontId="10" fillId="0" borderId="0"/>
    <xf numFmtId="0" fontId="16" fillId="0" borderId="0"/>
    <xf numFmtId="0" fontId="10" fillId="0" borderId="0"/>
    <xf numFmtId="0" fontId="10" fillId="0" borderId="0"/>
    <xf numFmtId="0" fontId="10" fillId="0" borderId="0"/>
    <xf numFmtId="0" fontId="27" fillId="0" borderId="0"/>
    <xf numFmtId="0" fontId="2" fillId="0" borderId="0"/>
    <xf numFmtId="0" fontId="1" fillId="0" borderId="0"/>
    <xf numFmtId="0" fontId="1" fillId="0" borderId="0"/>
    <xf numFmtId="0" fontId="1" fillId="0" borderId="0"/>
    <xf numFmtId="0" fontId="10" fillId="0" borderId="0"/>
    <xf numFmtId="0" fontId="1" fillId="0" borderId="0"/>
    <xf numFmtId="0" fontId="31" fillId="0" borderId="0" applyNumberFormat="0" applyFill="0" applyBorder="0" applyAlignment="0" applyProtection="0">
      <alignment vertical="top"/>
      <protection locked="0"/>
    </xf>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Fill="0" applyBorder="0" applyAlignment="0" applyProtection="0"/>
  </cellStyleXfs>
  <cellXfs count="714">
    <xf numFmtId="0" fontId="0" fillId="0" borderId="0" xfId="0"/>
    <xf numFmtId="0" fontId="5" fillId="0" borderId="0" xfId="0" applyFont="1"/>
    <xf numFmtId="0" fontId="5" fillId="0" borderId="0" xfId="0" applyFont="1" applyAlignment="1">
      <alignment horizontal="left"/>
    </xf>
    <xf numFmtId="0" fontId="3" fillId="0" borderId="0" xfId="0" applyFont="1" applyAlignment="1">
      <alignment horizontal="center" vertical="center"/>
    </xf>
    <xf numFmtId="0" fontId="3" fillId="4" borderId="1" xfId="0" applyFont="1" applyFill="1" applyBorder="1" applyAlignment="1">
      <alignment horizontal="center" vertical="center"/>
    </xf>
    <xf numFmtId="165" fontId="5" fillId="0" borderId="1" xfId="0" applyNumberFormat="1" applyFont="1" applyBorder="1" applyAlignment="1">
      <alignment horizontal="center"/>
    </xf>
    <xf numFmtId="0" fontId="3" fillId="4" borderId="4" xfId="0" applyFont="1" applyFill="1" applyBorder="1" applyAlignment="1">
      <alignment horizontal="center" vertical="center"/>
    </xf>
    <xf numFmtId="0" fontId="5" fillId="5" borderId="1" xfId="0" applyFont="1" applyFill="1" applyBorder="1" applyAlignment="1">
      <alignment horizontal="center"/>
    </xf>
    <xf numFmtId="0" fontId="3" fillId="5" borderId="1" xfId="0" applyFont="1" applyFill="1" applyBorder="1" applyAlignment="1">
      <alignment horizontal="center" vertical="center" wrapText="1"/>
    </xf>
    <xf numFmtId="165" fontId="6" fillId="5" borderId="1" xfId="0" applyNumberFormat="1" applyFont="1" applyFill="1" applyBorder="1" applyAlignment="1">
      <alignment horizontal="center"/>
    </xf>
    <xf numFmtId="0" fontId="5" fillId="0" borderId="0" xfId="0" applyFont="1" applyAlignment="1" applyProtection="1">
      <alignment horizontal="center" vertical="center"/>
      <protection hidden="1"/>
    </xf>
    <xf numFmtId="0" fontId="4" fillId="0" borderId="0" xfId="0" applyFont="1" applyAlignment="1" applyProtection="1">
      <alignment horizontal="left" wrapText="1"/>
      <protection hidden="1"/>
    </xf>
    <xf numFmtId="0" fontId="4"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4" fontId="4" fillId="0" borderId="0" xfId="0" applyNumberFormat="1" applyFont="1" applyAlignment="1" applyProtection="1">
      <alignment horizontal="center" vertical="center" wrapText="1"/>
      <protection hidden="1"/>
    </xf>
    <xf numFmtId="0" fontId="4" fillId="0" borderId="1" xfId="0" applyFont="1" applyBorder="1" applyAlignment="1" applyProtection="1">
      <alignment vertical="center" wrapText="1"/>
      <protection hidden="1"/>
    </xf>
    <xf numFmtId="0" fontId="7" fillId="0" borderId="0" xfId="0" applyFont="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center" wrapText="1"/>
      <protection hidden="1"/>
    </xf>
    <xf numFmtId="0" fontId="5" fillId="0" borderId="0" xfId="0" applyFont="1" applyAlignment="1" applyProtection="1">
      <alignment vertical="center"/>
      <protection hidden="1"/>
    </xf>
    <xf numFmtId="0" fontId="20" fillId="3" borderId="1" xfId="0" applyFont="1" applyFill="1" applyBorder="1" applyAlignment="1" applyProtection="1">
      <alignment horizontal="center" vertical="center"/>
      <protection hidden="1"/>
    </xf>
    <xf numFmtId="0" fontId="3" fillId="0" borderId="0" xfId="0" applyFont="1" applyAlignment="1" applyProtection="1">
      <alignment vertical="center" wrapText="1"/>
      <protection hidden="1"/>
    </xf>
    <xf numFmtId="0" fontId="13" fillId="0" borderId="0" xfId="0" applyFont="1" applyAlignment="1" applyProtection="1">
      <alignment horizontal="center" vertical="center"/>
      <protection hidden="1"/>
    </xf>
    <xf numFmtId="1" fontId="21" fillId="0" borderId="0" xfId="0" applyNumberFormat="1" applyFont="1" applyAlignment="1" applyProtection="1">
      <alignment vertical="center" wrapText="1"/>
      <protection hidden="1"/>
    </xf>
    <xf numFmtId="0" fontId="15" fillId="0" borderId="0" xfId="0" applyFont="1" applyAlignment="1" applyProtection="1">
      <alignment vertical="center"/>
      <protection hidden="1"/>
    </xf>
    <xf numFmtId="0" fontId="5" fillId="0" borderId="0" xfId="0" applyFont="1" applyAlignment="1" applyProtection="1">
      <alignment horizontal="center" vertical="center"/>
      <protection locked="0"/>
    </xf>
    <xf numFmtId="0" fontId="5"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0" fillId="0" borderId="0" xfId="0" applyProtection="1">
      <protection locked="0"/>
    </xf>
    <xf numFmtId="0" fontId="5" fillId="0" borderId="0" xfId="0" applyFont="1" applyAlignment="1" applyProtection="1">
      <alignment horizontal="left" vertical="center"/>
      <protection locked="0"/>
    </xf>
    <xf numFmtId="0" fontId="23" fillId="0" borderId="0" xfId="0" applyFont="1" applyAlignment="1" applyProtection="1">
      <alignment vertical="center"/>
      <protection hidden="1"/>
    </xf>
    <xf numFmtId="0" fontId="23" fillId="0" borderId="0" xfId="0" applyFont="1" applyAlignment="1" applyProtection="1">
      <alignment vertical="center" textRotation="90"/>
      <protection hidden="1"/>
    </xf>
    <xf numFmtId="0" fontId="23" fillId="0" borderId="0" xfId="0" applyFont="1" applyAlignment="1" applyProtection="1">
      <alignment horizontal="center" vertical="center" textRotation="90"/>
      <protection hidden="1"/>
    </xf>
    <xf numFmtId="0" fontId="8" fillId="10" borderId="1" xfId="0" applyFont="1" applyFill="1" applyBorder="1" applyAlignment="1" applyProtection="1">
      <alignment horizontal="center" vertical="center"/>
      <protection hidden="1"/>
    </xf>
    <xf numFmtId="0" fontId="18" fillId="0" borderId="0" xfId="0" applyFont="1" applyAlignment="1" applyProtection="1">
      <alignment horizontal="center" vertical="center" textRotation="90" wrapText="1"/>
      <protection hidden="1"/>
    </xf>
    <xf numFmtId="0" fontId="3" fillId="0" borderId="0" xfId="0" applyFont="1" applyAlignment="1" applyProtection="1">
      <alignment horizontal="center" vertical="center"/>
      <protection hidden="1"/>
    </xf>
    <xf numFmtId="0" fontId="14" fillId="0" borderId="0" xfId="0" applyFont="1" applyAlignment="1" applyProtection="1">
      <alignment vertical="center"/>
      <protection hidden="1"/>
    </xf>
    <xf numFmtId="0" fontId="11" fillId="0" borderId="0" xfId="0" applyFont="1" applyAlignment="1" applyProtection="1">
      <alignment vertical="center"/>
      <protection hidden="1"/>
    </xf>
    <xf numFmtId="0" fontId="6" fillId="0" borderId="0" xfId="0" applyFont="1" applyAlignment="1" applyProtection="1">
      <alignment vertical="center"/>
      <protection hidden="1"/>
    </xf>
    <xf numFmtId="0" fontId="25" fillId="3" borderId="1" xfId="0" applyFont="1" applyFill="1" applyBorder="1" applyAlignment="1" applyProtection="1">
      <alignment horizontal="center" vertical="center"/>
      <protection hidden="1"/>
    </xf>
    <xf numFmtId="0" fontId="11" fillId="0" borderId="0" xfId="0" applyFont="1" applyAlignment="1" applyProtection="1">
      <alignment vertical="top"/>
      <protection hidden="1"/>
    </xf>
    <xf numFmtId="0" fontId="4" fillId="0" borderId="0" xfId="0" applyFont="1" applyAlignment="1" applyProtection="1">
      <alignment wrapText="1"/>
      <protection hidden="1"/>
    </xf>
    <xf numFmtId="0" fontId="7" fillId="0" borderId="6"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19" fillId="0" borderId="0" xfId="0" applyFont="1" applyAlignment="1" applyProtection="1">
      <alignment vertical="center"/>
      <protection hidden="1"/>
    </xf>
    <xf numFmtId="1" fontId="8" fillId="0" borderId="0" xfId="0" applyNumberFormat="1" applyFont="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1" fontId="9" fillId="0" borderId="0" xfId="0" applyNumberFormat="1" applyFont="1" applyAlignment="1" applyProtection="1">
      <alignment horizontal="center" vertical="center" wrapText="1"/>
      <protection hidden="1"/>
    </xf>
    <xf numFmtId="0" fontId="17" fillId="3" borderId="1" xfId="0" applyFont="1" applyFill="1" applyBorder="1" applyAlignment="1" applyProtection="1">
      <alignment horizontal="center" vertical="center"/>
      <protection hidden="1"/>
    </xf>
    <xf numFmtId="0" fontId="8" fillId="10" borderId="9" xfId="0" applyFont="1" applyFill="1" applyBorder="1" applyAlignment="1" applyProtection="1">
      <alignment horizontal="center" vertical="center"/>
      <protection hidden="1"/>
    </xf>
    <xf numFmtId="0" fontId="8" fillId="10" borderId="3" xfId="0" applyFont="1" applyFill="1" applyBorder="1" applyAlignment="1" applyProtection="1">
      <alignment horizontal="center" vertical="center"/>
      <protection hidden="1"/>
    </xf>
    <xf numFmtId="0" fontId="22" fillId="0" borderId="0" xfId="0" applyFont="1" applyAlignment="1">
      <alignment horizontal="left"/>
    </xf>
    <xf numFmtId="0" fontId="4" fillId="0" borderId="9" xfId="0" applyFont="1" applyBorder="1" applyAlignment="1" applyProtection="1">
      <alignment horizontal="center" vertical="center" wrapText="1"/>
      <protection hidden="1"/>
    </xf>
    <xf numFmtId="0" fontId="14" fillId="3" borderId="0" xfId="0" applyFont="1" applyFill="1" applyAlignment="1" applyProtection="1">
      <alignment vertical="center"/>
      <protection hidden="1"/>
    </xf>
    <xf numFmtId="0" fontId="14" fillId="6" borderId="0" xfId="0" applyFont="1" applyFill="1" applyAlignment="1" applyProtection="1">
      <alignment vertical="center"/>
      <protection hidden="1"/>
    </xf>
    <xf numFmtId="0" fontId="4" fillId="0" borderId="0" xfId="0" applyFont="1" applyAlignment="1" applyProtection="1">
      <alignment horizontal="left" vertical="center" wrapText="1"/>
      <protection hidden="1"/>
    </xf>
    <xf numFmtId="2" fontId="4" fillId="0" borderId="0" xfId="0" applyNumberFormat="1" applyFont="1" applyAlignment="1" applyProtection="1">
      <alignment horizontal="center" vertical="center" wrapText="1"/>
      <protection hidden="1"/>
    </xf>
    <xf numFmtId="0" fontId="12" fillId="0" borderId="0" xfId="0" applyFont="1" applyAlignment="1" applyProtection="1">
      <alignment vertical="center"/>
      <protection hidden="1"/>
    </xf>
    <xf numFmtId="0" fontId="6" fillId="3" borderId="0" xfId="0" applyFont="1" applyFill="1" applyAlignment="1" applyProtection="1">
      <alignment vertical="center" wrapText="1"/>
      <protection hidden="1"/>
    </xf>
    <xf numFmtId="0" fontId="6" fillId="6" borderId="0" xfId="0" applyFont="1" applyFill="1" applyAlignment="1" applyProtection="1">
      <alignment vertical="center" wrapText="1"/>
      <protection hidden="1"/>
    </xf>
    <xf numFmtId="0" fontId="8" fillId="2" borderId="0" xfId="0" applyFont="1" applyFill="1" applyAlignment="1" applyProtection="1">
      <alignment horizontal="left" vertical="center" wrapText="1"/>
      <protection hidden="1"/>
    </xf>
    <xf numFmtId="0" fontId="8" fillId="2" borderId="0" xfId="0" applyFont="1" applyFill="1" applyAlignment="1" applyProtection="1">
      <alignment horizontal="center" vertical="center" wrapText="1"/>
      <protection hidden="1"/>
    </xf>
    <xf numFmtId="1" fontId="8" fillId="2" borderId="0" xfId="0" applyNumberFormat="1" applyFont="1" applyFill="1" applyAlignment="1" applyProtection="1">
      <alignment horizontal="center" vertical="center" wrapText="1"/>
      <protection hidden="1"/>
    </xf>
    <xf numFmtId="0" fontId="4" fillId="0" borderId="9" xfId="0" applyFont="1" applyBorder="1" applyAlignment="1" applyProtection="1">
      <alignment horizontal="left" vertical="center" wrapText="1"/>
      <protection hidden="1"/>
    </xf>
    <xf numFmtId="0" fontId="4" fillId="0" borderId="0" xfId="0" applyFont="1" applyAlignment="1" applyProtection="1">
      <alignment horizontal="center" wrapText="1"/>
      <protection hidden="1"/>
    </xf>
    <xf numFmtId="0" fontId="7" fillId="0" borderId="0" xfId="0" applyFont="1" applyAlignment="1" applyProtection="1">
      <alignment horizontal="center" vertical="center" wrapText="1"/>
      <protection hidden="1"/>
    </xf>
    <xf numFmtId="0" fontId="14" fillId="0" borderId="0" xfId="0" applyFont="1" applyAlignment="1" applyProtection="1">
      <alignment horizontal="center" vertical="center"/>
      <protection hidden="1"/>
    </xf>
    <xf numFmtId="0" fontId="34" fillId="0" borderId="0" xfId="0" applyFont="1" applyAlignment="1" applyProtection="1">
      <alignment vertical="center"/>
      <protection hidden="1"/>
    </xf>
    <xf numFmtId="0" fontId="35" fillId="0" borderId="0" xfId="0" applyFont="1" applyAlignment="1" applyProtection="1">
      <alignment vertical="center"/>
      <protection hidden="1"/>
    </xf>
    <xf numFmtId="0" fontId="11"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39" fillId="3" borderId="1" xfId="0" applyFont="1" applyFill="1" applyBorder="1" applyAlignment="1" applyProtection="1">
      <alignment horizontal="center" vertical="center"/>
      <protection hidden="1"/>
    </xf>
    <xf numFmtId="164" fontId="25" fillId="3" borderId="1" xfId="0" applyNumberFormat="1" applyFont="1" applyFill="1" applyBorder="1" applyAlignment="1" applyProtection="1">
      <alignment horizontal="center" vertical="center"/>
      <protection hidden="1"/>
    </xf>
    <xf numFmtId="0" fontId="6" fillId="0" borderId="0" xfId="0" applyFont="1" applyAlignment="1" applyProtection="1">
      <alignment horizontal="left" vertical="center" wrapText="1"/>
      <protection hidden="1"/>
    </xf>
    <xf numFmtId="164" fontId="6" fillId="0" borderId="0" xfId="0" applyNumberFormat="1" applyFont="1" applyAlignment="1" applyProtection="1">
      <alignment horizontal="center" vertical="center" wrapText="1"/>
      <protection hidden="1"/>
    </xf>
    <xf numFmtId="164" fontId="6" fillId="0" borderId="6" xfId="0" applyNumberFormat="1" applyFont="1" applyBorder="1" applyAlignment="1" applyProtection="1">
      <alignment horizontal="center" vertical="center" wrapText="1"/>
      <protection hidden="1"/>
    </xf>
    <xf numFmtId="1" fontId="40" fillId="0" borderId="0" xfId="0" applyNumberFormat="1" applyFont="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protection hidden="1"/>
    </xf>
    <xf numFmtId="0" fontId="41" fillId="0" borderId="14" xfId="0" applyFont="1" applyBorder="1" applyAlignment="1" applyProtection="1">
      <alignment horizontal="left" vertical="center" wrapText="1"/>
      <protection hidden="1"/>
    </xf>
    <xf numFmtId="0" fontId="41" fillId="0" borderId="14" xfId="0" applyFont="1" applyBorder="1" applyAlignment="1" applyProtection="1">
      <alignment horizontal="center" vertical="center" wrapText="1"/>
      <protection hidden="1"/>
    </xf>
    <xf numFmtId="0" fontId="41" fillId="0" borderId="1" xfId="0" applyFont="1" applyBorder="1" applyAlignment="1" applyProtection="1">
      <alignment vertical="center" wrapText="1"/>
      <protection hidden="1"/>
    </xf>
    <xf numFmtId="0" fontId="41" fillId="0" borderId="1" xfId="0" applyFont="1" applyBorder="1" applyAlignment="1" applyProtection="1">
      <alignment horizontal="center" vertical="center" wrapText="1"/>
      <protection hidden="1"/>
    </xf>
    <xf numFmtId="0" fontId="24" fillId="0" borderId="0" xfId="0" applyFont="1" applyAlignment="1" applyProtection="1">
      <alignment horizontal="left" vertical="center" wrapText="1"/>
      <protection hidden="1"/>
    </xf>
    <xf numFmtId="0" fontId="24" fillId="0" borderId="0" xfId="0" applyFont="1" applyAlignment="1" applyProtection="1">
      <alignment horizontal="center" vertical="center" wrapText="1"/>
      <protection hidden="1"/>
    </xf>
    <xf numFmtId="2" fontId="24" fillId="0" borderId="0" xfId="0" applyNumberFormat="1" applyFont="1" applyAlignment="1" applyProtection="1">
      <alignment horizontal="center" vertical="center" wrapText="1"/>
      <protection hidden="1"/>
    </xf>
    <xf numFmtId="1" fontId="24" fillId="0" borderId="0" xfId="0" applyNumberFormat="1" applyFont="1" applyAlignment="1" applyProtection="1">
      <alignment horizontal="center" vertical="center" wrapText="1"/>
      <protection hidden="1"/>
    </xf>
    <xf numFmtId="2" fontId="42" fillId="0" borderId="0" xfId="0" applyNumberFormat="1" applyFont="1" applyAlignment="1" applyProtection="1">
      <alignment horizontal="center" vertical="center" wrapText="1"/>
      <protection hidden="1"/>
    </xf>
    <xf numFmtId="0" fontId="43" fillId="0" borderId="1" xfId="0" applyFont="1" applyBorder="1" applyAlignment="1" applyProtection="1">
      <alignment vertical="center" wrapText="1"/>
      <protection hidden="1"/>
    </xf>
    <xf numFmtId="0" fontId="43" fillId="0" borderId="1" xfId="0" applyFont="1" applyBorder="1" applyAlignment="1" applyProtection="1">
      <alignment horizontal="center" vertical="center" wrapText="1"/>
      <protection hidden="1"/>
    </xf>
    <xf numFmtId="0" fontId="40" fillId="0" borderId="0" xfId="0" applyFont="1" applyAlignment="1" applyProtection="1">
      <alignment horizontal="left" vertical="center" wrapText="1"/>
      <protection hidden="1"/>
    </xf>
    <xf numFmtId="0" fontId="40" fillId="0" borderId="0" xfId="0" applyFont="1" applyAlignment="1" applyProtection="1">
      <alignment horizontal="center" vertical="center" wrapText="1"/>
      <protection hidden="1"/>
    </xf>
    <xf numFmtId="0" fontId="11" fillId="0" borderId="0" xfId="0" applyFont="1" applyAlignment="1" applyProtection="1">
      <alignment horizontal="left" vertical="center" wrapText="1"/>
      <protection hidden="1"/>
    </xf>
    <xf numFmtId="0" fontId="11" fillId="0" borderId="0" xfId="0" applyFont="1" applyAlignment="1" applyProtection="1">
      <alignment horizontal="center" vertical="center" wrapText="1"/>
      <protection hidden="1"/>
    </xf>
    <xf numFmtId="2" fontId="11" fillId="0" borderId="0" xfId="0" applyNumberFormat="1" applyFont="1" applyAlignment="1" applyProtection="1">
      <alignment horizontal="center" vertical="center" wrapText="1"/>
      <protection hidden="1"/>
    </xf>
    <xf numFmtId="2" fontId="40" fillId="0" borderId="0" xfId="0" applyNumberFormat="1" applyFont="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41" fillId="0" borderId="19" xfId="0" applyFont="1" applyBorder="1" applyAlignment="1" applyProtection="1">
      <alignment horizontal="left" vertical="center" wrapText="1"/>
      <protection hidden="1"/>
    </xf>
    <xf numFmtId="0" fontId="11" fillId="0" borderId="0" xfId="0" applyFont="1" applyAlignment="1" applyProtection="1">
      <alignment vertical="center" wrapText="1"/>
      <protection hidden="1"/>
    </xf>
    <xf numFmtId="0" fontId="33" fillId="0" borderId="0" xfId="13" applyFont="1" applyAlignment="1" applyProtection="1">
      <alignment vertical="center"/>
      <protection hidden="1"/>
    </xf>
    <xf numFmtId="0" fontId="4" fillId="0" borderId="1" xfId="0" applyFont="1" applyBorder="1" applyAlignment="1" applyProtection="1">
      <alignment vertical="center"/>
      <protection hidden="1"/>
    </xf>
    <xf numFmtId="0" fontId="4" fillId="0" borderId="1" xfId="0" applyFont="1" applyBorder="1" applyAlignment="1" applyProtection="1">
      <alignment horizontal="center" vertical="center"/>
      <protection hidden="1"/>
    </xf>
    <xf numFmtId="0" fontId="28" fillId="0" borderId="0" xfId="0" applyFont="1"/>
    <xf numFmtId="0" fontId="28" fillId="0" borderId="0" xfId="0" applyFont="1" applyAlignment="1">
      <alignment vertical="center"/>
    </xf>
    <xf numFmtId="0" fontId="28" fillId="0" borderId="0" xfId="0" applyFont="1" applyAlignment="1">
      <alignment horizontal="center"/>
    </xf>
    <xf numFmtId="0" fontId="30" fillId="0" borderId="0" xfId="0" applyFont="1" applyAlignment="1" applyProtection="1">
      <alignment vertical="center"/>
      <protection hidden="1"/>
    </xf>
    <xf numFmtId="0" fontId="5" fillId="0" borderId="0" xfId="0" applyFont="1" applyAlignment="1">
      <alignment vertical="center"/>
    </xf>
    <xf numFmtId="0" fontId="51" fillId="3" borderId="1" xfId="0" applyFont="1" applyFill="1" applyBorder="1" applyAlignment="1">
      <alignment horizontal="center" vertical="center" wrapText="1"/>
    </xf>
    <xf numFmtId="0" fontId="51" fillId="3" borderId="1" xfId="0" applyFont="1" applyFill="1" applyBorder="1" applyAlignment="1">
      <alignment horizontal="center" vertical="center"/>
    </xf>
    <xf numFmtId="0" fontId="51" fillId="3" borderId="1" xfId="0" applyFont="1" applyFill="1" applyBorder="1" applyAlignment="1" applyProtection="1">
      <alignment horizontal="center" vertical="center"/>
      <protection locked="0"/>
    </xf>
    <xf numFmtId="0" fontId="41" fillId="0" borderId="0" xfId="0" applyFont="1"/>
    <xf numFmtId="0" fontId="23"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3" fillId="0" borderId="0" xfId="0" applyFont="1" applyAlignment="1" applyProtection="1">
      <alignment horizontal="center" vertical="center" textRotation="90" wrapText="1"/>
      <protection hidden="1"/>
    </xf>
    <xf numFmtId="0" fontId="5" fillId="0" borderId="0" xfId="0" applyFont="1" applyAlignment="1">
      <alignment horizontal="left" vertical="center"/>
    </xf>
    <xf numFmtId="0" fontId="5" fillId="0" borderId="0" xfId="0" applyFont="1" applyAlignment="1">
      <alignment horizontal="center" vertical="center"/>
    </xf>
    <xf numFmtId="0" fontId="52" fillId="0" borderId="0" xfId="0" applyFont="1" applyAlignment="1" applyProtection="1">
      <alignment vertical="center"/>
      <protection locked="0"/>
    </xf>
    <xf numFmtId="14" fontId="5" fillId="0" borderId="0" xfId="0" applyNumberFormat="1" applyFont="1" applyAlignment="1" applyProtection="1">
      <alignment vertical="center"/>
      <protection locked="0"/>
    </xf>
    <xf numFmtId="14" fontId="5" fillId="0" borderId="0" xfId="0" applyNumberFormat="1" applyFont="1" applyAlignment="1" applyProtection="1">
      <alignment horizontal="center" vertical="center"/>
      <protection locked="0"/>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62" fillId="0" borderId="10" xfId="0" applyFont="1" applyBorder="1" applyAlignment="1" applyProtection="1">
      <alignment vertical="center"/>
      <protection locked="0"/>
    </xf>
    <xf numFmtId="1" fontId="24" fillId="0" borderId="0" xfId="0" applyNumberFormat="1" applyFont="1" applyAlignment="1">
      <alignment vertical="center"/>
    </xf>
    <xf numFmtId="0" fontId="63" fillId="0" borderId="0" xfId="0" applyFont="1" applyAlignment="1">
      <alignment vertical="center"/>
    </xf>
    <xf numFmtId="0" fontId="62" fillId="0" borderId="15" xfId="0" applyFont="1" applyBorder="1" applyAlignment="1" applyProtection="1">
      <alignment vertical="center"/>
      <protection locked="0"/>
    </xf>
    <xf numFmtId="1" fontId="21" fillId="0" borderId="0" xfId="0" applyNumberFormat="1" applyFont="1" applyAlignment="1">
      <alignment vertical="center" wrapText="1"/>
    </xf>
    <xf numFmtId="0" fontId="3" fillId="0" borderId="0" xfId="0" applyFont="1" applyAlignment="1">
      <alignment vertical="center" wrapText="1"/>
    </xf>
    <xf numFmtId="0" fontId="11" fillId="0" borderId="1" xfId="0" applyFont="1" applyBorder="1" applyAlignment="1" applyProtection="1">
      <alignment horizontal="center" vertical="center"/>
      <protection hidden="1"/>
    </xf>
    <xf numFmtId="0" fontId="11" fillId="0" borderId="1" xfId="0" applyFont="1" applyBorder="1" applyAlignment="1" applyProtection="1">
      <alignment horizontal="left" vertical="center"/>
      <protection hidden="1"/>
    </xf>
    <xf numFmtId="165" fontId="11" fillId="0" borderId="0" xfId="0" applyNumberFormat="1" applyFont="1" applyAlignment="1" applyProtection="1">
      <alignment horizontal="center" vertical="center"/>
      <protection hidden="1"/>
    </xf>
    <xf numFmtId="165" fontId="71" fillId="20" borderId="1" xfId="0" applyNumberFormat="1" applyFont="1" applyFill="1" applyBorder="1" applyAlignment="1" applyProtection="1">
      <alignment horizontal="center" vertical="center"/>
      <protection hidden="1"/>
    </xf>
    <xf numFmtId="1" fontId="42" fillId="0" borderId="0" xfId="0" applyNumberFormat="1" applyFont="1" applyAlignment="1" applyProtection="1">
      <alignment horizontal="center" vertical="center"/>
      <protection hidden="1"/>
    </xf>
    <xf numFmtId="2" fontId="11" fillId="5" borderId="1" xfId="0" applyNumberFormat="1" applyFont="1" applyFill="1" applyBorder="1" applyAlignment="1" applyProtection="1">
      <alignment horizontal="center" vertical="center"/>
      <protection hidden="1"/>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center" vertical="center"/>
    </xf>
    <xf numFmtId="1" fontId="42" fillId="0" borderId="0" xfId="0" applyNumberFormat="1" applyFont="1" applyAlignment="1">
      <alignment horizontal="center" vertical="center"/>
    </xf>
    <xf numFmtId="165" fontId="42" fillId="0" borderId="0" xfId="0" applyNumberFormat="1" applyFont="1" applyAlignment="1">
      <alignment horizontal="center" vertical="center"/>
    </xf>
    <xf numFmtId="165" fontId="74" fillId="0" borderId="0" xfId="0" applyNumberFormat="1" applyFont="1" applyAlignment="1" applyProtection="1">
      <alignment horizontal="center" vertical="center"/>
      <protection hidden="1"/>
    </xf>
    <xf numFmtId="0" fontId="74" fillId="0" borderId="0" xfId="0" applyFont="1" applyAlignment="1" applyProtection="1">
      <alignment horizontal="center" vertical="center"/>
      <protection hidden="1"/>
    </xf>
    <xf numFmtId="2" fontId="42" fillId="0" borderId="0" xfId="0" applyNumberFormat="1" applyFont="1" applyAlignment="1">
      <alignment horizontal="center" vertical="center"/>
    </xf>
    <xf numFmtId="1" fontId="54" fillId="0" borderId="0" xfId="0" applyNumberFormat="1" applyFont="1" applyAlignment="1">
      <alignment horizontal="center" vertical="center"/>
    </xf>
    <xf numFmtId="0" fontId="22" fillId="0" borderId="0" xfId="0" applyFont="1" applyAlignment="1" applyProtection="1">
      <alignment horizontal="center" vertical="center"/>
      <protection hidden="1"/>
    </xf>
    <xf numFmtId="0" fontId="54" fillId="0" borderId="0" xfId="0" applyFont="1" applyAlignment="1">
      <alignment horizontal="center" vertical="center"/>
    </xf>
    <xf numFmtId="0" fontId="22" fillId="0" borderId="0" xfId="0" applyFont="1" applyAlignment="1">
      <alignment horizontal="center" vertical="center"/>
    </xf>
    <xf numFmtId="0" fontId="54" fillId="0" borderId="0" xfId="0" applyFont="1" applyAlignment="1">
      <alignment vertical="center"/>
    </xf>
    <xf numFmtId="0" fontId="22" fillId="0" borderId="0" xfId="0" applyFont="1" applyAlignment="1">
      <alignment vertical="center"/>
    </xf>
    <xf numFmtId="0" fontId="77" fillId="0" borderId="1" xfId="0" applyFont="1" applyBorder="1" applyAlignment="1" applyProtection="1">
      <alignment horizontal="center" vertical="center" textRotation="90"/>
      <protection hidden="1"/>
    </xf>
    <xf numFmtId="165" fontId="72" fillId="15" borderId="3" xfId="0" applyNumberFormat="1" applyFont="1" applyFill="1" applyBorder="1" applyAlignment="1" applyProtection="1">
      <alignment horizontal="center" vertical="center"/>
      <protection hidden="1"/>
    </xf>
    <xf numFmtId="0" fontId="5" fillId="0" borderId="1" xfId="0" applyFont="1" applyBorder="1" applyAlignment="1">
      <alignment vertical="center"/>
    </xf>
    <xf numFmtId="0" fontId="75" fillId="0" borderId="1" xfId="0" applyFont="1" applyBorder="1" applyAlignment="1" applyProtection="1">
      <alignment vertical="center"/>
      <protection hidden="1"/>
    </xf>
    <xf numFmtId="1" fontId="67" fillId="0" borderId="0" xfId="0" applyNumberFormat="1" applyFont="1" applyAlignment="1">
      <alignment vertical="center" wrapText="1"/>
    </xf>
    <xf numFmtId="0" fontId="5" fillId="13" borderId="0" xfId="0" applyFont="1" applyFill="1" applyAlignment="1" applyProtection="1">
      <alignment vertical="center"/>
      <protection hidden="1"/>
    </xf>
    <xf numFmtId="0" fontId="26" fillId="0" borderId="0" xfId="0" applyFont="1" applyAlignment="1" applyProtection="1">
      <alignment vertical="center"/>
      <protection hidden="1"/>
    </xf>
    <xf numFmtId="0" fontId="5" fillId="21" borderId="0" xfId="0" applyFont="1" applyFill="1" applyAlignment="1">
      <alignment horizontal="center"/>
    </xf>
    <xf numFmtId="0" fontId="5" fillId="21" borderId="0" xfId="0" applyFont="1" applyFill="1"/>
    <xf numFmtId="165" fontId="11" fillId="0" borderId="0" xfId="0" applyNumberFormat="1" applyFont="1" applyAlignment="1">
      <alignment vertical="center"/>
    </xf>
    <xf numFmtId="0" fontId="75" fillId="0" borderId="1" xfId="0" applyFont="1" applyBorder="1" applyAlignment="1" applyProtection="1">
      <alignment vertical="center" wrapText="1"/>
      <protection hidden="1"/>
    </xf>
    <xf numFmtId="1" fontId="11" fillId="8" borderId="16" xfId="0" applyNumberFormat="1" applyFont="1" applyFill="1" applyBorder="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6" fillId="6" borderId="0" xfId="0" applyFont="1" applyFill="1" applyAlignment="1" applyProtection="1">
      <alignment horizontal="center" vertical="center" wrapText="1"/>
      <protection hidden="1"/>
    </xf>
    <xf numFmtId="164" fontId="6" fillId="6" borderId="0" xfId="0" applyNumberFormat="1" applyFont="1" applyFill="1" applyAlignment="1" applyProtection="1">
      <alignment horizontal="center" vertical="center" wrapText="1"/>
      <protection hidden="1"/>
    </xf>
    <xf numFmtId="0" fontId="6" fillId="3" borderId="0" xfId="0" applyFont="1" applyFill="1" applyAlignment="1" applyProtection="1">
      <alignment horizontal="center" vertical="center" wrapText="1"/>
      <protection hidden="1"/>
    </xf>
    <xf numFmtId="164" fontId="6" fillId="3" borderId="0" xfId="0" applyNumberFormat="1" applyFont="1" applyFill="1" applyAlignment="1" applyProtection="1">
      <alignment horizontal="center" vertical="center" wrapText="1"/>
      <protection hidden="1"/>
    </xf>
    <xf numFmtId="0" fontId="14" fillId="6" borderId="0" xfId="0" applyFont="1" applyFill="1" applyAlignment="1" applyProtection="1">
      <alignment horizontal="center" vertical="center"/>
      <protection hidden="1"/>
    </xf>
    <xf numFmtId="0" fontId="14" fillId="3" borderId="0" xfId="0" applyFont="1" applyFill="1" applyAlignment="1" applyProtection="1">
      <alignment horizontal="center" vertical="center"/>
      <protection hidden="1"/>
    </xf>
    <xf numFmtId="0" fontId="5" fillId="0" borderId="0" xfId="0" applyFont="1" applyAlignment="1">
      <alignment horizontal="center"/>
    </xf>
    <xf numFmtId="0" fontId="26"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25" fillId="0" borderId="0" xfId="0" applyFont="1" applyAlignment="1" applyProtection="1">
      <alignment vertical="center" shrinkToFit="1"/>
      <protection hidden="1"/>
    </xf>
    <xf numFmtId="0" fontId="25" fillId="13" borderId="18" xfId="0" applyFont="1" applyFill="1" applyBorder="1" applyAlignment="1" applyProtection="1">
      <alignment horizontal="left" vertical="center" shrinkToFit="1"/>
      <protection hidden="1"/>
    </xf>
    <xf numFmtId="0" fontId="25" fillId="13" borderId="14" xfId="0" applyFont="1" applyFill="1" applyBorder="1" applyAlignment="1" applyProtection="1">
      <alignment horizontal="left" vertical="center" shrinkToFit="1"/>
      <protection hidden="1"/>
    </xf>
    <xf numFmtId="0" fontId="25" fillId="13" borderId="14" xfId="0" applyFont="1" applyFill="1" applyBorder="1" applyAlignment="1" applyProtection="1">
      <alignment horizontal="center" vertical="center" shrinkToFit="1"/>
      <protection hidden="1"/>
    </xf>
    <xf numFmtId="2" fontId="25" fillId="13" borderId="14" xfId="0" applyNumberFormat="1" applyFont="1" applyFill="1" applyBorder="1" applyAlignment="1" applyProtection="1">
      <alignment horizontal="center" vertical="center" shrinkToFit="1"/>
      <protection hidden="1"/>
    </xf>
    <xf numFmtId="1" fontId="25" fillId="13" borderId="16" xfId="0" applyNumberFormat="1" applyFont="1" applyFill="1" applyBorder="1" applyAlignment="1" applyProtection="1">
      <alignment horizontal="center" vertical="center" shrinkToFit="1"/>
      <protection hidden="1"/>
    </xf>
    <xf numFmtId="1" fontId="25" fillId="0" borderId="0" xfId="0" applyNumberFormat="1" applyFont="1" applyAlignment="1" applyProtection="1">
      <alignment horizontal="center" vertical="center" shrinkToFit="1"/>
      <protection hidden="1"/>
    </xf>
    <xf numFmtId="0" fontId="25" fillId="13" borderId="19" xfId="0" applyFont="1" applyFill="1" applyBorder="1" applyAlignment="1" applyProtection="1">
      <alignment horizontal="left" vertical="center" shrinkToFit="1"/>
      <protection hidden="1"/>
    </xf>
    <xf numFmtId="0" fontId="25" fillId="0" borderId="1" xfId="0" applyFont="1" applyBorder="1" applyAlignment="1" applyProtection="1">
      <alignment vertical="center" shrinkToFit="1"/>
      <protection hidden="1"/>
    </xf>
    <xf numFmtId="0" fontId="25" fillId="0" borderId="1" xfId="0" applyFont="1" applyBorder="1" applyAlignment="1" applyProtection="1">
      <alignment horizontal="center" vertical="center" shrinkToFit="1"/>
      <protection hidden="1"/>
    </xf>
    <xf numFmtId="0" fontId="11" fillId="0" borderId="1" xfId="0" applyFont="1" applyBorder="1" applyAlignment="1" applyProtection="1">
      <alignment horizontal="center" vertical="center" shrinkToFit="1"/>
      <protection hidden="1"/>
    </xf>
    <xf numFmtId="1" fontId="11" fillId="0" borderId="1" xfId="0" applyNumberFormat="1" applyFont="1" applyBorder="1" applyAlignment="1" applyProtection="1">
      <alignment horizontal="center" vertical="center" shrinkToFit="1"/>
      <protection hidden="1"/>
    </xf>
    <xf numFmtId="2" fontId="25" fillId="0" borderId="1" xfId="0" applyNumberFormat="1" applyFont="1" applyBorder="1" applyAlignment="1" applyProtection="1">
      <alignment vertical="center" shrinkToFit="1"/>
      <protection hidden="1"/>
    </xf>
    <xf numFmtId="0" fontId="11" fillId="0" borderId="0" xfId="0" applyFont="1" applyAlignment="1" applyProtection="1">
      <alignment vertical="center" shrinkToFit="1"/>
      <protection hidden="1"/>
    </xf>
    <xf numFmtId="0" fontId="11" fillId="0" borderId="18" xfId="0" applyFont="1" applyBorder="1" applyAlignment="1" applyProtection="1">
      <alignment horizontal="left" vertical="center" shrinkToFit="1"/>
      <protection hidden="1"/>
    </xf>
    <xf numFmtId="0" fontId="11" fillId="0" borderId="14" xfId="0" applyFont="1" applyBorder="1" applyAlignment="1" applyProtection="1">
      <alignment horizontal="left" vertical="center" shrinkToFit="1"/>
      <protection hidden="1"/>
    </xf>
    <xf numFmtId="0" fontId="11" fillId="0" borderId="14" xfId="0" applyFont="1" applyBorder="1" applyAlignment="1" applyProtection="1">
      <alignment horizontal="center" vertical="center" shrinkToFit="1"/>
      <protection hidden="1"/>
    </xf>
    <xf numFmtId="2" fontId="11" fillId="0" borderId="14" xfId="0" applyNumberFormat="1" applyFont="1" applyBorder="1" applyAlignment="1" applyProtection="1">
      <alignment horizontal="center" vertical="center" shrinkToFit="1"/>
      <protection hidden="1"/>
    </xf>
    <xf numFmtId="1" fontId="11" fillId="8" borderId="16" xfId="0" applyNumberFormat="1" applyFont="1" applyFill="1" applyBorder="1" applyAlignment="1" applyProtection="1">
      <alignment horizontal="center" vertical="center" shrinkToFit="1"/>
      <protection hidden="1"/>
    </xf>
    <xf numFmtId="1" fontId="40" fillId="0" borderId="0" xfId="0" applyNumberFormat="1" applyFont="1" applyAlignment="1" applyProtection="1">
      <alignment horizontal="center" vertical="center" shrinkToFit="1"/>
      <protection hidden="1"/>
    </xf>
    <xf numFmtId="0" fontId="11" fillId="0" borderId="19" xfId="0" applyFont="1" applyBorder="1" applyAlignment="1" applyProtection="1">
      <alignment horizontal="left" vertical="center" shrinkToFit="1"/>
      <protection hidden="1"/>
    </xf>
    <xf numFmtId="0" fontId="11" fillId="0" borderId="1" xfId="0" applyFont="1" applyBorder="1" applyAlignment="1" applyProtection="1">
      <alignment vertical="center" shrinkToFit="1"/>
      <protection hidden="1"/>
    </xf>
    <xf numFmtId="2" fontId="11" fillId="0" borderId="1" xfId="0" applyNumberFormat="1" applyFont="1" applyBorder="1" applyAlignment="1" applyProtection="1">
      <alignment vertical="center" shrinkToFit="1"/>
      <protection hidden="1"/>
    </xf>
    <xf numFmtId="0" fontId="11" fillId="0" borderId="0" xfId="0" applyFont="1" applyAlignment="1" applyProtection="1">
      <alignment horizontal="center" vertical="center" shrinkToFit="1"/>
      <protection hidden="1"/>
    </xf>
    <xf numFmtId="0" fontId="41" fillId="0" borderId="19" xfId="0" applyFont="1" applyBorder="1" applyAlignment="1" applyProtection="1">
      <alignment horizontal="left" vertical="center" shrinkToFit="1"/>
      <protection hidden="1"/>
    </xf>
    <xf numFmtId="0" fontId="41" fillId="0" borderId="14" xfId="0" applyFont="1" applyBorder="1" applyAlignment="1" applyProtection="1">
      <alignment horizontal="left" vertical="center" shrinkToFit="1"/>
      <protection hidden="1"/>
    </xf>
    <xf numFmtId="0" fontId="41" fillId="0" borderId="14" xfId="0" applyFont="1" applyBorder="1" applyAlignment="1" applyProtection="1">
      <alignment horizontal="center" vertical="center" shrinkToFit="1"/>
      <protection hidden="1"/>
    </xf>
    <xf numFmtId="0" fontId="41" fillId="0" borderId="1" xfId="0" applyFont="1" applyBorder="1" applyAlignment="1" applyProtection="1">
      <alignment vertical="center" shrinkToFit="1"/>
      <protection hidden="1"/>
    </xf>
    <xf numFmtId="0" fontId="41" fillId="0" borderId="1" xfId="0" applyFont="1" applyBorder="1" applyAlignment="1" applyProtection="1">
      <alignment horizontal="center" vertical="center" shrinkToFit="1"/>
      <protection hidden="1"/>
    </xf>
    <xf numFmtId="0" fontId="44" fillId="13" borderId="0" xfId="13" applyFont="1" applyFill="1" applyAlignment="1" applyProtection="1">
      <alignment vertical="center"/>
      <protection hidden="1"/>
    </xf>
    <xf numFmtId="0" fontId="11" fillId="7" borderId="1" xfId="0" applyFont="1" applyFill="1" applyBorder="1" applyAlignment="1" applyProtection="1">
      <alignment horizontal="center" vertical="center"/>
      <protection hidden="1"/>
    </xf>
    <xf numFmtId="0" fontId="11" fillId="7" borderId="1" xfId="0" applyFont="1" applyFill="1" applyBorder="1" applyAlignment="1" applyProtection="1">
      <alignment horizontal="left" vertical="center"/>
      <protection hidden="1"/>
    </xf>
    <xf numFmtId="165" fontId="23" fillId="7" borderId="1" xfId="0" applyNumberFormat="1" applyFont="1" applyFill="1" applyBorder="1" applyAlignment="1" applyProtection="1">
      <alignment horizontal="center" vertical="center"/>
      <protection locked="0"/>
    </xf>
    <xf numFmtId="0" fontId="11" fillId="0" borderId="0" xfId="0" applyFont="1" applyAlignment="1" applyProtection="1">
      <alignment vertical="center"/>
      <protection locked="0"/>
    </xf>
    <xf numFmtId="0" fontId="11" fillId="0" borderId="0" xfId="0" applyFont="1" applyAlignment="1" applyProtection="1">
      <alignment horizontal="center" vertical="center"/>
      <protection locked="0"/>
    </xf>
    <xf numFmtId="2" fontId="40" fillId="0" borderId="1" xfId="0" applyNumberFormat="1" applyFont="1" applyBorder="1" applyAlignment="1" applyProtection="1">
      <alignment horizontal="center" vertical="center"/>
      <protection locked="0"/>
    </xf>
    <xf numFmtId="2" fontId="70" fillId="0" borderId="1" xfId="0" applyNumberFormat="1" applyFont="1" applyBorder="1" applyAlignment="1" applyProtection="1">
      <alignment horizontal="center" vertical="center"/>
      <protection locked="0"/>
    </xf>
    <xf numFmtId="0" fontId="81" fillId="22" borderId="6" xfId="0" applyFont="1" applyFill="1" applyBorder="1" applyAlignment="1" applyProtection="1">
      <alignment vertical="center"/>
      <protection locked="0"/>
    </xf>
    <xf numFmtId="2" fontId="40" fillId="0" borderId="9" xfId="0" applyNumberFormat="1" applyFont="1" applyBorder="1" applyAlignment="1" applyProtection="1">
      <alignment horizontal="center" vertical="center"/>
      <protection locked="0"/>
    </xf>
    <xf numFmtId="0" fontId="11" fillId="0" borderId="3" xfId="0" applyFont="1" applyBorder="1" applyAlignment="1" applyProtection="1">
      <alignment horizontal="left" vertical="center" wrapText="1"/>
      <protection hidden="1"/>
    </xf>
    <xf numFmtId="0" fontId="11" fillId="7" borderId="3" xfId="0" applyFont="1" applyFill="1" applyBorder="1" applyAlignment="1" applyProtection="1">
      <alignment horizontal="left" vertical="center" wrapText="1"/>
      <protection hidden="1"/>
    </xf>
    <xf numFmtId="2" fontId="70" fillId="7" borderId="1" xfId="0" applyNumberFormat="1" applyFont="1" applyFill="1" applyBorder="1" applyAlignment="1" applyProtection="1">
      <alignment horizontal="center" vertical="center"/>
      <protection locked="0"/>
    </xf>
    <xf numFmtId="2" fontId="11" fillId="7" borderId="3"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left" vertical="center" wrapText="1"/>
      <protection hidden="1"/>
    </xf>
    <xf numFmtId="0" fontId="11" fillId="7" borderId="1" xfId="0" applyFont="1" applyFill="1" applyBorder="1" applyAlignment="1" applyProtection="1">
      <alignment horizontal="left" vertical="center" wrapText="1"/>
      <protection hidden="1"/>
    </xf>
    <xf numFmtId="0" fontId="19" fillId="13" borderId="0" xfId="0" applyFont="1" applyFill="1" applyAlignment="1" applyProtection="1">
      <alignment horizontal="center" vertical="center"/>
      <protection hidden="1"/>
    </xf>
    <xf numFmtId="0" fontId="55" fillId="17" borderId="2" xfId="13" applyFont="1" applyFill="1" applyBorder="1" applyAlignment="1" applyProtection="1">
      <alignment horizontal="center" vertical="center"/>
    </xf>
    <xf numFmtId="0" fontId="55" fillId="17" borderId="2" xfId="13"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37" fillId="10" borderId="1" xfId="0" applyFont="1" applyFill="1" applyBorder="1" applyAlignment="1">
      <alignment horizontal="center" vertical="center"/>
    </xf>
    <xf numFmtId="0" fontId="76" fillId="10" borderId="1" xfId="0" applyFont="1" applyFill="1" applyBorder="1" applyAlignment="1">
      <alignment horizontal="center" vertical="center" textRotation="90"/>
    </xf>
    <xf numFmtId="0" fontId="82" fillId="0" borderId="0" xfId="13" applyFont="1" applyAlignment="1" applyProtection="1">
      <alignment horizontal="center" vertical="center" wrapText="1"/>
      <protection hidden="1"/>
    </xf>
    <xf numFmtId="0" fontId="84" fillId="0" borderId="0" xfId="13" applyFont="1" applyAlignment="1" applyProtection="1">
      <alignment horizontal="center" vertical="center" wrapText="1"/>
      <protection hidden="1"/>
    </xf>
    <xf numFmtId="0" fontId="86" fillId="0" borderId="0" xfId="13" applyFont="1" applyAlignment="1" applyProtection="1">
      <alignment horizontal="center" vertical="center" wrapText="1"/>
      <protection hidden="1"/>
    </xf>
    <xf numFmtId="0" fontId="78" fillId="0" borderId="0" xfId="13" applyFont="1" applyAlignment="1" applyProtection="1">
      <alignment horizontal="center" vertical="center" wrapText="1"/>
      <protection hidden="1"/>
    </xf>
    <xf numFmtId="0" fontId="87" fillId="19" borderId="23" xfId="13" applyFont="1" applyFill="1" applyBorder="1" applyAlignment="1" applyProtection="1">
      <alignment horizontal="right" vertical="center" wrapText="1"/>
      <protection hidden="1"/>
    </xf>
    <xf numFmtId="0" fontId="8" fillId="0" borderId="0" xfId="13" applyFont="1" applyAlignment="1" applyProtection="1">
      <alignment horizontal="center" vertical="center" wrapText="1"/>
      <protection hidden="1"/>
    </xf>
    <xf numFmtId="0" fontId="0" fillId="0" borderId="0" xfId="0" applyProtection="1">
      <protection hidden="1"/>
    </xf>
    <xf numFmtId="0" fontId="5" fillId="0" borderId="0" xfId="0" applyFont="1" applyProtection="1">
      <protection locked="0"/>
    </xf>
    <xf numFmtId="1" fontId="50" fillId="0" borderId="1" xfId="0" applyNumberFormat="1" applyFont="1" applyBorder="1" applyAlignment="1" applyProtection="1">
      <alignment horizontal="left" vertical="center" wrapText="1"/>
      <protection locked="0"/>
    </xf>
    <xf numFmtId="1" fontId="50" fillId="0" borderId="1" xfId="0" applyNumberFormat="1" applyFont="1" applyBorder="1" applyAlignment="1" applyProtection="1">
      <alignment horizontal="center" vertical="center" wrapText="1"/>
      <protection locked="0"/>
    </xf>
    <xf numFmtId="0" fontId="41" fillId="0" borderId="0" xfId="0" applyFont="1" applyProtection="1">
      <protection locked="0"/>
    </xf>
    <xf numFmtId="0" fontId="0" fillId="0" borderId="0" xfId="0" quotePrefix="1"/>
    <xf numFmtId="0" fontId="5" fillId="7" borderId="0" xfId="0" applyFont="1" applyFill="1"/>
    <xf numFmtId="0" fontId="5" fillId="0" borderId="15" xfId="0" applyFont="1" applyBorder="1"/>
    <xf numFmtId="0" fontId="5" fillId="0" borderId="2" xfId="0" applyFont="1" applyBorder="1"/>
    <xf numFmtId="0" fontId="5" fillId="0" borderId="20" xfId="0" applyFont="1" applyBorder="1"/>
    <xf numFmtId="0" fontId="5" fillId="0" borderId="22" xfId="0" applyFont="1" applyBorder="1"/>
    <xf numFmtId="0" fontId="5" fillId="0" borderId="7" xfId="0" applyFont="1" applyBorder="1"/>
    <xf numFmtId="0" fontId="5" fillId="0" borderId="10" xfId="0" applyFont="1" applyBorder="1"/>
    <xf numFmtId="0" fontId="5" fillId="0" borderId="12" xfId="0" applyFont="1" applyBorder="1"/>
    <xf numFmtId="0" fontId="5" fillId="0" borderId="11" xfId="0" applyFont="1" applyBorder="1"/>
    <xf numFmtId="0" fontId="5" fillId="7" borderId="15" xfId="0" applyFont="1" applyFill="1" applyBorder="1"/>
    <xf numFmtId="0" fontId="5" fillId="7" borderId="2" xfId="0" applyFont="1" applyFill="1" applyBorder="1"/>
    <xf numFmtId="0" fontId="5" fillId="7" borderId="20" xfId="0" applyFont="1" applyFill="1" applyBorder="1"/>
    <xf numFmtId="0" fontId="5" fillId="7" borderId="22" xfId="0" applyFont="1" applyFill="1" applyBorder="1"/>
    <xf numFmtId="0" fontId="5" fillId="7" borderId="7" xfId="0" applyFont="1" applyFill="1" applyBorder="1"/>
    <xf numFmtId="0" fontId="5" fillId="7" borderId="10" xfId="0" applyFont="1" applyFill="1" applyBorder="1"/>
    <xf numFmtId="0" fontId="5" fillId="7" borderId="12" xfId="0" applyFont="1" applyFill="1" applyBorder="1"/>
    <xf numFmtId="0" fontId="5" fillId="7" borderId="11" xfId="0" applyFont="1" applyFill="1" applyBorder="1"/>
    <xf numFmtId="0" fontId="5" fillId="0" borderId="0" xfId="0" applyFont="1" applyAlignment="1">
      <alignment wrapText="1"/>
    </xf>
    <xf numFmtId="0" fontId="5" fillId="0" borderId="0" xfId="0" applyFont="1" applyAlignment="1">
      <alignment vertical="center" wrapText="1"/>
    </xf>
    <xf numFmtId="0" fontId="94" fillId="17" borderId="0" xfId="13" applyFont="1" applyFill="1" applyAlignment="1" applyProtection="1">
      <alignment horizontal="center" vertical="center"/>
    </xf>
    <xf numFmtId="2" fontId="59" fillId="18" borderId="1" xfId="0" applyNumberFormat="1" applyFont="1" applyFill="1" applyBorder="1" applyAlignment="1" applyProtection="1">
      <alignment horizontal="center" vertical="center"/>
      <protection hidden="1"/>
    </xf>
    <xf numFmtId="0" fontId="25" fillId="0" borderId="0" xfId="0" applyFont="1" applyAlignment="1">
      <alignment horizontal="center" vertical="center"/>
    </xf>
    <xf numFmtId="2" fontId="24" fillId="0" borderId="0" xfId="0" applyNumberFormat="1" applyFont="1" applyAlignment="1">
      <alignment horizontal="center" vertical="center"/>
    </xf>
    <xf numFmtId="0" fontId="3" fillId="0" borderId="0" xfId="0" applyFont="1" applyAlignment="1">
      <alignment vertical="center"/>
    </xf>
    <xf numFmtId="0" fontId="4" fillId="0" borderId="0" xfId="0" applyFont="1" applyAlignment="1" applyProtection="1">
      <alignment vertical="center"/>
      <protection hidden="1"/>
    </xf>
    <xf numFmtId="0" fontId="31" fillId="0" borderId="0" xfId="13" quotePrefix="1" applyAlignment="1" applyProtection="1">
      <alignment wrapText="1"/>
      <protection hidden="1"/>
    </xf>
    <xf numFmtId="0" fontId="61" fillId="0" borderId="0" xfId="0" applyFont="1" applyAlignment="1" applyProtection="1">
      <alignment vertical="center"/>
      <protection locked="0"/>
    </xf>
    <xf numFmtId="0" fontId="64" fillId="15" borderId="5" xfId="0" applyFont="1" applyFill="1" applyBorder="1" applyAlignment="1" applyProtection="1">
      <alignment horizontal="center" vertical="center" wrapText="1"/>
      <protection hidden="1"/>
    </xf>
    <xf numFmtId="0" fontId="56" fillId="10" borderId="11" xfId="0" applyFont="1" applyFill="1" applyBorder="1" applyAlignment="1">
      <alignment horizontal="center" vertical="center"/>
    </xf>
    <xf numFmtId="0" fontId="97" fillId="24" borderId="1" xfId="0" applyFont="1" applyFill="1" applyBorder="1" applyAlignment="1">
      <alignment horizontal="center" vertical="center" shrinkToFit="1"/>
    </xf>
    <xf numFmtId="0" fontId="11" fillId="0" borderId="2" xfId="0" applyFont="1" applyBorder="1"/>
    <xf numFmtId="0" fontId="51" fillId="3" borderId="1" xfId="0" applyFont="1" applyFill="1" applyBorder="1" applyAlignment="1" applyProtection="1">
      <alignment horizontal="center" vertical="center" wrapText="1"/>
      <protection locked="0"/>
    </xf>
    <xf numFmtId="0" fontId="50" fillId="0" borderId="0" xfId="12" applyFont="1" applyAlignment="1">
      <alignment horizontal="center" vertical="center"/>
    </xf>
    <xf numFmtId="166" fontId="41" fillId="0" borderId="0" xfId="0" applyNumberFormat="1" applyFont="1" applyAlignment="1">
      <alignment horizontal="center" vertical="center"/>
    </xf>
    <xf numFmtId="0" fontId="43" fillId="0" borderId="0" xfId="0" applyFont="1" applyAlignment="1">
      <alignment horizontal="center" vertical="center"/>
    </xf>
    <xf numFmtId="0" fontId="41" fillId="0" borderId="0" xfId="0" applyFont="1" applyAlignment="1">
      <alignment horizontal="center" vertical="center"/>
    </xf>
    <xf numFmtId="0" fontId="57" fillId="24" borderId="1" xfId="0" applyFont="1" applyFill="1" applyBorder="1" applyAlignment="1" applyProtection="1">
      <alignment horizontal="center" vertical="center" shrinkToFit="1"/>
      <protection locked="0"/>
    </xf>
    <xf numFmtId="166" fontId="50" fillId="0" borderId="1" xfId="0" applyNumberFormat="1" applyFont="1" applyBorder="1" applyAlignment="1" applyProtection="1">
      <alignment horizontal="left" vertical="center" wrapText="1"/>
      <protection locked="0"/>
    </xf>
    <xf numFmtId="166" fontId="50" fillId="0" borderId="1" xfId="0" applyNumberFormat="1" applyFont="1" applyBorder="1" applyAlignment="1" applyProtection="1">
      <alignment horizontal="center" vertical="center" wrapText="1"/>
      <protection locked="0"/>
    </xf>
    <xf numFmtId="0" fontId="5" fillId="0" borderId="9" xfId="0" applyFont="1" applyBorder="1" applyAlignment="1">
      <alignment vertical="center"/>
    </xf>
    <xf numFmtId="0" fontId="3" fillId="5" borderId="1" xfId="0" applyFont="1" applyFill="1" applyBorder="1" applyAlignment="1">
      <alignment horizontal="center" vertical="center"/>
    </xf>
    <xf numFmtId="0" fontId="22" fillId="0" borderId="0" xfId="0" applyFont="1"/>
    <xf numFmtId="0" fontId="6" fillId="13" borderId="0" xfId="0" applyFont="1" applyFill="1" applyAlignment="1" applyProtection="1">
      <alignment vertical="center"/>
      <protection hidden="1"/>
    </xf>
    <xf numFmtId="0" fontId="38" fillId="11" borderId="13" xfId="0" applyFont="1" applyFill="1" applyBorder="1" applyAlignment="1" applyProtection="1">
      <alignment vertical="center"/>
      <protection hidden="1"/>
    </xf>
    <xf numFmtId="0" fontId="23" fillId="13" borderId="14" xfId="0" applyFont="1" applyFill="1" applyBorder="1" applyAlignment="1" applyProtection="1">
      <alignment horizontal="center" vertical="center"/>
      <protection hidden="1"/>
    </xf>
    <xf numFmtId="165" fontId="68" fillId="13" borderId="14" xfId="0" applyNumberFormat="1" applyFont="1" applyFill="1" applyBorder="1" applyAlignment="1" applyProtection="1">
      <alignment horizontal="center" vertical="center"/>
      <protection hidden="1"/>
    </xf>
    <xf numFmtId="0" fontId="99" fillId="0" borderId="14" xfId="0" applyFont="1" applyBorder="1" applyAlignment="1" applyProtection="1">
      <alignment horizontal="center" vertical="center" shrinkToFit="1"/>
      <protection hidden="1"/>
    </xf>
    <xf numFmtId="165" fontId="74" fillId="0" borderId="14" xfId="0" applyNumberFormat="1" applyFont="1" applyBorder="1" applyAlignment="1" applyProtection="1">
      <alignment horizontal="center" vertical="center" shrinkToFit="1"/>
      <protection hidden="1"/>
    </xf>
    <xf numFmtId="0" fontId="24" fillId="9" borderId="35" xfId="0" applyFont="1" applyFill="1" applyBorder="1" applyAlignment="1" applyProtection="1">
      <alignment vertical="center"/>
      <protection hidden="1"/>
    </xf>
    <xf numFmtId="0" fontId="24" fillId="12" borderId="35" xfId="0" applyFont="1" applyFill="1" applyBorder="1" applyAlignment="1" applyProtection="1">
      <alignment vertical="center"/>
      <protection hidden="1"/>
    </xf>
    <xf numFmtId="0" fontId="100" fillId="26" borderId="0" xfId="0" applyFont="1" applyFill="1" applyAlignment="1">
      <alignment vertical="center"/>
    </xf>
    <xf numFmtId="0" fontId="100" fillId="26" borderId="0" xfId="0" applyFont="1" applyFill="1" applyAlignment="1">
      <alignment horizontal="center" vertical="center"/>
    </xf>
    <xf numFmtId="0" fontId="100" fillId="0" borderId="0" xfId="0" applyFont="1" applyAlignment="1">
      <alignment horizontal="center" vertical="center"/>
    </xf>
    <xf numFmtId="0" fontId="101" fillId="26" borderId="0" xfId="0" applyFont="1" applyFill="1" applyAlignment="1">
      <alignment vertical="center"/>
    </xf>
    <xf numFmtId="1" fontId="73" fillId="30" borderId="1" xfId="0" applyNumberFormat="1" applyFont="1" applyFill="1" applyBorder="1" applyAlignment="1" applyProtection="1">
      <alignment horizontal="center" vertical="center"/>
      <protection locked="0"/>
    </xf>
    <xf numFmtId="1" fontId="11" fillId="0" borderId="0" xfId="0" applyNumberFormat="1" applyFont="1" applyAlignment="1">
      <alignment horizontal="center" vertical="center"/>
    </xf>
    <xf numFmtId="0" fontId="3" fillId="5" borderId="4" xfId="0" applyFont="1" applyFill="1" applyBorder="1" applyAlignment="1">
      <alignment horizontal="center" vertical="center" wrapText="1"/>
    </xf>
    <xf numFmtId="0" fontId="3" fillId="5" borderId="4" xfId="0" applyFont="1" applyFill="1" applyBorder="1" applyAlignment="1">
      <alignment horizontal="center" vertical="center"/>
    </xf>
    <xf numFmtId="0" fontId="3" fillId="0" borderId="1" xfId="0" applyFont="1" applyBorder="1" applyAlignment="1">
      <alignment horizontal="center" vertical="center"/>
    </xf>
    <xf numFmtId="0" fontId="22" fillId="0" borderId="1" xfId="0" applyFont="1" applyBorder="1"/>
    <xf numFmtId="0" fontId="5" fillId="0" borderId="1" xfId="0" applyFont="1" applyBorder="1"/>
    <xf numFmtId="0" fontId="5" fillId="0" borderId="1" xfId="0" applyFont="1" applyBorder="1" applyAlignment="1">
      <alignment horizontal="center"/>
    </xf>
    <xf numFmtId="0" fontId="5" fillId="0" borderId="1" xfId="0" applyFont="1" applyBorder="1" applyAlignment="1">
      <alignment horizontal="left"/>
    </xf>
    <xf numFmtId="0" fontId="102" fillId="26" borderId="0" xfId="0" applyFont="1" applyFill="1" applyAlignment="1">
      <alignment vertical="center"/>
    </xf>
    <xf numFmtId="0" fontId="107" fillId="0" borderId="0" xfId="0" applyFont="1" applyAlignment="1">
      <alignment horizontal="center" vertical="center"/>
    </xf>
    <xf numFmtId="0" fontId="106" fillId="26" borderId="0" xfId="0" applyFont="1" applyFill="1" applyBorder="1" applyAlignment="1">
      <alignment vertical="center" shrinkToFit="1"/>
    </xf>
    <xf numFmtId="0" fontId="109" fillId="26" borderId="0" xfId="0" applyFont="1" applyFill="1" applyAlignment="1">
      <alignment horizontal="center" vertical="center"/>
    </xf>
    <xf numFmtId="0" fontId="109" fillId="0" borderId="0" xfId="0" applyFont="1" applyAlignment="1">
      <alignment horizontal="center" vertical="center"/>
    </xf>
    <xf numFmtId="0" fontId="110" fillId="26" borderId="1" xfId="0" applyFont="1" applyFill="1" applyBorder="1" applyAlignment="1" applyProtection="1">
      <alignment horizontal="left" vertical="center"/>
      <protection hidden="1"/>
    </xf>
    <xf numFmtId="0" fontId="108" fillId="26" borderId="0" xfId="0" applyFont="1" applyFill="1" applyAlignment="1">
      <alignment vertical="center" shrinkToFit="1"/>
    </xf>
    <xf numFmtId="0" fontId="108" fillId="19" borderId="0" xfId="0" applyFont="1" applyFill="1" applyAlignment="1">
      <alignment horizontal="right" vertical="center"/>
    </xf>
    <xf numFmtId="0" fontId="108" fillId="19" borderId="0" xfId="0" applyFont="1" applyFill="1" applyAlignment="1">
      <alignment horizontal="center" vertical="center"/>
    </xf>
    <xf numFmtId="0" fontId="108" fillId="19" borderId="0" xfId="0" applyFont="1" applyFill="1" applyAlignment="1">
      <alignment horizontal="left" vertical="center"/>
    </xf>
    <xf numFmtId="0" fontId="15" fillId="0" borderId="0" xfId="0" applyFont="1" applyAlignment="1" applyProtection="1">
      <alignment horizontal="center" vertical="center"/>
      <protection hidden="1"/>
    </xf>
    <xf numFmtId="164" fontId="6" fillId="3" borderId="0" xfId="0" applyNumberFormat="1" applyFont="1" applyFill="1" applyAlignment="1" applyProtection="1">
      <alignment horizontal="center" vertical="center" wrapText="1"/>
      <protection hidden="1"/>
    </xf>
    <xf numFmtId="0" fontId="14" fillId="3" borderId="0" xfId="0" applyFont="1" applyFill="1" applyAlignment="1" applyProtection="1">
      <alignment horizontal="center" vertical="center"/>
      <protection hidden="1"/>
    </xf>
    <xf numFmtId="0" fontId="14" fillId="0" borderId="0" xfId="0" applyFont="1" applyAlignment="1" applyProtection="1">
      <alignment horizontal="center" vertical="center"/>
      <protection hidden="1"/>
    </xf>
    <xf numFmtId="0" fontId="5" fillId="0" borderId="0" xfId="0" applyFont="1" applyAlignment="1">
      <alignment horizontal="left"/>
    </xf>
    <xf numFmtId="0" fontId="22" fillId="0" borderId="0" xfId="0" applyFont="1" applyAlignment="1">
      <alignment horizontal="left"/>
    </xf>
    <xf numFmtId="0" fontId="5" fillId="0" borderId="0" xfId="0" applyFont="1"/>
    <xf numFmtId="0" fontId="68" fillId="0" borderId="1" xfId="0" applyFont="1" applyBorder="1" applyAlignment="1" applyProtection="1">
      <alignment horizontal="center" textRotation="90"/>
      <protection hidden="1"/>
    </xf>
    <xf numFmtId="0" fontId="68" fillId="0" borderId="1" xfId="0" applyFont="1" applyBorder="1" applyAlignment="1" applyProtection="1">
      <alignment textRotation="90"/>
      <protection hidden="1"/>
    </xf>
    <xf numFmtId="0" fontId="68" fillId="0" borderId="8" xfId="0" applyFont="1" applyBorder="1" applyAlignment="1" applyProtection="1">
      <alignment textRotation="90"/>
      <protection hidden="1"/>
    </xf>
    <xf numFmtId="0" fontId="68" fillId="0" borderId="5" xfId="0" applyFont="1" applyBorder="1" applyAlignment="1" applyProtection="1">
      <alignment textRotation="90"/>
      <protection hidden="1"/>
    </xf>
    <xf numFmtId="0" fontId="68" fillId="8" borderId="8" xfId="0" applyFont="1" applyFill="1" applyBorder="1" applyAlignment="1" applyProtection="1">
      <alignment textRotation="90"/>
      <protection hidden="1"/>
    </xf>
    <xf numFmtId="0" fontId="68" fillId="8" borderId="5" xfId="0" applyFont="1" applyFill="1" applyBorder="1" applyAlignment="1" applyProtection="1">
      <alignment textRotation="90"/>
      <protection hidden="1"/>
    </xf>
    <xf numFmtId="0" fontId="68" fillId="0" borderId="8" xfId="0" applyFont="1" applyBorder="1" applyAlignment="1">
      <alignment textRotation="90"/>
    </xf>
    <xf numFmtId="0" fontId="68" fillId="0" borderId="5" xfId="0" applyFont="1" applyBorder="1" applyAlignment="1">
      <alignment textRotation="90"/>
    </xf>
    <xf numFmtId="1" fontId="68" fillId="0" borderId="8" xfId="0" applyNumberFormat="1" applyFont="1" applyBorder="1" applyAlignment="1">
      <alignment textRotation="90" wrapText="1"/>
    </xf>
    <xf numFmtId="1" fontId="68" fillId="0" borderId="5" xfId="0" applyNumberFormat="1" applyFont="1" applyBorder="1" applyAlignment="1">
      <alignment textRotation="90" wrapText="1"/>
    </xf>
    <xf numFmtId="1" fontId="68" fillId="0" borderId="1" xfId="0" applyNumberFormat="1" applyFont="1" applyBorder="1" applyAlignment="1">
      <alignment textRotation="90"/>
    </xf>
    <xf numFmtId="165" fontId="68" fillId="0" borderId="1" xfId="0" applyNumberFormat="1" applyFont="1" applyBorder="1" applyAlignment="1" applyProtection="1">
      <alignment horizontal="center" vertical="center"/>
      <protection locked="0"/>
    </xf>
    <xf numFmtId="165" fontId="68" fillId="7" borderId="1" xfId="0" applyNumberFormat="1" applyFont="1" applyFill="1" applyBorder="1" applyAlignment="1" applyProtection="1">
      <alignment horizontal="center" vertical="center"/>
      <protection locked="0"/>
    </xf>
    <xf numFmtId="0" fontId="97" fillId="13" borderId="1" xfId="0" applyFont="1" applyFill="1" applyBorder="1" applyAlignment="1">
      <alignment horizontal="center" vertical="center" shrinkToFit="1"/>
    </xf>
    <xf numFmtId="0" fontId="57" fillId="13" borderId="1" xfId="0" applyFont="1" applyFill="1" applyBorder="1" applyAlignment="1" applyProtection="1">
      <alignment horizontal="center" vertical="center" shrinkToFit="1"/>
      <protection locked="0"/>
    </xf>
    <xf numFmtId="0" fontId="5" fillId="0" borderId="0" xfId="0" applyFont="1"/>
    <xf numFmtId="0" fontId="11" fillId="0" borderId="1" xfId="0" applyFont="1" applyBorder="1" applyAlignment="1" applyProtection="1">
      <alignment horizontal="center" vertical="center"/>
      <protection hidden="1"/>
    </xf>
    <xf numFmtId="0" fontId="112" fillId="0" borderId="0" xfId="0" applyFont="1" applyFill="1" applyAlignment="1" applyProtection="1">
      <alignment horizontal="left" vertical="center"/>
      <protection hidden="1"/>
    </xf>
    <xf numFmtId="0" fontId="5" fillId="0" borderId="0" xfId="0" applyFont="1"/>
    <xf numFmtId="0" fontId="110" fillId="8" borderId="1" xfId="0" applyFont="1" applyFill="1" applyBorder="1" applyAlignment="1" applyProtection="1">
      <alignment horizontal="left" vertical="center"/>
      <protection hidden="1"/>
    </xf>
    <xf numFmtId="0" fontId="114" fillId="0" borderId="0" xfId="0" applyFont="1" applyAlignment="1" applyProtection="1">
      <alignment vertical="center" wrapText="1"/>
      <protection hidden="1"/>
    </xf>
    <xf numFmtId="0" fontId="104" fillId="0" borderId="0" xfId="0" applyFont="1" applyProtection="1">
      <protection hidden="1"/>
    </xf>
    <xf numFmtId="0" fontId="0" fillId="26" borderId="0" xfId="0" applyFill="1" applyProtection="1">
      <protection hidden="1"/>
    </xf>
    <xf numFmtId="0" fontId="113" fillId="0" borderId="0" xfId="0" applyFont="1"/>
    <xf numFmtId="0" fontId="119" fillId="0" borderId="0" xfId="0" applyFont="1" applyAlignment="1">
      <alignment horizontal="center" vertical="top"/>
    </xf>
    <xf numFmtId="0" fontId="116" fillId="0" borderId="0" xfId="0" applyFont="1" applyAlignment="1">
      <alignment horizontal="center" vertical="top"/>
    </xf>
    <xf numFmtId="0" fontId="51" fillId="0" borderId="0" xfId="0" applyFont="1" applyAlignment="1">
      <alignment vertical="center"/>
    </xf>
    <xf numFmtId="0" fontId="119" fillId="0" borderId="0" xfId="0" applyFont="1" applyAlignment="1">
      <alignment horizontal="center" vertical="center"/>
    </xf>
    <xf numFmtId="0" fontId="51" fillId="0" borderId="1" xfId="0" applyFont="1" applyBorder="1" applyAlignment="1">
      <alignment horizontal="right" vertical="center"/>
    </xf>
    <xf numFmtId="0" fontId="51" fillId="0" borderId="0" xfId="0" applyFont="1" applyAlignment="1">
      <alignment horizontal="center"/>
    </xf>
    <xf numFmtId="0" fontId="121" fillId="0" borderId="0" xfId="0" applyFont="1" applyAlignment="1">
      <alignment horizontal="center"/>
    </xf>
    <xf numFmtId="0" fontId="4" fillId="0" borderId="0" xfId="0" applyFont="1"/>
    <xf numFmtId="0" fontId="122" fillId="0" borderId="1" xfId="0" applyFont="1" applyBorder="1" applyAlignment="1" applyProtection="1">
      <alignment horizontal="center" vertical="center" textRotation="90"/>
      <protection hidden="1"/>
    </xf>
    <xf numFmtId="0" fontId="123" fillId="0" borderId="0" xfId="0" applyFont="1" applyAlignment="1">
      <alignment horizontal="center" vertical="center"/>
    </xf>
    <xf numFmtId="0" fontId="124" fillId="0" borderId="0" xfId="0" applyFont="1"/>
    <xf numFmtId="0" fontId="124" fillId="0" borderId="0" xfId="0" applyFont="1" applyAlignment="1">
      <alignment horizontal="center"/>
    </xf>
    <xf numFmtId="0" fontId="126" fillId="0" borderId="0" xfId="0" applyFont="1" applyAlignment="1">
      <alignment horizontal="center"/>
    </xf>
    <xf numFmtId="0" fontId="127" fillId="0" borderId="0" xfId="0" applyFont="1" applyAlignment="1">
      <alignment vertical="center" wrapText="1"/>
    </xf>
    <xf numFmtId="0" fontId="116" fillId="0" borderId="0" xfId="0" applyFont="1" applyAlignment="1">
      <alignment horizontal="center" vertical="center"/>
    </xf>
    <xf numFmtId="0" fontId="117" fillId="0" borderId="0" xfId="0" applyFont="1" applyAlignment="1">
      <alignment horizontal="center" vertical="center"/>
    </xf>
    <xf numFmtId="0" fontId="51" fillId="0" borderId="0" xfId="0" applyFont="1" applyAlignment="1">
      <alignment horizontal="right" vertical="center"/>
    </xf>
    <xf numFmtId="0" fontId="131" fillId="0" borderId="0" xfId="0" applyFont="1"/>
    <xf numFmtId="0" fontId="17" fillId="0" borderId="70" xfId="0" applyFont="1" applyBorder="1" applyAlignment="1" applyProtection="1">
      <alignment horizontal="center" vertical="center"/>
      <protection hidden="1"/>
    </xf>
    <xf numFmtId="0" fontId="17" fillId="0" borderId="71"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0" fontId="11" fillId="7" borderId="79" xfId="0" applyFont="1" applyFill="1" applyBorder="1" applyAlignment="1" applyProtection="1">
      <alignment horizontal="center" vertical="center"/>
      <protection hidden="1"/>
    </xf>
    <xf numFmtId="0" fontId="11" fillId="7" borderId="3" xfId="0" applyFont="1" applyFill="1" applyBorder="1" applyAlignment="1" applyProtection="1">
      <alignment horizontal="center" vertical="center"/>
      <protection hidden="1"/>
    </xf>
    <xf numFmtId="0" fontId="11" fillId="7" borderId="80" xfId="0" applyFont="1" applyFill="1" applyBorder="1" applyAlignment="1" applyProtection="1">
      <alignment horizontal="center" vertical="center"/>
      <protection hidden="1"/>
    </xf>
    <xf numFmtId="0" fontId="11" fillId="7" borderId="6" xfId="0" applyFont="1" applyFill="1" applyBorder="1" applyAlignment="1" applyProtection="1">
      <alignment horizontal="center" vertical="center"/>
      <protection hidden="1"/>
    </xf>
    <xf numFmtId="0" fontId="11" fillId="7" borderId="69" xfId="0" applyFont="1" applyFill="1" applyBorder="1" applyAlignment="1" applyProtection="1">
      <alignment horizontal="left" vertical="center"/>
      <protection hidden="1"/>
    </xf>
    <xf numFmtId="0" fontId="41" fillId="7" borderId="15" xfId="0" applyFont="1" applyFill="1" applyBorder="1" applyAlignment="1" applyProtection="1">
      <alignment horizontal="center" vertical="center"/>
      <protection hidden="1"/>
    </xf>
    <xf numFmtId="0" fontId="41" fillId="7" borderId="15" xfId="0" applyFont="1" applyFill="1" applyBorder="1" applyAlignment="1" applyProtection="1">
      <alignment horizontal="left" vertical="center"/>
      <protection hidden="1"/>
    </xf>
    <xf numFmtId="165" fontId="132" fillId="7" borderId="79" xfId="0" applyNumberFormat="1" applyFont="1" applyFill="1" applyBorder="1" applyAlignment="1" applyProtection="1">
      <alignment horizontal="center" vertical="center"/>
      <protection hidden="1"/>
    </xf>
    <xf numFmtId="2" fontId="132" fillId="7" borderId="1" xfId="0" applyNumberFormat="1" applyFont="1" applyFill="1" applyBorder="1" applyAlignment="1" applyProtection="1">
      <alignment horizontal="center" vertical="center"/>
      <protection hidden="1"/>
    </xf>
    <xf numFmtId="165" fontId="132" fillId="7" borderId="1" xfId="0" applyNumberFormat="1" applyFont="1" applyFill="1" applyBorder="1" applyAlignment="1" applyProtection="1">
      <alignment horizontal="center" vertical="center"/>
      <protection hidden="1"/>
    </xf>
    <xf numFmtId="2" fontId="132" fillId="7" borderId="81" xfId="0" applyNumberFormat="1" applyFont="1" applyFill="1" applyBorder="1" applyAlignment="1" applyProtection="1">
      <alignment horizontal="center" vertical="center"/>
      <protection hidden="1"/>
    </xf>
    <xf numFmtId="2" fontId="132" fillId="7" borderId="3" xfId="0" applyNumberFormat="1" applyFont="1" applyFill="1" applyBorder="1" applyAlignment="1" applyProtection="1">
      <alignment horizontal="center" vertical="center"/>
      <protection hidden="1"/>
    </xf>
    <xf numFmtId="2" fontId="132" fillId="7" borderId="9" xfId="0" applyNumberFormat="1" applyFont="1" applyFill="1" applyBorder="1" applyAlignment="1" applyProtection="1">
      <alignment horizontal="center" vertical="center"/>
      <protection hidden="1"/>
    </xf>
    <xf numFmtId="2" fontId="132" fillId="7" borderId="79" xfId="0" applyNumberFormat="1" applyFont="1" applyFill="1" applyBorder="1" applyAlignment="1" applyProtection="1">
      <alignment horizontal="center" vertical="center"/>
      <protection hidden="1"/>
    </xf>
    <xf numFmtId="165" fontId="132" fillId="7" borderId="81" xfId="0" applyNumberFormat="1" applyFont="1" applyFill="1" applyBorder="1" applyAlignment="1" applyProtection="1">
      <alignment horizontal="center" vertical="center"/>
      <protection hidden="1"/>
    </xf>
    <xf numFmtId="165" fontId="132" fillId="7" borderId="69" xfId="0" applyNumberFormat="1" applyFont="1" applyFill="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1" fillId="0" borderId="79" xfId="0" applyFont="1" applyBorder="1" applyAlignment="1" applyProtection="1">
      <alignment horizontal="center" vertical="center"/>
      <protection hidden="1"/>
    </xf>
    <xf numFmtId="0" fontId="11" fillId="0" borderId="80" xfId="0" applyFont="1" applyBorder="1" applyAlignment="1" applyProtection="1">
      <alignment horizontal="center" vertical="center"/>
      <protection hidden="1"/>
    </xf>
    <xf numFmtId="0" fontId="11" fillId="0" borderId="6" xfId="0" applyFont="1" applyBorder="1" applyAlignment="1" applyProtection="1">
      <alignment horizontal="center" vertical="center"/>
      <protection hidden="1"/>
    </xf>
    <xf numFmtId="0" fontId="11" fillId="0" borderId="69" xfId="0" applyFont="1" applyBorder="1" applyAlignment="1" applyProtection="1">
      <alignment horizontal="left" vertical="center"/>
      <protection hidden="1"/>
    </xf>
    <xf numFmtId="0" fontId="41" fillId="8" borderId="15" xfId="0" applyFont="1" applyFill="1" applyBorder="1" applyAlignment="1" applyProtection="1">
      <alignment horizontal="center" vertical="center"/>
      <protection hidden="1"/>
    </xf>
    <xf numFmtId="0" fontId="41" fillId="8" borderId="15" xfId="0" applyFont="1" applyFill="1" applyBorder="1" applyAlignment="1" applyProtection="1">
      <alignment horizontal="left" vertical="center"/>
      <protection hidden="1"/>
    </xf>
    <xf numFmtId="165" fontId="132" fillId="0" borderId="79" xfId="0" applyNumberFormat="1" applyFont="1" applyBorder="1" applyAlignment="1" applyProtection="1">
      <alignment horizontal="center" vertical="center"/>
      <protection hidden="1"/>
    </xf>
    <xf numFmtId="2" fontId="132" fillId="0" borderId="1" xfId="0" applyNumberFormat="1" applyFont="1" applyBorder="1" applyAlignment="1" applyProtection="1">
      <alignment horizontal="center" vertical="center"/>
      <protection hidden="1"/>
    </xf>
    <xf numFmtId="165" fontId="132" fillId="0" borderId="1" xfId="0" applyNumberFormat="1" applyFont="1" applyBorder="1" applyAlignment="1" applyProtection="1">
      <alignment horizontal="center" vertical="center"/>
      <protection hidden="1"/>
    </xf>
    <xf numFmtId="2" fontId="132" fillId="0" borderId="81" xfId="0" applyNumberFormat="1" applyFont="1" applyBorder="1" applyAlignment="1" applyProtection="1">
      <alignment horizontal="center" vertical="center"/>
      <protection hidden="1"/>
    </xf>
    <xf numFmtId="165" fontId="132" fillId="0" borderId="3" xfId="0" applyNumberFormat="1" applyFont="1" applyBorder="1" applyAlignment="1" applyProtection="1">
      <alignment horizontal="center" vertical="center"/>
      <protection hidden="1"/>
    </xf>
    <xf numFmtId="2" fontId="132" fillId="0" borderId="9" xfId="0" applyNumberFormat="1" applyFont="1" applyBorder="1" applyAlignment="1" applyProtection="1">
      <alignment horizontal="center" vertical="center"/>
      <protection hidden="1"/>
    </xf>
    <xf numFmtId="2" fontId="132" fillId="0" borderId="79" xfId="0" applyNumberFormat="1" applyFont="1" applyBorder="1" applyAlignment="1" applyProtection="1">
      <alignment horizontal="center" vertical="center"/>
      <protection hidden="1"/>
    </xf>
    <xf numFmtId="2" fontId="132" fillId="0" borderId="3" xfId="0" applyNumberFormat="1" applyFont="1" applyBorder="1" applyAlignment="1" applyProtection="1">
      <alignment horizontal="center" vertical="center"/>
      <protection hidden="1"/>
    </xf>
    <xf numFmtId="165" fontId="132" fillId="0" borderId="81" xfId="0" applyNumberFormat="1" applyFont="1" applyBorder="1" applyAlignment="1" applyProtection="1">
      <alignment horizontal="center" vertical="center"/>
      <protection hidden="1"/>
    </xf>
    <xf numFmtId="165" fontId="132" fillId="0" borderId="69" xfId="0" applyNumberFormat="1" applyFont="1" applyBorder="1" applyAlignment="1" applyProtection="1">
      <alignment horizontal="center" vertical="center"/>
      <protection hidden="1"/>
    </xf>
    <xf numFmtId="0" fontId="0" fillId="0" borderId="0" xfId="0" applyAlignment="1">
      <alignment horizontal="center" vertical="center"/>
    </xf>
    <xf numFmtId="0" fontId="3" fillId="0" borderId="0" xfId="0" applyFont="1"/>
    <xf numFmtId="0" fontId="5" fillId="0" borderId="0" xfId="0" applyFont="1" applyAlignment="1">
      <alignment horizontal="left" vertical="center"/>
    </xf>
    <xf numFmtId="0" fontId="5" fillId="0" borderId="0" xfId="0" applyFont="1"/>
    <xf numFmtId="0" fontId="5" fillId="0" borderId="0" xfId="0" applyFont="1" applyAlignment="1">
      <alignment horizontal="center"/>
    </xf>
    <xf numFmtId="1" fontId="68" fillId="0" borderId="1" xfId="0" applyNumberFormat="1" applyFont="1" applyBorder="1" applyAlignment="1">
      <alignment horizontal="left" vertical="center" textRotation="90" wrapText="1"/>
    </xf>
    <xf numFmtId="1" fontId="68" fillId="0" borderId="1" xfId="0" applyNumberFormat="1" applyFont="1" applyBorder="1" applyAlignment="1">
      <alignment horizontal="left" textRotation="90" wrapText="1"/>
    </xf>
    <xf numFmtId="0" fontId="68" fillId="0" borderId="1" xfId="0" applyFont="1" applyBorder="1" applyAlignment="1" applyProtection="1">
      <alignment horizontal="left" textRotation="90"/>
      <protection hidden="1"/>
    </xf>
    <xf numFmtId="0" fontId="111" fillId="0" borderId="1" xfId="0" applyFont="1" applyBorder="1" applyAlignment="1">
      <alignment horizontal="center" vertical="center"/>
    </xf>
    <xf numFmtId="169" fontId="6" fillId="5" borderId="1" xfId="0" applyNumberFormat="1" applyFont="1" applyFill="1" applyBorder="1" applyAlignment="1">
      <alignment horizontal="center"/>
    </xf>
    <xf numFmtId="2" fontId="11" fillId="0" borderId="0" xfId="0" applyNumberFormat="1" applyFont="1" applyAlignment="1">
      <alignment vertical="center"/>
    </xf>
    <xf numFmtId="168" fontId="25" fillId="13" borderId="14" xfId="0" applyNumberFormat="1" applyFont="1" applyFill="1" applyBorder="1" applyAlignment="1" applyProtection="1">
      <alignment horizontal="center" vertical="center" shrinkToFit="1"/>
      <protection hidden="1"/>
    </xf>
    <xf numFmtId="168" fontId="11" fillId="0" borderId="14" xfId="0" applyNumberFormat="1" applyFont="1" applyBorder="1" applyAlignment="1" applyProtection="1">
      <alignment horizontal="center" vertical="center" shrinkToFit="1"/>
      <protection hidden="1"/>
    </xf>
    <xf numFmtId="168" fontId="51" fillId="5" borderId="1" xfId="0" applyNumberFormat="1" applyFont="1" applyFill="1" applyBorder="1" applyAlignment="1" applyProtection="1">
      <alignment horizontal="center" vertical="center"/>
      <protection hidden="1"/>
    </xf>
    <xf numFmtId="168" fontId="41" fillId="0" borderId="14" xfId="0" applyNumberFormat="1" applyFont="1" applyBorder="1" applyAlignment="1" applyProtection="1">
      <alignment horizontal="center" vertical="center" shrinkToFit="1"/>
      <protection hidden="1"/>
    </xf>
    <xf numFmtId="168" fontId="41" fillId="0" borderId="14" xfId="0" applyNumberFormat="1" applyFont="1" applyBorder="1" applyAlignment="1" applyProtection="1">
      <alignment horizontal="center" vertical="center" wrapText="1"/>
      <protection hidden="1"/>
    </xf>
    <xf numFmtId="168" fontId="11" fillId="0" borderId="14" xfId="0" applyNumberFormat="1" applyFont="1" applyBorder="1" applyAlignment="1" applyProtection="1">
      <alignment horizontal="center" vertical="center" wrapText="1"/>
      <protection hidden="1"/>
    </xf>
    <xf numFmtId="0" fontId="84" fillId="7" borderId="0" xfId="13" applyFont="1" applyFill="1" applyAlignment="1" applyProtection="1">
      <alignment horizontal="center" vertical="center" wrapText="1"/>
      <protection hidden="1"/>
    </xf>
    <xf numFmtId="0" fontId="86" fillId="7" borderId="0" xfId="13" applyFont="1" applyFill="1" applyAlignment="1" applyProtection="1">
      <alignment horizontal="center" vertical="center" wrapText="1"/>
      <protection hidden="1"/>
    </xf>
    <xf numFmtId="0" fontId="78" fillId="7" borderId="0" xfId="13" applyFont="1" applyFill="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134" fillId="27" borderId="40" xfId="0" applyFont="1" applyFill="1" applyBorder="1" applyAlignment="1">
      <alignment horizontal="center" vertical="center" shrinkToFit="1"/>
    </xf>
    <xf numFmtId="0" fontId="108" fillId="26" borderId="40" xfId="0" applyFont="1" applyFill="1" applyBorder="1" applyAlignment="1">
      <alignment horizontal="center" vertical="center" shrinkToFit="1"/>
    </xf>
    <xf numFmtId="2" fontId="133" fillId="2" borderId="40" xfId="0" applyNumberFormat="1" applyFont="1" applyFill="1" applyBorder="1" applyAlignment="1">
      <alignment horizontal="center" vertical="center" shrinkToFit="1"/>
    </xf>
    <xf numFmtId="2" fontId="139" fillId="26" borderId="42" xfId="0" applyNumberFormat="1" applyFont="1" applyFill="1" applyBorder="1" applyAlignment="1">
      <alignment horizontal="center" vertical="center"/>
    </xf>
    <xf numFmtId="2" fontId="140" fillId="28" borderId="42" xfId="0" applyNumberFormat="1" applyFont="1" applyFill="1" applyBorder="1" applyAlignment="1">
      <alignment horizontal="center" vertical="center"/>
    </xf>
    <xf numFmtId="2" fontId="142" fillId="29" borderId="40" xfId="0" applyNumberFormat="1" applyFont="1" applyFill="1" applyBorder="1" applyAlignment="1">
      <alignment horizontal="center" vertical="center" shrinkToFit="1"/>
    </xf>
    <xf numFmtId="0" fontId="125" fillId="26" borderId="0" xfId="0" applyFont="1" applyFill="1" applyAlignment="1">
      <alignment horizontal="center" vertical="center"/>
    </xf>
    <xf numFmtId="0" fontId="125" fillId="0" borderId="0" xfId="0" applyFont="1" applyAlignment="1">
      <alignment horizontal="center" vertical="center"/>
    </xf>
    <xf numFmtId="167" fontId="135" fillId="36" borderId="90" xfId="0" applyNumberFormat="1" applyFont="1" applyFill="1" applyBorder="1" applyAlignment="1">
      <alignment horizontal="center" vertical="center" shrinkToFit="1"/>
    </xf>
    <xf numFmtId="170" fontId="135" fillId="36" borderId="90" xfId="0" applyNumberFormat="1" applyFont="1" applyFill="1" applyBorder="1" applyAlignment="1">
      <alignment horizontal="center" vertical="center" shrinkToFit="1"/>
    </xf>
    <xf numFmtId="167" fontId="144" fillId="36" borderId="90" xfId="0" applyNumberFormat="1" applyFont="1" applyFill="1" applyBorder="1" applyAlignment="1">
      <alignment horizontal="center" vertical="center" shrinkToFit="1"/>
    </xf>
    <xf numFmtId="170" fontId="144" fillId="36" borderId="90" xfId="0" applyNumberFormat="1" applyFont="1" applyFill="1" applyBorder="1" applyAlignment="1">
      <alignment horizontal="center" vertical="center" shrinkToFit="1"/>
    </xf>
    <xf numFmtId="0" fontId="11" fillId="0" borderId="0" xfId="0" applyFont="1" applyBorder="1"/>
    <xf numFmtId="0" fontId="55" fillId="17" borderId="0" xfId="13" applyFont="1" applyFill="1" applyBorder="1" applyAlignment="1" applyProtection="1">
      <alignment horizontal="center" vertical="center"/>
    </xf>
    <xf numFmtId="165" fontId="74" fillId="0" borderId="1" xfId="0" applyNumberFormat="1" applyFont="1" applyBorder="1" applyAlignment="1" applyProtection="1">
      <alignment horizontal="center" vertical="center"/>
      <protection locked="0"/>
    </xf>
    <xf numFmtId="165" fontId="74" fillId="7" borderId="1" xfId="0" applyNumberFormat="1" applyFont="1" applyFill="1" applyBorder="1" applyAlignment="1" applyProtection="1">
      <alignment horizontal="center" vertical="center"/>
      <protection locked="0"/>
    </xf>
    <xf numFmtId="165" fontId="74" fillId="7" borderId="3" xfId="0" applyNumberFormat="1" applyFont="1" applyFill="1" applyBorder="1" applyAlignment="1" applyProtection="1">
      <alignment horizontal="center" vertical="center"/>
      <protection locked="0"/>
    </xf>
    <xf numFmtId="0" fontId="111" fillId="0" borderId="4" xfId="0" applyFont="1" applyBorder="1" applyAlignment="1" applyProtection="1">
      <alignment textRotation="90" wrapText="1"/>
      <protection hidden="1"/>
    </xf>
    <xf numFmtId="0" fontId="111" fillId="0" borderId="8" xfId="0" applyFont="1" applyBorder="1" applyAlignment="1" applyProtection="1">
      <alignment textRotation="90" wrapText="1"/>
      <protection hidden="1"/>
    </xf>
    <xf numFmtId="0" fontId="111" fillId="0" borderId="5" xfId="0" applyFont="1" applyBorder="1" applyAlignment="1" applyProtection="1">
      <alignment textRotation="90" wrapText="1"/>
      <protection hidden="1"/>
    </xf>
    <xf numFmtId="0" fontId="76" fillId="2" borderId="4" xfId="0" applyFont="1" applyFill="1" applyBorder="1" applyAlignment="1" applyProtection="1">
      <alignment textRotation="90" wrapText="1"/>
      <protection hidden="1"/>
    </xf>
    <xf numFmtId="0" fontId="76" fillId="2" borderId="8" xfId="0" applyFont="1" applyFill="1" applyBorder="1" applyAlignment="1" applyProtection="1">
      <alignment textRotation="90" wrapText="1"/>
      <protection hidden="1"/>
    </xf>
    <xf numFmtId="0" fontId="76" fillId="2" borderId="5" xfId="0" applyFont="1" applyFill="1" applyBorder="1" applyAlignment="1" applyProtection="1">
      <alignment textRotation="90" wrapText="1"/>
      <protection hidden="1"/>
    </xf>
    <xf numFmtId="2" fontId="146" fillId="26" borderId="43" xfId="0" applyNumberFormat="1" applyFont="1" applyFill="1" applyBorder="1" applyAlignment="1">
      <alignment horizontal="center" vertical="center" wrapText="1"/>
    </xf>
    <xf numFmtId="2" fontId="146" fillId="26" borderId="43" xfId="0" applyNumberFormat="1" applyFont="1" applyFill="1" applyBorder="1" applyAlignment="1">
      <alignment horizontal="center" vertical="center"/>
    </xf>
    <xf numFmtId="2" fontId="146" fillId="2" borderId="43" xfId="0" applyNumberFormat="1" applyFont="1" applyFill="1" applyBorder="1" applyAlignment="1">
      <alignment horizontal="center" vertical="center" wrapText="1"/>
    </xf>
    <xf numFmtId="0" fontId="0" fillId="0" borderId="0" xfId="0" applyAlignment="1">
      <alignment horizontal="right" vertical="center"/>
    </xf>
    <xf numFmtId="0" fontId="0" fillId="0" borderId="0" xfId="0" applyAlignment="1">
      <alignment vertical="center"/>
    </xf>
    <xf numFmtId="0" fontId="0" fillId="0" borderId="91" xfId="0" applyBorder="1" applyAlignment="1">
      <alignment vertical="center"/>
    </xf>
    <xf numFmtId="0" fontId="0" fillId="0" borderId="93" xfId="0" applyBorder="1" applyAlignment="1">
      <alignment vertical="center"/>
    </xf>
    <xf numFmtId="0" fontId="0" fillId="0" borderId="94" xfId="0" applyBorder="1" applyAlignment="1">
      <alignment vertical="center"/>
    </xf>
    <xf numFmtId="0" fontId="0" fillId="0" borderId="0" xfId="0" applyBorder="1" applyAlignment="1">
      <alignment horizontal="right" vertical="center"/>
    </xf>
    <xf numFmtId="0" fontId="0" fillId="0" borderId="0" xfId="0" applyBorder="1" applyAlignment="1">
      <alignment vertical="center"/>
    </xf>
    <xf numFmtId="0" fontId="0" fillId="0" borderId="95" xfId="0" applyBorder="1" applyAlignment="1">
      <alignment vertical="center"/>
    </xf>
    <xf numFmtId="0" fontId="0" fillId="0" borderId="96" xfId="0" applyBorder="1" applyAlignment="1">
      <alignment vertical="center"/>
    </xf>
    <xf numFmtId="0" fontId="0" fillId="0" borderId="97" xfId="0" applyBorder="1" applyAlignment="1">
      <alignment horizontal="right" vertical="center"/>
    </xf>
    <xf numFmtId="0" fontId="0" fillId="0" borderId="97" xfId="0" applyBorder="1" applyAlignment="1">
      <alignment vertical="center"/>
    </xf>
    <xf numFmtId="0" fontId="0" fillId="0" borderId="98" xfId="0" applyBorder="1" applyAlignment="1">
      <alignment vertical="center"/>
    </xf>
    <xf numFmtId="0" fontId="13" fillId="7" borderId="0" xfId="0" applyFont="1" applyFill="1" applyAlignment="1" applyProtection="1">
      <alignment horizontal="right" vertical="center"/>
      <protection hidden="1"/>
    </xf>
    <xf numFmtId="0" fontId="83" fillId="25" borderId="0" xfId="13" applyFont="1" applyFill="1" applyAlignment="1" applyProtection="1">
      <alignment horizontal="center" vertical="center" wrapText="1"/>
      <protection hidden="1"/>
    </xf>
    <xf numFmtId="0" fontId="85" fillId="19" borderId="23" xfId="13" applyFont="1" applyFill="1" applyBorder="1" applyAlignment="1" applyProtection="1">
      <alignment horizontal="center" vertical="center" wrapText="1"/>
      <protection hidden="1"/>
    </xf>
    <xf numFmtId="0" fontId="85" fillId="19" borderId="24" xfId="13" applyFont="1" applyFill="1" applyBorder="1" applyAlignment="1" applyProtection="1">
      <alignment horizontal="center" vertical="center" wrapText="1"/>
      <protection hidden="1"/>
    </xf>
    <xf numFmtId="0" fontId="85" fillId="19" borderId="25" xfId="13" applyFont="1" applyFill="1" applyBorder="1" applyAlignment="1" applyProtection="1">
      <alignment horizontal="center" vertical="center" wrapText="1"/>
      <protection hidden="1"/>
    </xf>
    <xf numFmtId="16" fontId="88" fillId="4" borderId="0" xfId="13" applyNumberFormat="1" applyFont="1" applyFill="1" applyAlignment="1">
      <alignment horizontal="left" vertical="center" wrapText="1"/>
      <protection locked="0"/>
    </xf>
    <xf numFmtId="0" fontId="88" fillId="4" borderId="0" xfId="13" applyFont="1" applyFill="1" applyAlignment="1">
      <alignment horizontal="left" vertical="center" wrapText="1"/>
      <protection locked="0"/>
    </xf>
    <xf numFmtId="0" fontId="88" fillId="4" borderId="24" xfId="13" applyFont="1" applyFill="1" applyBorder="1" applyAlignment="1">
      <alignment horizontal="left" vertical="center" wrapText="1"/>
      <protection locked="0"/>
    </xf>
    <xf numFmtId="0" fontId="88" fillId="4" borderId="25" xfId="13" applyFont="1" applyFill="1" applyBorder="1" applyAlignment="1">
      <alignment horizontal="left" vertical="center" wrapText="1"/>
      <protection locked="0"/>
    </xf>
    <xf numFmtId="0" fontId="82" fillId="25" borderId="0" xfId="13" applyFont="1" applyFill="1" applyAlignment="1" applyProtection="1">
      <alignment horizontal="center" vertical="center" wrapText="1"/>
      <protection hidden="1"/>
    </xf>
    <xf numFmtId="0" fontId="137" fillId="31" borderId="89" xfId="0" applyFont="1" applyFill="1" applyBorder="1" applyAlignment="1">
      <alignment horizontal="center" vertical="center" shrinkToFit="1"/>
    </xf>
    <xf numFmtId="0" fontId="143" fillId="31" borderId="0" xfId="0" applyFont="1" applyFill="1" applyBorder="1" applyAlignment="1">
      <alignment horizontal="center"/>
    </xf>
    <xf numFmtId="0" fontId="143" fillId="31" borderId="89" xfId="0" applyFont="1" applyFill="1" applyBorder="1" applyAlignment="1">
      <alignment horizontal="center"/>
    </xf>
    <xf numFmtId="0" fontId="108" fillId="26" borderId="41" xfId="0" applyFont="1" applyFill="1" applyBorder="1" applyAlignment="1">
      <alignment horizontal="center" vertical="center"/>
    </xf>
    <xf numFmtId="0" fontId="109" fillId="0" borderId="41" xfId="0" applyFont="1" applyBorder="1" applyAlignment="1">
      <alignment horizontal="center"/>
    </xf>
    <xf numFmtId="0" fontId="108" fillId="26" borderId="40" xfId="0" applyFont="1" applyFill="1" applyBorder="1" applyAlignment="1">
      <alignment vertical="center" shrinkToFit="1"/>
    </xf>
    <xf numFmtId="0" fontId="135" fillId="36" borderId="90" xfId="0" applyFont="1" applyFill="1" applyBorder="1" applyAlignment="1">
      <alignment vertical="center" shrinkToFit="1"/>
    </xf>
    <xf numFmtId="2" fontId="133" fillId="26" borderId="83" xfId="0" applyNumberFormat="1" applyFont="1" applyFill="1" applyBorder="1" applyAlignment="1">
      <alignment horizontal="center" vertical="center"/>
    </xf>
    <xf numFmtId="2" fontId="133" fillId="26" borderId="84" xfId="0" applyNumberFormat="1" applyFont="1" applyFill="1" applyBorder="1" applyAlignment="1">
      <alignment horizontal="center" vertical="center"/>
    </xf>
    <xf numFmtId="2" fontId="133" fillId="26" borderId="85" xfId="0" applyNumberFormat="1" applyFont="1" applyFill="1" applyBorder="1" applyAlignment="1">
      <alignment horizontal="center" vertical="center"/>
    </xf>
    <xf numFmtId="2" fontId="133" fillId="26" borderId="86" xfId="0" applyNumberFormat="1" applyFont="1" applyFill="1" applyBorder="1" applyAlignment="1">
      <alignment horizontal="center" vertical="center"/>
    </xf>
    <xf numFmtId="2" fontId="133" fillId="26" borderId="87" xfId="0" applyNumberFormat="1" applyFont="1" applyFill="1" applyBorder="1" applyAlignment="1">
      <alignment horizontal="center" vertical="center"/>
    </xf>
    <xf numFmtId="2" fontId="133" fillId="26" borderId="88" xfId="0" applyNumberFormat="1" applyFont="1" applyFill="1" applyBorder="1" applyAlignment="1">
      <alignment horizontal="center" vertical="center"/>
    </xf>
    <xf numFmtId="0" fontId="138" fillId="26" borderId="38" xfId="0" applyFont="1" applyFill="1" applyBorder="1" applyAlignment="1">
      <alignment horizontal="center" vertical="center" shrinkToFit="1"/>
    </xf>
    <xf numFmtId="0" fontId="138" fillId="26" borderId="39" xfId="0" applyFont="1" applyFill="1" applyBorder="1" applyAlignment="1">
      <alignment horizontal="center" vertical="center" shrinkToFit="1"/>
    </xf>
    <xf numFmtId="0" fontId="138" fillId="26" borderId="82" xfId="0" applyFont="1" applyFill="1" applyBorder="1" applyAlignment="1">
      <alignment horizontal="center" vertical="center" shrinkToFit="1"/>
    </xf>
    <xf numFmtId="0" fontId="107" fillId="0" borderId="0" xfId="0" applyFont="1" applyAlignment="1">
      <alignment horizontal="center" vertical="center"/>
    </xf>
    <xf numFmtId="0" fontId="105" fillId="26" borderId="0" xfId="0" applyFont="1" applyFill="1" applyBorder="1" applyAlignment="1">
      <alignment horizontal="right" vertical="top" shrinkToFit="1"/>
    </xf>
    <xf numFmtId="0" fontId="144" fillId="36" borderId="90" xfId="0" applyFont="1" applyFill="1" applyBorder="1" applyAlignment="1">
      <alignment vertical="center" shrinkToFit="1"/>
    </xf>
    <xf numFmtId="168" fontId="136" fillId="26" borderId="40" xfId="0" applyNumberFormat="1" applyFont="1" applyFill="1" applyBorder="1" applyAlignment="1">
      <alignment horizontal="center" vertical="center"/>
    </xf>
    <xf numFmtId="0" fontId="141" fillId="35" borderId="43" xfId="0" applyFont="1" applyFill="1" applyBorder="1" applyAlignment="1">
      <alignment horizontal="center" vertical="center" shrinkToFit="1"/>
    </xf>
    <xf numFmtId="0" fontId="118" fillId="26" borderId="0" xfId="0" applyFont="1" applyFill="1" applyAlignment="1">
      <alignment horizontal="right" vertical="center"/>
    </xf>
    <xf numFmtId="0" fontId="0" fillId="0" borderId="0" xfId="0" applyAlignment="1">
      <alignment horizontal="center"/>
    </xf>
    <xf numFmtId="0" fontId="115" fillId="7" borderId="46" xfId="1" applyFont="1" applyFill="1" applyBorder="1" applyAlignment="1" applyProtection="1">
      <alignment horizontal="center" vertical="center" wrapText="1"/>
      <protection hidden="1"/>
    </xf>
    <xf numFmtId="0" fontId="115" fillId="7" borderId="0" xfId="1" applyFont="1" applyFill="1" applyAlignment="1" applyProtection="1">
      <alignment horizontal="center" vertical="center" wrapText="1"/>
      <protection hidden="1"/>
    </xf>
    <xf numFmtId="0" fontId="115" fillId="7" borderId="47" xfId="1" applyFont="1" applyFill="1" applyBorder="1" applyAlignment="1" applyProtection="1">
      <alignment horizontal="center" vertical="center" wrapText="1"/>
      <protection hidden="1"/>
    </xf>
    <xf numFmtId="0" fontId="116" fillId="26" borderId="0" xfId="0" applyFont="1" applyFill="1" applyAlignment="1">
      <alignment horizontal="center" vertical="top"/>
    </xf>
    <xf numFmtId="0" fontId="117" fillId="26" borderId="7" xfId="0" applyFont="1" applyFill="1" applyBorder="1" applyAlignment="1">
      <alignment horizontal="center" vertical="center"/>
    </xf>
    <xf numFmtId="0" fontId="117" fillId="26" borderId="0" xfId="0" applyFont="1" applyFill="1" applyAlignment="1">
      <alignment horizontal="center" vertical="center"/>
    </xf>
    <xf numFmtId="0" fontId="5" fillId="0" borderId="1" xfId="0" applyFont="1" applyBorder="1" applyAlignment="1">
      <alignment horizontal="center"/>
    </xf>
    <xf numFmtId="0" fontId="120" fillId="32" borderId="48" xfId="0" applyFont="1" applyFill="1" applyBorder="1" applyAlignment="1">
      <alignment horizontal="center" vertical="center" wrapText="1"/>
    </xf>
    <xf numFmtId="0" fontId="120" fillId="32" borderId="49" xfId="0" applyFont="1" applyFill="1" applyBorder="1" applyAlignment="1">
      <alignment horizontal="center" vertical="center" wrapText="1"/>
    </xf>
    <xf numFmtId="0" fontId="120" fillId="32" borderId="46" xfId="0" applyFont="1" applyFill="1" applyBorder="1" applyAlignment="1">
      <alignment horizontal="center" vertical="center" wrapText="1"/>
    </xf>
    <xf numFmtId="0" fontId="120" fillId="32" borderId="0" xfId="0" applyFont="1" applyFill="1" applyAlignment="1">
      <alignment horizontal="center" vertical="center" wrapText="1"/>
    </xf>
    <xf numFmtId="0" fontId="51" fillId="0" borderId="1" xfId="0" applyFont="1" applyBorder="1" applyAlignment="1">
      <alignment horizontal="right" vertical="center"/>
    </xf>
    <xf numFmtId="0" fontId="51" fillId="0" borderId="1" xfId="0" applyFont="1" applyBorder="1" applyAlignment="1">
      <alignment horizontal="center" vertical="center"/>
    </xf>
    <xf numFmtId="0" fontId="120" fillId="3" borderId="48" xfId="0" applyFont="1" applyFill="1" applyBorder="1" applyAlignment="1">
      <alignment horizontal="center" vertical="center" wrapText="1"/>
    </xf>
    <xf numFmtId="0" fontId="120" fillId="3" borderId="49" xfId="0" applyFont="1" applyFill="1" applyBorder="1" applyAlignment="1">
      <alignment horizontal="center" vertical="center" wrapText="1"/>
    </xf>
    <xf numFmtId="0" fontId="120" fillId="3" borderId="46" xfId="0" applyFont="1" applyFill="1" applyBorder="1" applyAlignment="1">
      <alignment horizontal="center" vertical="center" wrapText="1"/>
    </xf>
    <xf numFmtId="0" fontId="120" fillId="3" borderId="0" xfId="0" applyFont="1" applyFill="1" applyAlignment="1">
      <alignment horizontal="center" vertical="center" wrapText="1"/>
    </xf>
    <xf numFmtId="0" fontId="125" fillId="0" borderId="0" xfId="0" applyFont="1" applyAlignment="1">
      <alignment horizontal="center" vertical="center" wrapText="1"/>
    </xf>
    <xf numFmtId="0" fontId="116" fillId="26" borderId="22" xfId="0" applyFont="1" applyFill="1" applyBorder="1" applyAlignment="1">
      <alignment horizontal="center" vertical="top"/>
    </xf>
    <xf numFmtId="0" fontId="119" fillId="26" borderId="0" xfId="0" applyFont="1" applyFill="1" applyAlignment="1">
      <alignment horizontal="center" vertical="center"/>
    </xf>
    <xf numFmtId="0" fontId="129" fillId="7" borderId="51" xfId="1" applyFont="1" applyFill="1" applyBorder="1" applyAlignment="1" applyProtection="1">
      <alignment horizontal="center" vertical="center" wrapText="1"/>
      <protection hidden="1"/>
    </xf>
    <xf numFmtId="0" fontId="129" fillId="7" borderId="52" xfId="1" applyFont="1" applyFill="1" applyBorder="1" applyAlignment="1" applyProtection="1">
      <alignment horizontal="center" vertical="center" wrapText="1"/>
      <protection hidden="1"/>
    </xf>
    <xf numFmtId="0" fontId="129" fillId="0" borderId="53" xfId="1" applyFont="1" applyBorder="1" applyAlignment="1" applyProtection="1">
      <alignment horizontal="center" vertical="center" wrapText="1"/>
      <protection hidden="1"/>
    </xf>
    <xf numFmtId="0" fontId="129" fillId="0" borderId="51" xfId="1" applyFont="1" applyBorder="1" applyAlignment="1" applyProtection="1">
      <alignment horizontal="center" vertical="center" wrapText="1"/>
      <protection hidden="1"/>
    </xf>
    <xf numFmtId="0" fontId="129" fillId="0" borderId="52" xfId="1" applyFont="1" applyBorder="1" applyAlignment="1" applyProtection="1">
      <alignment horizontal="center" vertical="center" wrapText="1"/>
      <protection hidden="1"/>
    </xf>
    <xf numFmtId="0" fontId="3" fillId="7" borderId="53" xfId="0" applyFont="1" applyFill="1" applyBorder="1" applyAlignment="1" applyProtection="1">
      <alignment horizontal="center" vertical="center" wrapText="1"/>
      <protection hidden="1"/>
    </xf>
    <xf numFmtId="0" fontId="3" fillId="7" borderId="51" xfId="0" applyFont="1" applyFill="1" applyBorder="1" applyAlignment="1" applyProtection="1">
      <alignment horizontal="center" vertical="center" wrapText="1"/>
      <protection hidden="1"/>
    </xf>
    <xf numFmtId="0" fontId="3" fillId="7" borderId="52" xfId="0" applyFont="1" applyFill="1" applyBorder="1" applyAlignment="1" applyProtection="1">
      <alignment horizontal="center" vertical="center" wrapText="1"/>
      <protection hidden="1"/>
    </xf>
    <xf numFmtId="0" fontId="3" fillId="0" borderId="53" xfId="0" applyFont="1" applyBorder="1" applyAlignment="1" applyProtection="1">
      <alignment horizontal="center" vertical="center" wrapText="1"/>
      <protection hidden="1"/>
    </xf>
    <xf numFmtId="0" fontId="3" fillId="0" borderId="51" xfId="0" applyFont="1" applyBorder="1" applyAlignment="1" applyProtection="1">
      <alignment horizontal="center" vertical="center" wrapText="1"/>
      <protection hidden="1"/>
    </xf>
    <xf numFmtId="0" fontId="3" fillId="0" borderId="52" xfId="0" applyFont="1" applyBorder="1" applyAlignment="1" applyProtection="1">
      <alignment horizontal="center" vertical="center" wrapText="1"/>
      <protection hidden="1"/>
    </xf>
    <xf numFmtId="0" fontId="119" fillId="26" borderId="0" xfId="0" applyFont="1" applyFill="1" applyAlignment="1">
      <alignment horizontal="right" vertical="center"/>
    </xf>
    <xf numFmtId="0" fontId="15" fillId="11" borderId="48" xfId="0" applyFont="1" applyFill="1" applyBorder="1" applyAlignment="1">
      <alignment horizontal="center" vertical="center" wrapText="1"/>
    </xf>
    <xf numFmtId="0" fontId="15" fillId="11" borderId="49" xfId="0" applyFont="1" applyFill="1" applyBorder="1" applyAlignment="1">
      <alignment horizontal="center" vertical="center" wrapText="1"/>
    </xf>
    <xf numFmtId="0" fontId="15" fillId="11" borderId="50" xfId="0" applyFont="1" applyFill="1" applyBorder="1" applyAlignment="1">
      <alignment horizontal="center" vertical="center" wrapText="1"/>
    </xf>
    <xf numFmtId="0" fontId="15" fillId="11" borderId="46" xfId="0" applyFont="1" applyFill="1" applyBorder="1" applyAlignment="1">
      <alignment horizontal="center" vertical="center" wrapText="1"/>
    </xf>
    <xf numFmtId="0" fontId="15" fillId="11" borderId="0" xfId="0" applyFont="1" applyFill="1" applyAlignment="1">
      <alignment horizontal="center" vertical="center" wrapText="1"/>
    </xf>
    <xf numFmtId="0" fontId="15" fillId="11" borderId="47" xfId="0" applyFont="1" applyFill="1" applyBorder="1" applyAlignment="1">
      <alignment horizontal="center" vertical="center" wrapText="1"/>
    </xf>
    <xf numFmtId="0" fontId="51" fillId="0" borderId="3" xfId="0" applyFont="1" applyBorder="1" applyAlignment="1">
      <alignment horizontal="right" vertical="center"/>
    </xf>
    <xf numFmtId="0" fontId="51" fillId="0" borderId="9" xfId="0" applyFont="1" applyBorder="1" applyAlignment="1">
      <alignment horizontal="center" vertical="center"/>
    </xf>
    <xf numFmtId="0" fontId="51" fillId="0" borderId="6" xfId="0" applyFont="1" applyBorder="1" applyAlignment="1">
      <alignment horizontal="center" vertical="center"/>
    </xf>
    <xf numFmtId="0" fontId="51" fillId="0" borderId="3" xfId="0" applyFont="1" applyBorder="1" applyAlignment="1">
      <alignment horizontal="center" vertical="center"/>
    </xf>
    <xf numFmtId="0" fontId="51" fillId="0" borderId="0" xfId="0" applyFont="1" applyAlignment="1">
      <alignment horizontal="center" vertical="center"/>
    </xf>
    <xf numFmtId="0" fontId="15" fillId="13" borderId="48" xfId="0" applyFont="1" applyFill="1" applyBorder="1" applyAlignment="1">
      <alignment horizontal="center" vertical="center" wrapText="1"/>
    </xf>
    <xf numFmtId="0" fontId="15" fillId="13" borderId="49" xfId="0" applyFont="1" applyFill="1" applyBorder="1" applyAlignment="1">
      <alignment horizontal="center" vertical="center" wrapText="1"/>
    </xf>
    <xf numFmtId="0" fontId="15" fillId="13" borderId="50"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0" xfId="0" applyFont="1" applyFill="1" applyAlignment="1">
      <alignment horizontal="center" vertical="center" wrapText="1"/>
    </xf>
    <xf numFmtId="0" fontId="15" fillId="13" borderId="47" xfId="0" applyFont="1" applyFill="1" applyBorder="1" applyAlignment="1">
      <alignment horizontal="center" vertical="center" wrapText="1"/>
    </xf>
    <xf numFmtId="0" fontId="129" fillId="7" borderId="53" xfId="1" applyFont="1" applyFill="1" applyBorder="1" applyAlignment="1" applyProtection="1">
      <alignment horizontal="center" vertical="center" wrapText="1"/>
      <protection hidden="1"/>
    </xf>
    <xf numFmtId="0" fontId="130" fillId="0" borderId="54" xfId="0" applyFont="1" applyBorder="1" applyAlignment="1">
      <alignment horizontal="center" vertical="center" textRotation="90"/>
    </xf>
    <xf numFmtId="0" fontId="130" fillId="0" borderId="68" xfId="0" applyFont="1" applyBorder="1" applyAlignment="1">
      <alignment horizontal="center" vertical="center" textRotation="90"/>
    </xf>
    <xf numFmtId="0" fontId="130" fillId="0" borderId="77" xfId="0" applyFont="1" applyBorder="1" applyAlignment="1">
      <alignment horizontal="center" vertical="center" textRotation="90"/>
    </xf>
    <xf numFmtId="0" fontId="15" fillId="27" borderId="48" xfId="0" applyFont="1" applyFill="1" applyBorder="1" applyAlignment="1">
      <alignment horizontal="center" vertical="center" wrapText="1"/>
    </xf>
    <xf numFmtId="0" fontId="15" fillId="27" borderId="49" xfId="0" applyFont="1" applyFill="1" applyBorder="1" applyAlignment="1">
      <alignment horizontal="center" vertical="center" wrapText="1"/>
    </xf>
    <xf numFmtId="0" fontId="15" fillId="27" borderId="50" xfId="0" applyFont="1" applyFill="1" applyBorder="1" applyAlignment="1">
      <alignment horizontal="center" vertical="center" wrapText="1"/>
    </xf>
    <xf numFmtId="0" fontId="15" fillId="27" borderId="46" xfId="0" applyFont="1" applyFill="1" applyBorder="1" applyAlignment="1">
      <alignment horizontal="center" vertical="center" wrapText="1"/>
    </xf>
    <xf numFmtId="0" fontId="15" fillId="27" borderId="0" xfId="0" applyFont="1" applyFill="1" applyAlignment="1">
      <alignment horizontal="center" vertical="center" wrapText="1"/>
    </xf>
    <xf numFmtId="0" fontId="15" fillId="27" borderId="47" xfId="0" applyFont="1" applyFill="1" applyBorder="1" applyAlignment="1">
      <alignment horizontal="center" vertical="center" wrapText="1"/>
    </xf>
    <xf numFmtId="0" fontId="3" fillId="7" borderId="61" xfId="0" applyFont="1" applyFill="1" applyBorder="1" applyAlignment="1" applyProtection="1">
      <alignment horizontal="center" vertical="center" wrapText="1"/>
      <protection hidden="1"/>
    </xf>
    <xf numFmtId="0" fontId="3" fillId="7" borderId="56" xfId="0" applyFont="1" applyFill="1" applyBorder="1" applyAlignment="1" applyProtection="1">
      <alignment horizontal="center" vertical="center" wrapText="1"/>
      <protection hidden="1"/>
    </xf>
    <xf numFmtId="0" fontId="3" fillId="7" borderId="57" xfId="0" applyFont="1" applyFill="1" applyBorder="1" applyAlignment="1" applyProtection="1">
      <alignment horizontal="center" vertical="center" wrapText="1"/>
      <protection hidden="1"/>
    </xf>
    <xf numFmtId="0" fontId="3" fillId="0" borderId="55" xfId="0" applyFont="1" applyBorder="1" applyAlignment="1" applyProtection="1">
      <alignment horizontal="center" vertical="center" wrapText="1"/>
      <protection hidden="1"/>
    </xf>
    <xf numFmtId="0" fontId="3" fillId="0" borderId="56" xfId="0" applyFont="1" applyBorder="1" applyAlignment="1" applyProtection="1">
      <alignment horizontal="center" vertical="center" wrapText="1"/>
      <protection hidden="1"/>
    </xf>
    <xf numFmtId="0" fontId="3" fillId="0" borderId="62" xfId="0" applyFont="1" applyBorder="1" applyAlignment="1" applyProtection="1">
      <alignment horizontal="center" vertical="center" wrapText="1"/>
      <protection hidden="1"/>
    </xf>
    <xf numFmtId="0" fontId="3" fillId="0" borderId="58" xfId="0" applyFont="1" applyBorder="1" applyAlignment="1" applyProtection="1">
      <alignment horizontal="center" vertical="center" wrapText="1"/>
      <protection hidden="1"/>
    </xf>
    <xf numFmtId="0" fontId="3" fillId="0" borderId="59" xfId="0" applyFont="1" applyBorder="1" applyAlignment="1" applyProtection="1">
      <alignment horizontal="center" vertical="center" wrapText="1"/>
      <protection hidden="1"/>
    </xf>
    <xf numFmtId="0" fontId="4" fillId="7" borderId="67" xfId="0" applyFont="1" applyFill="1" applyBorder="1" applyAlignment="1" applyProtection="1">
      <alignment horizontal="center" vertical="center" textRotation="90" wrapText="1"/>
      <protection hidden="1"/>
    </xf>
    <xf numFmtId="0" fontId="4" fillId="7" borderId="76" xfId="0" applyFont="1" applyFill="1" applyBorder="1" applyAlignment="1" applyProtection="1">
      <alignment horizontal="center" vertical="center" textRotation="90" wrapText="1"/>
      <protection hidden="1"/>
    </xf>
    <xf numFmtId="0" fontId="4" fillId="7" borderId="4" xfId="0" applyFont="1" applyFill="1" applyBorder="1" applyAlignment="1" applyProtection="1">
      <alignment horizontal="center" vertical="center" textRotation="90" wrapText="1"/>
      <protection hidden="1"/>
    </xf>
    <xf numFmtId="0" fontId="4" fillId="7" borderId="74" xfId="0" applyFont="1" applyFill="1" applyBorder="1" applyAlignment="1" applyProtection="1">
      <alignment horizontal="center" vertical="center" textRotation="90" wrapText="1"/>
      <protection hidden="1"/>
    </xf>
    <xf numFmtId="0" fontId="4" fillId="7" borderId="66" xfId="0" applyFont="1" applyFill="1" applyBorder="1" applyAlignment="1" applyProtection="1">
      <alignment horizontal="center" vertical="center" textRotation="90" wrapText="1"/>
      <protection hidden="1"/>
    </xf>
    <xf numFmtId="0" fontId="4" fillId="7" borderId="75" xfId="0" applyFont="1" applyFill="1" applyBorder="1" applyAlignment="1" applyProtection="1">
      <alignment horizontal="center" vertical="center" textRotation="90" wrapText="1"/>
      <protection hidden="1"/>
    </xf>
    <xf numFmtId="0" fontId="4" fillId="0" borderId="67" xfId="0" applyFont="1" applyBorder="1" applyAlignment="1" applyProtection="1">
      <alignment horizontal="center" vertical="center" textRotation="90" wrapText="1"/>
      <protection hidden="1"/>
    </xf>
    <xf numFmtId="0" fontId="4" fillId="0" borderId="76" xfId="0" applyFont="1" applyBorder="1" applyAlignment="1" applyProtection="1">
      <alignment horizontal="center" vertical="center" textRotation="90" wrapText="1"/>
      <protection hidden="1"/>
    </xf>
    <xf numFmtId="0" fontId="4" fillId="0" borderId="4" xfId="0" applyFont="1" applyBorder="1" applyAlignment="1" applyProtection="1">
      <alignment horizontal="center" vertical="center" textRotation="90" wrapText="1"/>
      <protection hidden="1"/>
    </xf>
    <xf numFmtId="0" fontId="4" fillId="0" borderId="74" xfId="0" applyFont="1" applyBorder="1" applyAlignment="1" applyProtection="1">
      <alignment horizontal="center" vertical="center" textRotation="90" wrapText="1"/>
      <protection hidden="1"/>
    </xf>
    <xf numFmtId="0" fontId="4" fillId="0" borderId="66" xfId="0" applyFont="1" applyBorder="1" applyAlignment="1" applyProtection="1">
      <alignment horizontal="center" vertical="center" textRotation="90" wrapText="1"/>
      <protection hidden="1"/>
    </xf>
    <xf numFmtId="0" fontId="4" fillId="0" borderId="75" xfId="0" applyFont="1" applyBorder="1" applyAlignment="1" applyProtection="1">
      <alignment horizontal="center" vertical="center" textRotation="90" wrapText="1"/>
      <protection hidden="1"/>
    </xf>
    <xf numFmtId="0" fontId="129" fillId="7" borderId="55" xfId="1" applyFont="1" applyFill="1" applyBorder="1" applyAlignment="1" applyProtection="1">
      <alignment horizontal="center" vertical="center" wrapText="1"/>
      <protection hidden="1"/>
    </xf>
    <xf numFmtId="0" fontId="129" fillId="7" borderId="56" xfId="1" applyFont="1" applyFill="1" applyBorder="1" applyAlignment="1" applyProtection="1">
      <alignment horizontal="center" vertical="center" wrapText="1"/>
      <protection hidden="1"/>
    </xf>
    <xf numFmtId="0" fontId="129" fillId="7" borderId="57" xfId="1" applyFont="1" applyFill="1" applyBorder="1" applyAlignment="1" applyProtection="1">
      <alignment horizontal="center" vertical="center" wrapText="1"/>
      <protection hidden="1"/>
    </xf>
    <xf numFmtId="0" fontId="129" fillId="0" borderId="58" xfId="1" applyFont="1" applyBorder="1" applyAlignment="1" applyProtection="1">
      <alignment horizontal="center" vertical="center" wrapText="1"/>
      <protection hidden="1"/>
    </xf>
    <xf numFmtId="0" fontId="129" fillId="0" borderId="59" xfId="1" applyFont="1" applyBorder="1" applyAlignment="1" applyProtection="1">
      <alignment horizontal="center" vertical="center" wrapText="1"/>
      <protection hidden="1"/>
    </xf>
    <xf numFmtId="0" fontId="129" fillId="0" borderId="60" xfId="1" applyFont="1" applyBorder="1" applyAlignment="1" applyProtection="1">
      <alignment horizontal="center" vertical="center" wrapText="1"/>
      <protection hidden="1"/>
    </xf>
    <xf numFmtId="0" fontId="128" fillId="33" borderId="48" xfId="0" applyFont="1" applyFill="1" applyBorder="1" applyAlignment="1">
      <alignment horizontal="center" vertical="center" wrapText="1"/>
    </xf>
    <xf numFmtId="0" fontId="128" fillId="33" borderId="49" xfId="0" applyFont="1" applyFill="1" applyBorder="1" applyAlignment="1">
      <alignment horizontal="center" vertical="center" wrapText="1"/>
    </xf>
    <xf numFmtId="0" fontId="128" fillId="33" borderId="50" xfId="0" applyFont="1" applyFill="1" applyBorder="1" applyAlignment="1">
      <alignment horizontal="center" vertical="center" wrapText="1"/>
    </xf>
    <xf numFmtId="0" fontId="128" fillId="33" borderId="46" xfId="0" applyFont="1" applyFill="1" applyBorder="1" applyAlignment="1">
      <alignment horizontal="center" vertical="center" wrapText="1"/>
    </xf>
    <xf numFmtId="0" fontId="128" fillId="33" borderId="0" xfId="0" applyFont="1" applyFill="1" applyAlignment="1">
      <alignment horizontal="center" vertical="center" wrapText="1"/>
    </xf>
    <xf numFmtId="0" fontId="128" fillId="33" borderId="47" xfId="0" applyFont="1" applyFill="1" applyBorder="1" applyAlignment="1">
      <alignment horizontal="center" vertical="center" wrapText="1"/>
    </xf>
    <xf numFmtId="0" fontId="129" fillId="0" borderId="49" xfId="1" applyFont="1" applyBorder="1" applyAlignment="1" applyProtection="1">
      <alignment horizontal="center" vertical="center" wrapText="1"/>
      <protection hidden="1"/>
    </xf>
    <xf numFmtId="0" fontId="3" fillId="7" borderId="63" xfId="0" applyFont="1" applyFill="1" applyBorder="1" applyAlignment="1" applyProtection="1">
      <alignment horizontal="center" vertical="center" wrapText="1"/>
      <protection hidden="1"/>
    </xf>
    <xf numFmtId="0" fontId="3" fillId="7" borderId="59" xfId="0" applyFont="1" applyFill="1" applyBorder="1" applyAlignment="1" applyProtection="1">
      <alignment horizontal="center" vertical="center" wrapText="1"/>
      <protection hidden="1"/>
    </xf>
    <xf numFmtId="0" fontId="3" fillId="7" borderId="64" xfId="0" applyFont="1" applyFill="1" applyBorder="1" applyAlignment="1" applyProtection="1">
      <alignment horizontal="center" vertical="center" wrapText="1"/>
      <protection hidden="1"/>
    </xf>
    <xf numFmtId="0" fontId="4" fillId="0" borderId="54" xfId="0" applyFont="1" applyBorder="1" applyAlignment="1" applyProtection="1">
      <alignment horizontal="center" vertical="center" textRotation="90" wrapText="1"/>
      <protection hidden="1"/>
    </xf>
    <xf numFmtId="0" fontId="4" fillId="0" borderId="68" xfId="0" applyFont="1" applyBorder="1" applyAlignment="1" applyProtection="1">
      <alignment horizontal="center" vertical="center" textRotation="90" wrapText="1"/>
      <protection hidden="1"/>
    </xf>
    <xf numFmtId="0" fontId="4" fillId="0" borderId="77" xfId="0" applyFont="1" applyBorder="1" applyAlignment="1" applyProtection="1">
      <alignment horizontal="center" vertical="center" textRotation="90" wrapText="1"/>
      <protection hidden="1"/>
    </xf>
    <xf numFmtId="0" fontId="130" fillId="0" borderId="65" xfId="0" applyFont="1" applyBorder="1" applyAlignment="1">
      <alignment horizontal="center" vertical="center" textRotation="90"/>
    </xf>
    <xf numFmtId="0" fontId="130" fillId="0" borderId="69" xfId="0" applyFont="1" applyBorder="1" applyAlignment="1">
      <alignment horizontal="center" vertical="center" textRotation="90"/>
    </xf>
    <xf numFmtId="0" fontId="130" fillId="0" borderId="78" xfId="0" applyFont="1" applyBorder="1" applyAlignment="1">
      <alignment horizontal="center" vertical="center" textRotation="90"/>
    </xf>
    <xf numFmtId="0" fontId="9" fillId="7" borderId="10" xfId="1" applyFont="1" applyFill="1" applyBorder="1" applyAlignment="1" applyProtection="1">
      <alignment horizontal="center" vertical="center" textRotation="90" wrapText="1"/>
      <protection hidden="1"/>
    </xf>
    <xf numFmtId="0" fontId="9" fillId="7" borderId="73" xfId="1" applyFont="1" applyFill="1" applyBorder="1" applyAlignment="1" applyProtection="1">
      <alignment horizontal="center" vertical="center" textRotation="90" wrapText="1"/>
      <protection hidden="1"/>
    </xf>
    <xf numFmtId="0" fontId="9" fillId="7" borderId="67" xfId="1" applyFont="1" applyFill="1" applyBorder="1" applyAlignment="1" applyProtection="1">
      <alignment horizontal="center" vertical="center" textRotation="90" wrapText="1"/>
      <protection hidden="1"/>
    </xf>
    <xf numFmtId="0" fontId="9" fillId="7" borderId="76" xfId="1" applyFont="1" applyFill="1" applyBorder="1" applyAlignment="1" applyProtection="1">
      <alignment horizontal="center" vertical="center" textRotation="90" wrapText="1"/>
      <protection hidden="1"/>
    </xf>
    <xf numFmtId="0" fontId="89" fillId="0" borderId="0" xfId="0" applyFont="1" applyAlignment="1">
      <alignment horizontal="center" vertical="center" wrapText="1"/>
    </xf>
    <xf numFmtId="0" fontId="89" fillId="0" borderId="0" xfId="0" applyFont="1" applyAlignment="1">
      <alignment horizontal="center" vertical="center"/>
    </xf>
    <xf numFmtId="0" fontId="65" fillId="0" borderId="0" xfId="13" applyFont="1" applyAlignment="1" applyProtection="1">
      <alignment horizontal="center" vertical="center" wrapText="1"/>
      <protection hidden="1"/>
    </xf>
    <xf numFmtId="0" fontId="73" fillId="21" borderId="0" xfId="0" applyFont="1" applyFill="1" applyAlignment="1" applyProtection="1">
      <alignment horizontal="center" vertical="center"/>
      <protection hidden="1"/>
    </xf>
    <xf numFmtId="0" fontId="60" fillId="21" borderId="2" xfId="0" applyFont="1" applyFill="1" applyBorder="1" applyAlignment="1" applyProtection="1">
      <alignment horizontal="right" vertical="center"/>
      <protection hidden="1"/>
    </xf>
    <xf numFmtId="0" fontId="79" fillId="0" borderId="0" xfId="13" applyFont="1" applyAlignment="1" applyProtection="1">
      <alignment horizontal="center" vertical="center" wrapText="1"/>
      <protection hidden="1"/>
    </xf>
    <xf numFmtId="0" fontId="5" fillId="0" borderId="0" xfId="0" applyFont="1" applyAlignment="1">
      <alignment horizontal="left" vertical="center"/>
    </xf>
    <xf numFmtId="0" fontId="61" fillId="23" borderId="0" xfId="0" applyFont="1" applyFill="1" applyAlignment="1">
      <alignment horizontal="center" vertical="center"/>
    </xf>
    <xf numFmtId="0" fontId="5" fillId="0" borderId="0" xfId="0" applyFont="1"/>
    <xf numFmtId="0" fontId="5" fillId="0" borderId="12" xfId="0" applyFont="1" applyBorder="1" applyAlignment="1">
      <alignment horizontal="left"/>
    </xf>
    <xf numFmtId="0" fontId="5" fillId="0" borderId="10" xfId="0" applyFont="1" applyBorder="1" applyAlignment="1">
      <alignment horizontal="left"/>
    </xf>
    <xf numFmtId="0" fontId="5" fillId="7" borderId="12" xfId="0" applyFont="1" applyFill="1" applyBorder="1" applyAlignment="1">
      <alignment horizontal="left"/>
    </xf>
    <xf numFmtId="0" fontId="5" fillId="7" borderId="10" xfId="0" applyFont="1" applyFill="1" applyBorder="1" applyAlignment="1">
      <alignment horizontal="left"/>
    </xf>
    <xf numFmtId="0" fontId="5" fillId="0" borderId="0" xfId="0" applyFont="1" applyAlignment="1">
      <alignment horizontal="left"/>
    </xf>
    <xf numFmtId="0" fontId="5" fillId="7" borderId="0" xfId="0" applyFont="1" applyFill="1"/>
    <xf numFmtId="0" fontId="5" fillId="7" borderId="22" xfId="0" applyFont="1" applyFill="1" applyBorder="1"/>
    <xf numFmtId="0" fontId="3" fillId="7" borderId="0" xfId="0" applyFont="1" applyFill="1"/>
    <xf numFmtId="0" fontId="3" fillId="7" borderId="22" xfId="0" applyFont="1" applyFill="1" applyBorder="1"/>
    <xf numFmtId="0" fontId="5" fillId="0" borderId="22" xfId="0" applyFont="1" applyBorder="1" applyAlignment="1">
      <alignment horizontal="left"/>
    </xf>
    <xf numFmtId="0" fontId="91" fillId="7" borderId="0" xfId="0" applyFont="1" applyFill="1" applyAlignment="1">
      <alignment horizontal="center" vertical="center"/>
    </xf>
    <xf numFmtId="0" fontId="22" fillId="0" borderId="0" xfId="0" applyFont="1" applyAlignment="1">
      <alignment horizontal="left"/>
    </xf>
    <xf numFmtId="0" fontId="22" fillId="0" borderId="22" xfId="0" applyFont="1" applyBorder="1" applyAlignment="1">
      <alignment horizontal="left"/>
    </xf>
    <xf numFmtId="0" fontId="5" fillId="7" borderId="12" xfId="0" applyFont="1" applyFill="1" applyBorder="1"/>
    <xf numFmtId="0" fontId="5" fillId="0" borderId="0" xfId="0" applyFont="1" applyAlignment="1">
      <alignment horizontal="center" vertical="center" wrapText="1"/>
    </xf>
    <xf numFmtId="0" fontId="5" fillId="0" borderId="22" xfId="0" applyFont="1" applyBorder="1" applyAlignment="1">
      <alignment horizontal="center" vertical="center" wrapText="1"/>
    </xf>
    <xf numFmtId="0" fontId="5" fillId="0" borderId="0" xfId="0" applyFont="1" applyAlignment="1">
      <alignment horizontal="center" vertical="top" wrapText="1"/>
    </xf>
    <xf numFmtId="0" fontId="5" fillId="0" borderId="0" xfId="0" applyFont="1" applyAlignment="1">
      <alignment horizontal="center" wrapText="1"/>
    </xf>
    <xf numFmtId="0" fontId="6" fillId="6" borderId="0" xfId="0" applyFont="1" applyFill="1" applyAlignment="1" applyProtection="1">
      <alignment horizontal="center" vertical="center" wrapText="1"/>
      <protection hidden="1"/>
    </xf>
    <xf numFmtId="164" fontId="6" fillId="6" borderId="0" xfId="0" applyNumberFormat="1" applyFont="1" applyFill="1" applyAlignment="1" applyProtection="1">
      <alignment horizontal="center" vertical="center" wrapText="1"/>
      <protection hidden="1"/>
    </xf>
    <xf numFmtId="0" fontId="6" fillId="3" borderId="0" xfId="0" applyFont="1" applyFill="1" applyAlignment="1" applyProtection="1">
      <alignment horizontal="center" vertical="center" wrapText="1"/>
      <protection hidden="1"/>
    </xf>
    <xf numFmtId="0" fontId="15" fillId="0" borderId="0" xfId="0" applyFont="1" applyAlignment="1" applyProtection="1">
      <alignment horizontal="center" vertical="center"/>
      <protection hidden="1"/>
    </xf>
    <xf numFmtId="164" fontId="6" fillId="3" borderId="0" xfId="0" applyNumberFormat="1" applyFont="1" applyFill="1" applyAlignment="1" applyProtection="1">
      <alignment horizontal="center" vertical="center" wrapText="1"/>
      <protection hidden="1"/>
    </xf>
    <xf numFmtId="0" fontId="14" fillId="6" borderId="0" xfId="0" applyFont="1" applyFill="1" applyAlignment="1" applyProtection="1">
      <alignment horizontal="center" vertical="center"/>
      <protection hidden="1"/>
    </xf>
    <xf numFmtId="0" fontId="14" fillId="3" borderId="0" xfId="0" applyFont="1" applyFill="1" applyAlignment="1" applyProtection="1">
      <alignment horizontal="center" vertical="center"/>
      <protection hidden="1"/>
    </xf>
    <xf numFmtId="0" fontId="14" fillId="0" borderId="0" xfId="0" applyFont="1" applyAlignment="1" applyProtection="1">
      <alignment horizontal="right" vertical="center"/>
      <protection hidden="1"/>
    </xf>
    <xf numFmtId="0" fontId="14"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36" fillId="11" borderId="13" xfId="0" applyFont="1" applyFill="1" applyBorder="1" applyAlignment="1" applyProtection="1">
      <alignment horizontal="center" vertical="center"/>
      <protection hidden="1"/>
    </xf>
    <xf numFmtId="164" fontId="24" fillId="9" borderId="33" xfId="0" applyNumberFormat="1" applyFont="1" applyFill="1" applyBorder="1" applyAlignment="1" applyProtection="1">
      <alignment horizontal="center" vertical="center"/>
      <protection hidden="1"/>
    </xf>
    <xf numFmtId="0" fontId="24" fillId="9" borderId="17" xfId="0" applyFont="1" applyFill="1" applyBorder="1" applyAlignment="1" applyProtection="1">
      <alignment horizontal="center" vertical="center"/>
      <protection hidden="1"/>
    </xf>
    <xf numFmtId="0" fontId="38" fillId="11" borderId="13" xfId="0" applyFont="1" applyFill="1" applyBorder="1" applyAlignment="1" applyProtection="1">
      <alignment horizontal="center" vertical="center"/>
      <protection hidden="1"/>
    </xf>
    <xf numFmtId="164" fontId="38" fillId="11" borderId="13" xfId="0" applyNumberFormat="1" applyFont="1" applyFill="1" applyBorder="1" applyAlignment="1" applyProtection="1">
      <alignment horizontal="center" vertical="center"/>
      <protection hidden="1"/>
    </xf>
    <xf numFmtId="0" fontId="24" fillId="9" borderId="32" xfId="0" applyFont="1" applyFill="1" applyBorder="1" applyAlignment="1" applyProtection="1">
      <alignment horizontal="center" vertical="center"/>
      <protection hidden="1"/>
    </xf>
    <xf numFmtId="0" fontId="98" fillId="11" borderId="26" xfId="0" applyFont="1" applyFill="1" applyBorder="1" applyAlignment="1" applyProtection="1">
      <alignment horizontal="center" vertical="center" wrapText="1"/>
      <protection hidden="1"/>
    </xf>
    <xf numFmtId="0" fontId="98" fillId="11" borderId="30" xfId="0" applyFont="1" applyFill="1" applyBorder="1" applyAlignment="1" applyProtection="1">
      <alignment horizontal="center" vertical="center" wrapText="1"/>
      <protection hidden="1"/>
    </xf>
    <xf numFmtId="0" fontId="37" fillId="9" borderId="17" xfId="0" applyFont="1" applyFill="1" applyBorder="1" applyAlignment="1" applyProtection="1">
      <alignment horizontal="center" vertical="center"/>
      <protection hidden="1"/>
    </xf>
    <xf numFmtId="0" fontId="37" fillId="9" borderId="34" xfId="0" applyFont="1" applyFill="1" applyBorder="1" applyAlignment="1" applyProtection="1">
      <alignment horizontal="center" vertical="center"/>
      <protection hidden="1"/>
    </xf>
    <xf numFmtId="0" fontId="38" fillId="11" borderId="27" xfId="0" applyFont="1" applyFill="1" applyBorder="1" applyAlignment="1" applyProtection="1">
      <alignment horizontal="center" vertical="center"/>
      <protection hidden="1"/>
    </xf>
    <xf numFmtId="0" fontId="38" fillId="11" borderId="28" xfId="0" applyFont="1" applyFill="1" applyBorder="1" applyAlignment="1" applyProtection="1">
      <alignment horizontal="center" vertical="center"/>
      <protection hidden="1"/>
    </xf>
    <xf numFmtId="0" fontId="38" fillId="11" borderId="29" xfId="0" applyFont="1" applyFill="1" applyBorder="1" applyAlignment="1" applyProtection="1">
      <alignment horizontal="center" vertical="center"/>
      <protection hidden="1"/>
    </xf>
    <xf numFmtId="0" fontId="8" fillId="9" borderId="35" xfId="0" applyFont="1" applyFill="1" applyBorder="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24" fillId="12" borderId="1" xfId="0" applyFont="1" applyFill="1" applyBorder="1" applyAlignment="1" applyProtection="1">
      <alignment horizontal="center" vertical="center"/>
      <protection hidden="1"/>
    </xf>
    <xf numFmtId="0" fontId="37" fillId="12" borderId="1" xfId="0" applyFont="1" applyFill="1" applyBorder="1" applyAlignment="1" applyProtection="1">
      <alignment horizontal="center" vertical="center"/>
      <protection hidden="1"/>
    </xf>
    <xf numFmtId="0" fontId="24" fillId="12" borderId="44" xfId="0" applyFont="1" applyFill="1" applyBorder="1" applyAlignment="1" applyProtection="1">
      <alignment horizontal="center" vertical="center"/>
      <protection hidden="1"/>
    </xf>
    <xf numFmtId="0" fontId="24" fillId="12" borderId="45" xfId="0" applyFont="1" applyFill="1" applyBorder="1" applyAlignment="1" applyProtection="1">
      <alignment horizontal="center" vertical="center"/>
      <protection hidden="1"/>
    </xf>
    <xf numFmtId="0" fontId="24" fillId="9" borderId="37" xfId="0" applyFont="1" applyFill="1" applyBorder="1" applyAlignment="1" applyProtection="1">
      <alignment horizontal="center" vertical="center"/>
      <protection hidden="1"/>
    </xf>
    <xf numFmtId="0" fontId="24" fillId="9" borderId="35" xfId="0" applyFont="1" applyFill="1" applyBorder="1" applyAlignment="1" applyProtection="1">
      <alignment horizontal="center" vertical="center"/>
      <protection hidden="1"/>
    </xf>
    <xf numFmtId="0" fontId="8" fillId="9" borderId="36" xfId="0" applyFont="1" applyFill="1" applyBorder="1" applyAlignment="1" applyProtection="1">
      <alignment horizontal="center" vertical="center" wrapText="1"/>
      <protection hidden="1"/>
    </xf>
    <xf numFmtId="0" fontId="98" fillId="11" borderId="31" xfId="0" applyFont="1" applyFill="1" applyBorder="1" applyAlignment="1" applyProtection="1">
      <alignment horizontal="center" vertical="center" wrapText="1"/>
      <protection hidden="1"/>
    </xf>
    <xf numFmtId="0" fontId="98" fillId="11" borderId="21" xfId="0" applyFont="1" applyFill="1" applyBorder="1" applyAlignment="1" applyProtection="1">
      <alignment horizontal="center" vertical="center" wrapText="1"/>
      <protection hidden="1"/>
    </xf>
    <xf numFmtId="0" fontId="95" fillId="13" borderId="0" xfId="13" applyFont="1" applyFill="1" applyAlignment="1" applyProtection="1">
      <alignment horizontal="center" vertical="center"/>
      <protection hidden="1"/>
    </xf>
    <xf numFmtId="0" fontId="46" fillId="13" borderId="0" xfId="0" applyFont="1" applyFill="1" applyAlignment="1" applyProtection="1">
      <alignment horizontal="center" vertical="center"/>
      <protection hidden="1"/>
    </xf>
    <xf numFmtId="0" fontId="6" fillId="0" borderId="0" xfId="0" applyFont="1" applyAlignment="1" applyProtection="1">
      <alignment horizontal="right" vertical="top"/>
      <protection hidden="1"/>
    </xf>
    <xf numFmtId="0" fontId="8" fillId="12" borderId="35" xfId="0" applyFont="1" applyFill="1" applyBorder="1" applyAlignment="1" applyProtection="1">
      <alignment horizontal="center" vertical="center" wrapText="1"/>
      <protection hidden="1"/>
    </xf>
    <xf numFmtId="0" fontId="24" fillId="12" borderId="37" xfId="0" applyFont="1" applyFill="1" applyBorder="1" applyAlignment="1" applyProtection="1">
      <alignment horizontal="center" vertical="center"/>
      <protection hidden="1"/>
    </xf>
    <xf numFmtId="0" fontId="24" fillId="12" borderId="35" xfId="0" applyFont="1" applyFill="1" applyBorder="1" applyAlignment="1" applyProtection="1">
      <alignment horizontal="center" vertical="center"/>
      <protection hidden="1"/>
    </xf>
    <xf numFmtId="0" fontId="8" fillId="12" borderId="36" xfId="0" applyFont="1" applyFill="1" applyBorder="1" applyAlignment="1" applyProtection="1">
      <alignment horizontal="center" vertical="center" wrapText="1"/>
      <protection hidden="1"/>
    </xf>
    <xf numFmtId="0" fontId="5" fillId="0" borderId="0" xfId="0" applyFont="1" applyAlignment="1">
      <alignment horizontal="center"/>
    </xf>
    <xf numFmtId="0" fontId="32" fillId="7" borderId="0" xfId="13" applyFont="1" applyFill="1" applyAlignment="1" applyProtection="1">
      <alignment horizontal="center"/>
    </xf>
    <xf numFmtId="0" fontId="32" fillId="7" borderId="2" xfId="13" applyFont="1" applyFill="1" applyBorder="1" applyAlignment="1" applyProtection="1">
      <alignment horizontal="center"/>
    </xf>
    <xf numFmtId="1" fontId="68" fillId="0" borderId="1" xfId="0" applyNumberFormat="1" applyFont="1" applyBorder="1" applyAlignment="1">
      <alignment horizontal="center" textRotation="90" wrapText="1"/>
    </xf>
    <xf numFmtId="0" fontId="68" fillId="0" borderId="1" xfId="0" applyFont="1" applyBorder="1" applyAlignment="1" applyProtection="1">
      <alignment horizontal="center" textRotation="90"/>
      <protection hidden="1"/>
    </xf>
    <xf numFmtId="0" fontId="68" fillId="8" borderId="1" xfId="0" applyFont="1" applyFill="1" applyBorder="1" applyAlignment="1" applyProtection="1">
      <alignment horizontal="center" textRotation="90"/>
      <protection hidden="1"/>
    </xf>
    <xf numFmtId="0" fontId="68" fillId="0" borderId="1" xfId="0" applyFont="1" applyBorder="1" applyAlignment="1">
      <alignment horizontal="center" textRotation="90"/>
    </xf>
    <xf numFmtId="0" fontId="145" fillId="0" borderId="92" xfId="0" applyFont="1" applyBorder="1" applyAlignment="1">
      <alignment horizontal="center" vertical="center"/>
    </xf>
    <xf numFmtId="165" fontId="35" fillId="0" borderId="1" xfId="0" applyNumberFormat="1" applyFont="1" applyBorder="1" applyAlignment="1" applyProtection="1">
      <alignment horizontal="center" textRotation="90" wrapText="1"/>
      <protection hidden="1"/>
    </xf>
    <xf numFmtId="0" fontId="111" fillId="0" borderId="8" xfId="0" applyFont="1" applyBorder="1" applyAlignment="1" applyProtection="1">
      <alignment horizontal="center" textRotation="90" wrapText="1"/>
      <protection hidden="1"/>
    </xf>
    <xf numFmtId="0" fontId="111" fillId="0" borderId="5" xfId="0" applyFont="1" applyBorder="1" applyAlignment="1" applyProtection="1">
      <alignment horizontal="center" textRotation="90" wrapText="1"/>
      <protection hidden="1"/>
    </xf>
    <xf numFmtId="1" fontId="111" fillId="0" borderId="8" xfId="0" applyNumberFormat="1" applyFont="1" applyBorder="1" applyAlignment="1">
      <alignment horizontal="center" textRotation="90" wrapText="1"/>
    </xf>
    <xf numFmtId="1" fontId="111" fillId="0" borderId="5" xfId="0" applyNumberFormat="1" applyFont="1" applyBorder="1" applyAlignment="1">
      <alignment horizontal="center" textRotation="90" wrapText="1"/>
    </xf>
    <xf numFmtId="0" fontId="81" fillId="22" borderId="9" xfId="0" applyFont="1" applyFill="1" applyBorder="1" applyAlignment="1" applyProtection="1">
      <alignment horizontal="center" vertical="center"/>
      <protection locked="0"/>
    </xf>
    <xf numFmtId="0" fontId="81" fillId="22" borderId="6" xfId="0" applyFont="1" applyFill="1" applyBorder="1" applyAlignment="1" applyProtection="1">
      <alignment horizontal="center" vertical="center"/>
      <protection locked="0"/>
    </xf>
    <xf numFmtId="0" fontId="111" fillId="8" borderId="8" xfId="0" applyFont="1" applyFill="1" applyBorder="1" applyAlignment="1" applyProtection="1">
      <alignment horizontal="center" textRotation="90" wrapText="1"/>
      <protection hidden="1"/>
    </xf>
    <xf numFmtId="0" fontId="111" fillId="8" borderId="5" xfId="0" applyFont="1" applyFill="1" applyBorder="1" applyAlignment="1" applyProtection="1">
      <alignment horizontal="center" textRotation="90" wrapText="1"/>
      <protection hidden="1"/>
    </xf>
    <xf numFmtId="0" fontId="81" fillId="34" borderId="1" xfId="0" applyFont="1" applyFill="1" applyBorder="1" applyAlignment="1" applyProtection="1">
      <alignment horizontal="center" vertical="center"/>
      <protection locked="0"/>
    </xf>
    <xf numFmtId="0" fontId="81" fillId="22" borderId="1" xfId="0" applyFont="1" applyFill="1" applyBorder="1" applyAlignment="1" applyProtection="1">
      <alignment horizontal="center" vertical="center"/>
      <protection locked="0"/>
    </xf>
    <xf numFmtId="0" fontId="111" fillId="0" borderId="4" xfId="0" applyFont="1" applyBorder="1" applyAlignment="1" applyProtection="1">
      <alignment horizontal="center" textRotation="90" wrapText="1"/>
      <protection hidden="1"/>
    </xf>
    <xf numFmtId="0" fontId="111" fillId="0" borderId="4" xfId="0" applyFont="1" applyBorder="1" applyAlignment="1">
      <alignment horizontal="center" textRotation="90" wrapText="1"/>
    </xf>
    <xf numFmtId="0" fontId="111" fillId="0" borderId="8" xfId="0" applyFont="1" applyBorder="1" applyAlignment="1">
      <alignment horizontal="center" textRotation="90" wrapText="1"/>
    </xf>
    <xf numFmtId="0" fontId="111" fillId="0" borderId="5" xfId="0" applyFont="1" applyBorder="1" applyAlignment="1">
      <alignment horizontal="center" textRotation="90" wrapText="1"/>
    </xf>
    <xf numFmtId="0" fontId="111" fillId="8" borderId="4" xfId="0" applyFont="1" applyFill="1" applyBorder="1" applyAlignment="1" applyProtection="1">
      <alignment horizontal="center" textRotation="90" wrapText="1"/>
      <protection hidden="1"/>
    </xf>
    <xf numFmtId="0" fontId="15" fillId="0" borderId="0" xfId="13" applyFont="1" applyAlignment="1" applyProtection="1">
      <alignment horizontal="center" vertical="center"/>
      <protection hidden="1"/>
    </xf>
    <xf numFmtId="0" fontId="35" fillId="0" borderId="0" xfId="0" applyFont="1" applyAlignment="1" applyProtection="1">
      <alignment horizontal="center" vertical="top"/>
      <protection hidden="1"/>
    </xf>
    <xf numFmtId="0" fontId="103" fillId="2" borderId="4" xfId="0" applyFont="1" applyFill="1" applyBorder="1" applyAlignment="1">
      <alignment horizontal="center" vertical="center" textRotation="90" wrapText="1"/>
    </xf>
    <xf numFmtId="0" fontId="103" fillId="2" borderId="8" xfId="0" applyFont="1" applyFill="1" applyBorder="1" applyAlignment="1">
      <alignment horizontal="center" vertical="center" textRotation="90" wrapText="1"/>
    </xf>
    <xf numFmtId="0" fontId="103" fillId="2" borderId="5" xfId="0" applyFont="1" applyFill="1" applyBorder="1" applyAlignment="1">
      <alignment horizontal="center" vertical="center" textRotation="90" wrapText="1"/>
    </xf>
    <xf numFmtId="0" fontId="43" fillId="5" borderId="4" xfId="0" applyFont="1" applyFill="1" applyBorder="1" applyAlignment="1">
      <alignment horizontal="center" vertical="center" wrapText="1"/>
    </xf>
    <xf numFmtId="0" fontId="43" fillId="5" borderId="8" xfId="0" applyFont="1" applyFill="1" applyBorder="1" applyAlignment="1">
      <alignment horizontal="center" vertical="center" wrapText="1"/>
    </xf>
    <xf numFmtId="0" fontId="58" fillId="18" borderId="1" xfId="0" applyFont="1" applyFill="1" applyBorder="1" applyAlignment="1" applyProtection="1">
      <alignment horizontal="center" vertical="center" textRotation="90"/>
      <protection hidden="1"/>
    </xf>
    <xf numFmtId="0" fontId="69" fillId="20" borderId="1" xfId="0" applyFont="1" applyFill="1" applyBorder="1" applyAlignment="1" applyProtection="1">
      <alignment horizontal="center" vertical="center" wrapText="1"/>
      <protection hidden="1"/>
    </xf>
    <xf numFmtId="0" fontId="53" fillId="0" borderId="0" xfId="0" applyFont="1" applyAlignment="1" applyProtection="1">
      <alignment horizontal="center" vertical="center"/>
      <protection hidden="1"/>
    </xf>
    <xf numFmtId="0" fontId="3" fillId="5" borderId="1" xfId="0" applyFont="1" applyFill="1" applyBorder="1" applyAlignment="1">
      <alignment horizontal="center" vertical="center"/>
    </xf>
    <xf numFmtId="0" fontId="4" fillId="0" borderId="0" xfId="0" applyFont="1" applyAlignment="1" applyProtection="1">
      <alignment horizontal="center" vertical="center"/>
      <protection hidden="1"/>
    </xf>
    <xf numFmtId="0" fontId="66" fillId="14" borderId="1" xfId="0" applyFont="1" applyFill="1" applyBorder="1" applyAlignment="1">
      <alignment horizontal="center" vertical="center" wrapText="1"/>
    </xf>
    <xf numFmtId="0" fontId="66" fillId="16" borderId="1" xfId="0" applyFont="1" applyFill="1" applyBorder="1" applyAlignment="1">
      <alignment horizontal="center" vertical="center" wrapText="1"/>
    </xf>
    <xf numFmtId="0" fontId="76" fillId="10" borderId="0" xfId="0" applyFont="1" applyFill="1" applyBorder="1" applyAlignment="1">
      <alignment horizontal="center" vertical="center" textRotation="90"/>
    </xf>
    <xf numFmtId="0" fontId="76" fillId="10" borderId="2" xfId="0" applyFont="1" applyFill="1" applyBorder="1" applyAlignment="1">
      <alignment horizontal="center" vertical="center" textRotation="90"/>
    </xf>
    <xf numFmtId="0" fontId="80" fillId="22" borderId="4" xfId="0" applyFont="1" applyFill="1" applyBorder="1" applyAlignment="1">
      <alignment horizontal="center" vertical="center" wrapText="1"/>
    </xf>
    <xf numFmtId="0" fontId="80" fillId="22" borderId="8" xfId="0" applyFont="1" applyFill="1" applyBorder="1" applyAlignment="1">
      <alignment horizontal="center" vertical="center" wrapText="1"/>
    </xf>
    <xf numFmtId="0" fontId="80" fillId="22" borderId="5" xfId="0" applyFont="1" applyFill="1" applyBorder="1" applyAlignment="1">
      <alignment horizontal="center" vertical="center" wrapText="1"/>
    </xf>
    <xf numFmtId="1" fontId="96" fillId="22" borderId="4" xfId="0" applyNumberFormat="1" applyFont="1" applyFill="1" applyBorder="1" applyAlignment="1">
      <alignment horizontal="center" vertical="center" textRotation="90" wrapText="1"/>
    </xf>
    <xf numFmtId="1" fontId="96" fillId="22" borderId="8" xfId="0" applyNumberFormat="1" applyFont="1" applyFill="1" applyBorder="1" applyAlignment="1">
      <alignment horizontal="center" vertical="center" textRotation="90" wrapText="1"/>
    </xf>
    <xf numFmtId="1" fontId="96" fillId="22" borderId="5" xfId="0" applyNumberFormat="1" applyFont="1" applyFill="1" applyBorder="1" applyAlignment="1">
      <alignment horizontal="center" vertical="center" textRotation="90" wrapText="1"/>
    </xf>
    <xf numFmtId="0" fontId="25" fillId="0" borderId="0" xfId="0" applyFont="1" applyAlignment="1" applyProtection="1">
      <alignment horizontal="center" vertical="center" textRotation="90"/>
      <protection hidden="1"/>
    </xf>
    <xf numFmtId="0" fontId="3"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3" fillId="0" borderId="0" xfId="0" applyFont="1" applyAlignment="1" applyProtection="1">
      <alignment horizontal="center" vertical="center" textRotation="90"/>
      <protection hidden="1"/>
    </xf>
    <xf numFmtId="0" fontId="21" fillId="0" borderId="0" xfId="0" applyFont="1" applyAlignment="1" applyProtection="1">
      <alignment horizontal="center" vertical="center" wrapText="1"/>
      <protection hidden="1"/>
    </xf>
    <xf numFmtId="0" fontId="3" fillId="0" borderId="0" xfId="0" applyFont="1" applyAlignment="1" applyProtection="1">
      <alignment horizontal="center" vertical="center" textRotation="90" wrapText="1"/>
      <protection hidden="1"/>
    </xf>
    <xf numFmtId="0" fontId="23" fillId="0" borderId="0" xfId="0" applyFont="1" applyAlignment="1" applyProtection="1">
      <alignment horizontal="center" vertical="center" wrapText="1"/>
      <protection hidden="1"/>
    </xf>
    <xf numFmtId="0" fontId="23" fillId="0" borderId="0" xfId="0" applyFont="1" applyAlignment="1" applyProtection="1">
      <alignment horizontal="center" vertical="center"/>
      <protection hidden="1"/>
    </xf>
    <xf numFmtId="0" fontId="29" fillId="0" borderId="0" xfId="0" applyFont="1" applyAlignment="1" applyProtection="1">
      <alignment horizontal="right" vertical="center"/>
      <protection hidden="1"/>
    </xf>
    <xf numFmtId="0" fontId="45" fillId="0" borderId="0" xfId="13" applyFont="1" applyAlignment="1" applyProtection="1">
      <alignment horizontal="center" vertical="center" wrapText="1"/>
      <protection hidden="1"/>
    </xf>
    <xf numFmtId="0" fontId="47" fillId="0" borderId="0" xfId="0" applyFont="1" applyAlignment="1">
      <alignment horizontal="right" vertical="center"/>
    </xf>
    <xf numFmtId="0" fontId="47" fillId="0" borderId="0" xfId="0" applyFont="1" applyAlignment="1">
      <alignment horizontal="left" vertical="center"/>
    </xf>
    <xf numFmtId="0" fontId="28" fillId="0" borderId="0" xfId="0" applyFont="1" applyAlignment="1">
      <alignment horizontal="left" vertical="top"/>
    </xf>
    <xf numFmtId="0" fontId="30" fillId="0" borderId="0" xfId="0" applyFont="1" applyAlignment="1" applyProtection="1">
      <alignment horizontal="center" vertical="center"/>
      <protection hidden="1"/>
    </xf>
  </cellXfs>
  <cellStyles count="27">
    <cellStyle name="Hiperligação" xfId="13" builtinId="8"/>
    <cellStyle name="Hiperligação 2" xfId="26" xr:uid="{00000000-0005-0000-0000-000001000000}"/>
    <cellStyle name="Normal" xfId="0" builtinId="0"/>
    <cellStyle name="Normal 10" xfId="18" xr:uid="{00000000-0005-0000-0000-000003000000}"/>
    <cellStyle name="Normal 10 2" xfId="25" xr:uid="{00000000-0005-0000-0000-000004000000}"/>
    <cellStyle name="Normal 11" xfId="7" xr:uid="{00000000-0005-0000-0000-000005000000}"/>
    <cellStyle name="Normal 11 2" xfId="12" xr:uid="{00000000-0005-0000-0000-000006000000}"/>
    <cellStyle name="Normal 2" xfId="1" xr:uid="{00000000-0005-0000-0000-000007000000}"/>
    <cellStyle name="Normal 2 2" xfId="6" xr:uid="{00000000-0005-0000-0000-000008000000}"/>
    <cellStyle name="Normal 2 3" xfId="11" xr:uid="{00000000-0005-0000-0000-000009000000}"/>
    <cellStyle name="Normal 3" xfId="2" xr:uid="{00000000-0005-0000-0000-00000A000000}"/>
    <cellStyle name="Normal 3 2" xfId="3" xr:uid="{00000000-0005-0000-0000-00000B000000}"/>
    <cellStyle name="Normal 3 3" xfId="4" xr:uid="{00000000-0005-0000-0000-00000C000000}"/>
    <cellStyle name="Normal 3 4" xfId="14" xr:uid="{00000000-0005-0000-0000-00000D000000}"/>
    <cellStyle name="Normal 3_Folha2" xfId="5" xr:uid="{00000000-0005-0000-0000-00000E000000}"/>
    <cellStyle name="Normal 4" xfId="8" xr:uid="{00000000-0005-0000-0000-00000F000000}"/>
    <cellStyle name="Normal 4 2" xfId="19" xr:uid="{00000000-0005-0000-0000-000010000000}"/>
    <cellStyle name="Normal 5" xfId="9" xr:uid="{00000000-0005-0000-0000-000011000000}"/>
    <cellStyle name="Normal 5 2" xfId="20" xr:uid="{00000000-0005-0000-0000-000012000000}"/>
    <cellStyle name="Normal 6" xfId="10" xr:uid="{00000000-0005-0000-0000-000013000000}"/>
    <cellStyle name="Normal 6 2" xfId="21" xr:uid="{00000000-0005-0000-0000-000014000000}"/>
    <cellStyle name="Normal 7" xfId="15" xr:uid="{00000000-0005-0000-0000-000015000000}"/>
    <cellStyle name="Normal 7 2" xfId="22" xr:uid="{00000000-0005-0000-0000-000016000000}"/>
    <cellStyle name="Normal 8" xfId="16" xr:uid="{00000000-0005-0000-0000-000017000000}"/>
    <cellStyle name="Normal 8 2" xfId="23" xr:uid="{00000000-0005-0000-0000-000018000000}"/>
    <cellStyle name="Normal 9" xfId="17" xr:uid="{00000000-0005-0000-0000-000019000000}"/>
    <cellStyle name="Normal 9 2" xfId="24" xr:uid="{00000000-0005-0000-0000-00001A000000}"/>
  </cellStyles>
  <dxfs count="227">
    <dxf>
      <font>
        <color theme="0"/>
      </font>
    </dxf>
    <dxf>
      <font>
        <color theme="0"/>
      </font>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0000"/>
        </patternFill>
      </fill>
    </dxf>
    <dxf>
      <fill>
        <patternFill>
          <bgColor rgb="FF92D050"/>
        </patternFill>
      </fill>
    </dxf>
    <dxf>
      <font>
        <color theme="0" tint="-0.14996795556505021"/>
      </font>
    </dxf>
    <dxf>
      <fill>
        <patternFill>
          <bgColor rgb="FFFF0000"/>
        </patternFill>
      </fill>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fill>
        <patternFill>
          <bgColor theme="4" tint="0.39994506668294322"/>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ont>
        <b/>
        <i/>
        <color theme="3"/>
      </font>
      <fill>
        <patternFill>
          <bgColor rgb="FFFFC000"/>
        </patternFill>
      </fill>
      <border>
        <left/>
        <right/>
        <top/>
        <bottom/>
        <vertical/>
        <horizontal/>
      </border>
    </dxf>
    <dxf>
      <font>
        <b/>
        <i val="0"/>
      </font>
      <fill>
        <patternFill>
          <bgColor theme="4" tint="0.39994506668294322"/>
        </patternFill>
      </fill>
    </dxf>
    <dxf>
      <fill>
        <patternFill patternType="gray0625">
          <bgColor theme="9" tint="0.59996337778862885"/>
        </patternFill>
      </fill>
    </dxf>
    <dxf>
      <fill>
        <patternFill patternType="gray0625">
          <bgColor theme="9" tint="0.59996337778862885"/>
        </patternFill>
      </fill>
    </dxf>
    <dxf>
      <fill>
        <patternFill patternType="gray0625">
          <bgColor theme="9" tint="0.59996337778862885"/>
        </patternFill>
      </fill>
    </dxf>
    <dxf>
      <font>
        <b/>
        <i val="0"/>
      </font>
      <fill>
        <patternFill>
          <bgColor theme="4" tint="0.39994506668294322"/>
        </patternFill>
      </fill>
    </dxf>
    <dxf>
      <fill>
        <patternFill patternType="gray0625">
          <bgColor theme="9" tint="0.59996337778862885"/>
        </patternFill>
      </fill>
    </dxf>
    <dxf>
      <font>
        <b/>
        <i val="0"/>
      </font>
      <fill>
        <patternFill>
          <bgColor theme="4" tint="0.39994506668294322"/>
        </patternFill>
      </fill>
    </dxf>
    <dxf>
      <fill>
        <patternFill patternType="gray0625">
          <bgColor theme="9" tint="0.59996337778862885"/>
        </patternFill>
      </fill>
    </dxf>
    <dxf>
      <font>
        <b/>
        <i val="0"/>
      </font>
      <fill>
        <patternFill>
          <bgColor theme="4" tint="0.39994506668294322"/>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ont>
        <b/>
        <i/>
        <color theme="3"/>
      </font>
      <fill>
        <patternFill>
          <bgColor rgb="FFFFC000"/>
        </patternFill>
      </fill>
      <border>
        <left/>
        <right/>
        <top/>
        <bottom/>
        <vertical/>
        <horizontal/>
      </border>
    </dxf>
    <dxf>
      <font>
        <b/>
        <i val="0"/>
      </font>
      <fill>
        <patternFill>
          <bgColor theme="4" tint="0.39994506668294322"/>
        </patternFill>
      </fill>
    </dxf>
    <dxf>
      <fill>
        <patternFill patternType="gray0625">
          <bgColor theme="9" tint="0.59996337778862885"/>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ill>
        <patternFill patternType="gray0625">
          <bgColor theme="9" tint="0.59996337778862885"/>
        </patternFill>
      </fill>
    </dxf>
    <dxf>
      <font>
        <b/>
        <i val="0"/>
      </font>
      <fill>
        <patternFill>
          <bgColor theme="4" tint="0.39994506668294322"/>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ill>
        <patternFill patternType="gray0625">
          <bgColor theme="9" tint="0.59996337778862885"/>
        </patternFill>
      </fill>
    </dxf>
    <dxf>
      <font>
        <b/>
        <i val="0"/>
      </font>
      <fill>
        <patternFill>
          <bgColor theme="4" tint="0.39994506668294322"/>
        </patternFill>
      </fill>
    </dxf>
    <dxf>
      <border>
        <left/>
        <right/>
        <vertical/>
        <horizontal/>
      </border>
    </dxf>
    <dxf>
      <fill>
        <patternFill patternType="gray0625">
          <bgColor theme="9" tint="0.59996337778862885"/>
        </patternFill>
      </fill>
    </dxf>
    <dxf>
      <font>
        <b/>
        <i val="0"/>
      </font>
      <fill>
        <patternFill>
          <bgColor theme="4" tint="0.39994506668294322"/>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ill>
        <patternFill>
          <bgColor rgb="FFFF0000"/>
        </patternFill>
      </fill>
    </dxf>
    <dxf>
      <font>
        <color theme="0"/>
      </font>
    </dxf>
    <dxf>
      <fill>
        <patternFill>
          <bgColor rgb="FFFF0000"/>
        </patternFill>
      </fill>
    </dxf>
    <dxf>
      <font>
        <color theme="0"/>
      </font>
    </dxf>
    <dxf>
      <font>
        <color theme="0"/>
      </font>
    </dxf>
    <dxf>
      <font>
        <color theme="0"/>
      </font>
    </dxf>
    <dxf>
      <font>
        <color theme="0"/>
      </font>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ont>
        <color theme="0"/>
      </font>
    </dxf>
    <dxf>
      <font>
        <color theme="0"/>
      </font>
    </dxf>
    <dxf>
      <fill>
        <patternFill>
          <bgColor rgb="FFFF0000"/>
        </patternFill>
      </fill>
    </dxf>
    <dxf>
      <font>
        <color theme="0"/>
      </font>
    </dxf>
    <dxf>
      <font>
        <color theme="0"/>
      </font>
    </dxf>
    <dxf>
      <fill>
        <patternFill>
          <bgColor rgb="FFFF0000"/>
        </patternFill>
      </fill>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ont>
        <color theme="0"/>
      </font>
    </dxf>
    <dxf>
      <font>
        <color auto="1"/>
      </font>
      <fill>
        <patternFill>
          <bgColor theme="1"/>
        </patternFill>
      </fill>
      <border>
        <left style="thin">
          <color auto="1"/>
        </left>
        <right style="thin">
          <color auto="1"/>
        </right>
        <top style="thin">
          <color auto="1"/>
        </top>
        <bottom style="thin">
          <color auto="1"/>
        </bottom>
        <vertical/>
        <horizontal/>
      </border>
    </dxf>
    <dxf>
      <font>
        <b/>
        <i val="0"/>
        <color rgb="FFFFC000"/>
      </font>
    </dxf>
    <dxf>
      <font>
        <color auto="1"/>
      </font>
      <fill>
        <patternFill>
          <bgColor theme="1"/>
        </patternFill>
      </fill>
      <border>
        <left style="thin">
          <color auto="1"/>
        </left>
        <right style="thin">
          <color auto="1"/>
        </right>
        <bottom style="thin">
          <color auto="1"/>
        </bottom>
        <vertical/>
        <horizontal/>
      </border>
    </dxf>
    <dxf>
      <font>
        <color theme="3" tint="-0.499984740745262"/>
      </font>
      <fill>
        <patternFill>
          <bgColor theme="8" tint="0.79998168889431442"/>
        </patternFill>
      </fill>
    </dxf>
    <dxf>
      <font>
        <color theme="0"/>
      </font>
      <fill>
        <patternFill>
          <bgColor rgb="FFFF0066"/>
        </patternFill>
      </fill>
    </dxf>
    <dxf>
      <font>
        <color theme="0"/>
      </font>
      <fill>
        <patternFill>
          <bgColor rgb="FF000099"/>
        </patternFill>
      </fill>
    </dxf>
    <dxf>
      <font>
        <b/>
        <i val="0"/>
        <color theme="0"/>
      </font>
      <fill>
        <patternFill>
          <bgColor rgb="FF0033CC"/>
        </patternFill>
      </fill>
    </dxf>
    <dxf>
      <font>
        <color theme="5" tint="0.79998168889431442"/>
      </font>
    </dxf>
    <dxf>
      <font>
        <color theme="0"/>
      </font>
      <fill>
        <patternFill>
          <bgColor theme="7" tint="-0.499984740745262"/>
        </patternFill>
      </fill>
    </dxf>
    <dxf>
      <font>
        <color theme="3" tint="-0.499984740745262"/>
      </font>
      <fill>
        <patternFill>
          <bgColor theme="9" tint="0.59996337778862885"/>
        </patternFill>
      </fill>
    </dxf>
    <dxf>
      <font>
        <color theme="3" tint="-0.499984740745262"/>
      </font>
      <fill>
        <patternFill>
          <bgColor theme="8" tint="0.59996337778862885"/>
        </patternFill>
      </fill>
    </dxf>
    <dxf>
      <fill>
        <patternFill>
          <bgColor rgb="FFFF0000"/>
        </patternFill>
      </fill>
    </dxf>
    <dxf>
      <font>
        <color auto="1"/>
      </font>
      <fill>
        <patternFill>
          <fgColor rgb="FFFF0000"/>
          <bgColor rgb="FFFF0000"/>
        </patternFill>
      </fill>
    </dxf>
  </dxfs>
  <tableStyles count="0" defaultTableStyle="TableStyleMedium9" defaultPivotStyle="PivotStyleLight16"/>
  <colors>
    <mruColors>
      <color rgb="FFD7D1FD"/>
      <color rgb="FF88EA8A"/>
      <color rgb="FF0033CC"/>
      <color rgb="FF000099"/>
      <color rgb="FFFF0066"/>
      <color rgb="FFF7997B"/>
      <color rgb="FFF3BDE7"/>
      <color rgb="FFF8F8F8"/>
      <color rgb="FF72C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hyperlink" Target="#ordena&#231;&#227;o!A1"/><Relationship Id="rId3" Type="http://schemas.openxmlformats.org/officeDocument/2006/relationships/image" Target="../media/image2.png"/><Relationship Id="rId7" Type="http://schemas.openxmlformats.org/officeDocument/2006/relationships/hyperlink" Target="#'Classifica&#231;&#227;o Final'!A1"/><Relationship Id="rId12" Type="http://schemas.openxmlformats.org/officeDocument/2006/relationships/hyperlink" Target="#'ocupa&#231;&#227;o pratic&#225;vel '!A1"/><Relationship Id="rId2" Type="http://schemas.openxmlformats.org/officeDocument/2006/relationships/image" Target="../media/image1.png"/><Relationship Id="rId1" Type="http://schemas.openxmlformats.org/officeDocument/2006/relationships/hyperlink" Target="#quadro!A1"/><Relationship Id="rId6" Type="http://schemas.openxmlformats.org/officeDocument/2006/relationships/hyperlink" Target="#Ajuizamento!A1"/><Relationship Id="rId11" Type="http://schemas.openxmlformats.org/officeDocument/2006/relationships/hyperlink" Target="#'Registo de notas'!A1"/><Relationship Id="rId5" Type="http://schemas.openxmlformats.org/officeDocument/2006/relationships/hyperlink" Target="#Instru&#231;&#245;es!A1"/><Relationship Id="rId10" Type="http://schemas.openxmlformats.org/officeDocument/2006/relationships/hyperlink" Target="#fotos!A1"/><Relationship Id="rId4" Type="http://schemas.openxmlformats.org/officeDocument/2006/relationships/hyperlink" Target="#'ordem de passagem'!A1"/><Relationship Id="rId9" Type="http://schemas.openxmlformats.org/officeDocument/2006/relationships/image" Target="../media/image3.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1.png"/><Relationship Id="rId1" Type="http://schemas.openxmlformats.org/officeDocument/2006/relationships/hyperlink" Target="#men&#250;!A1"/><Relationship Id="rId6" Type="http://schemas.openxmlformats.org/officeDocument/2006/relationships/hyperlink" Target="#'Classifica&#231;&#227;o Final'!A1"/><Relationship Id="rId5" Type="http://schemas.openxmlformats.org/officeDocument/2006/relationships/hyperlink" Target="#'ordem de passagem'!A1"/><Relationship Id="rId4" Type="http://schemas.openxmlformats.org/officeDocument/2006/relationships/hyperlink" Target="#Instru&#231;&#245;es!A1"/></Relationships>
</file>

<file path=xl/drawings/_rels/drawing1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men&#250;!A1"/></Relationships>
</file>

<file path=xl/drawings/_rels/drawing2.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men&#250;!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men&#250;!A1"/><Relationship Id="rId7" Type="http://schemas.openxmlformats.org/officeDocument/2006/relationships/hyperlink" Target="#'Classifica&#231;&#227;o Final'!A1"/><Relationship Id="rId2" Type="http://schemas.openxmlformats.org/officeDocument/2006/relationships/image" Target="../media/image9.png"/><Relationship Id="rId1" Type="http://schemas.openxmlformats.org/officeDocument/2006/relationships/image" Target="../media/image8.emf"/><Relationship Id="rId6" Type="http://schemas.openxmlformats.org/officeDocument/2006/relationships/hyperlink" Target="#ordena&#231;&#227;o!A1"/><Relationship Id="rId5" Type="http://schemas.openxmlformats.org/officeDocument/2006/relationships/hyperlink" Target="#Ajuizamento!A1"/><Relationship Id="rId4" Type="http://schemas.openxmlformats.org/officeDocument/2006/relationships/hyperlink" Target="#Instru&#231;&#245;es!A1"/></Relationships>
</file>

<file path=xl/drawings/_rels/drawing5.xml.rels><?xml version="1.0" encoding="UTF-8" standalone="yes"?>
<Relationships xmlns="http://schemas.openxmlformats.org/package/2006/relationships"><Relationship Id="rId3" Type="http://schemas.openxmlformats.org/officeDocument/2006/relationships/hyperlink" Target="#men&#250;!A1"/><Relationship Id="rId7" Type="http://schemas.openxmlformats.org/officeDocument/2006/relationships/hyperlink" Target="#'Classifica&#231;&#227;o Final'!A1"/><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ordena&#231;&#227;o!A1"/><Relationship Id="rId5" Type="http://schemas.openxmlformats.org/officeDocument/2006/relationships/hyperlink" Target="#Ajuizamento!A1"/><Relationship Id="rId4" Type="http://schemas.openxmlformats.org/officeDocument/2006/relationships/hyperlink" Target="#Instru&#231;&#245;es!A1"/></Relationships>
</file>

<file path=xl/drawings/_rels/drawing6.xml.rels><?xml version="1.0" encoding="UTF-8" standalone="yes"?>
<Relationships xmlns="http://schemas.openxmlformats.org/package/2006/relationships"><Relationship Id="rId3" Type="http://schemas.openxmlformats.org/officeDocument/2006/relationships/hyperlink" Target="#Ajuizamento!A1"/><Relationship Id="rId7" Type="http://schemas.openxmlformats.org/officeDocument/2006/relationships/image" Target="../media/image12.png"/><Relationship Id="rId2" Type="http://schemas.openxmlformats.org/officeDocument/2006/relationships/hyperlink" Target="#Instru&#231;&#245;es!A1"/><Relationship Id="rId1" Type="http://schemas.openxmlformats.org/officeDocument/2006/relationships/hyperlink" Target="#men&#250;!A1"/><Relationship Id="rId6" Type="http://schemas.openxmlformats.org/officeDocument/2006/relationships/image" Target="../media/image10.png"/><Relationship Id="rId5" Type="http://schemas.openxmlformats.org/officeDocument/2006/relationships/hyperlink" Target="#'Classifica&#231;&#227;o Final'!A1"/><Relationship Id="rId4" Type="http://schemas.openxmlformats.org/officeDocument/2006/relationships/hyperlink" Target="#'ordem de passagem'!A1"/></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hyperlink" Target="#'Classifica&#231;&#227;o Final'!A1"/><Relationship Id="rId2" Type="http://schemas.openxmlformats.org/officeDocument/2006/relationships/image" Target="../media/image12.png"/><Relationship Id="rId1" Type="http://schemas.openxmlformats.org/officeDocument/2006/relationships/hyperlink" Target="#men&#250;!A1"/><Relationship Id="rId6" Type="http://schemas.openxmlformats.org/officeDocument/2006/relationships/hyperlink" Target="#ordena&#231;&#227;o!A1"/><Relationship Id="rId5" Type="http://schemas.openxmlformats.org/officeDocument/2006/relationships/hyperlink" Target="#Ajuizamento!A1"/><Relationship Id="rId4" Type="http://schemas.openxmlformats.org/officeDocument/2006/relationships/hyperlink" Target="#Instru&#231;&#245;es!A1"/></Relationships>
</file>

<file path=xl/drawings/_rels/drawing8.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hyperlink" Target="#Instru&#231;&#245;es!A1"/><Relationship Id="rId7" Type="http://schemas.openxmlformats.org/officeDocument/2006/relationships/image" Target="../media/image19.emf"/><Relationship Id="rId2" Type="http://schemas.openxmlformats.org/officeDocument/2006/relationships/hyperlink" Target="#men&#250;!A1"/><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hyperlink" Target="#'ordem de passagem'!A1"/><Relationship Id="rId4" Type="http://schemas.openxmlformats.org/officeDocument/2006/relationships/hyperlink" Target="#Ajuizamento!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3</xdr:col>
      <xdr:colOff>60960</xdr:colOff>
      <xdr:row>7</xdr:row>
      <xdr:rowOff>15240</xdr:rowOff>
    </xdr:from>
    <xdr:to>
      <xdr:col>9</xdr:col>
      <xdr:colOff>1028700</xdr:colOff>
      <xdr:row>9</xdr:row>
      <xdr:rowOff>358139</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9D2E1E50-6CB2-4A1C-BBF5-3BB11B18814D}"/>
            </a:ext>
          </a:extLst>
        </xdr:cNvPr>
        <xdr:cNvSpPr/>
      </xdr:nvSpPr>
      <xdr:spPr>
        <a:xfrm>
          <a:off x="1706880" y="2887980"/>
          <a:ext cx="4305300" cy="731519"/>
        </a:xfrm>
        <a:prstGeom prst="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pt-PT" sz="4000">
              <a:solidFill>
                <a:schemeClr val="tx2">
                  <a:lumMod val="50000"/>
                </a:schemeClr>
              </a:solidFill>
              <a:latin typeface="Times LT Std" panose="02020603050405020304" pitchFamily="18" charset="0"/>
            </a:rPr>
            <a:t>Quadro Eletrónico</a:t>
          </a:r>
        </a:p>
        <a:p>
          <a:pPr algn="ctr"/>
          <a:endParaRPr lang="pt-PT" sz="4000">
            <a:solidFill>
              <a:schemeClr val="tx2">
                <a:lumMod val="50000"/>
              </a:schemeClr>
            </a:solidFill>
            <a:latin typeface="Times LT Std" panose="02020603050405020304" pitchFamily="18" charset="0"/>
          </a:endParaRPr>
        </a:p>
      </xdr:txBody>
    </xdr:sp>
    <xdr:clientData/>
  </xdr:twoCellAnchor>
  <xdr:twoCellAnchor editAs="oneCell">
    <xdr:from>
      <xdr:col>1</xdr:col>
      <xdr:colOff>647700</xdr:colOff>
      <xdr:row>4</xdr:row>
      <xdr:rowOff>83819</xdr:rowOff>
    </xdr:from>
    <xdr:to>
      <xdr:col>4</xdr:col>
      <xdr:colOff>771553</xdr:colOff>
      <xdr:row>6</xdr:row>
      <xdr:rowOff>899875</xdr:rowOff>
    </xdr:to>
    <xdr:pic>
      <xdr:nvPicPr>
        <xdr:cNvPr id="2" name="Imagem 1">
          <a:extLst>
            <a:ext uri="{FF2B5EF4-FFF2-40B4-BE49-F238E27FC236}">
              <a16:creationId xmlns:a16="http://schemas.microsoft.com/office/drawing/2014/main" id="{6514C1FB-B97A-4B74-BB40-4EF28B04EB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39140" y="1066799"/>
          <a:ext cx="2455573" cy="1799036"/>
        </a:xfrm>
        <a:prstGeom prst="rect">
          <a:avLst/>
        </a:prstGeom>
      </xdr:spPr>
    </xdr:pic>
    <xdr:clientData/>
  </xdr:twoCellAnchor>
  <xdr:twoCellAnchor editAs="oneCell">
    <xdr:from>
      <xdr:col>1</xdr:col>
      <xdr:colOff>137461</xdr:colOff>
      <xdr:row>0</xdr:row>
      <xdr:rowOff>39195</xdr:rowOff>
    </xdr:from>
    <xdr:to>
      <xdr:col>6</xdr:col>
      <xdr:colOff>296977</xdr:colOff>
      <xdr:row>0</xdr:row>
      <xdr:rowOff>630621</xdr:rowOff>
    </xdr:to>
    <xdr:pic>
      <xdr:nvPicPr>
        <xdr:cNvPr id="5" name="Imagem 4">
          <a:extLst>
            <a:ext uri="{FF2B5EF4-FFF2-40B4-BE49-F238E27FC236}">
              <a16:creationId xmlns:a16="http://schemas.microsoft.com/office/drawing/2014/main" id="{D8B7691C-CAB5-4D4A-B6D8-3A3EDAEEE1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7949" y="39195"/>
          <a:ext cx="3293241" cy="591426"/>
        </a:xfrm>
        <a:prstGeom prst="rect">
          <a:avLst/>
        </a:prstGeom>
      </xdr:spPr>
    </xdr:pic>
    <xdr:clientData/>
  </xdr:twoCellAnchor>
  <xdr:twoCellAnchor>
    <xdr:from>
      <xdr:col>8</xdr:col>
      <xdr:colOff>21021</xdr:colOff>
      <xdr:row>4</xdr:row>
      <xdr:rowOff>10511</xdr:rowOff>
    </xdr:from>
    <xdr:to>
      <xdr:col>9</xdr:col>
      <xdr:colOff>1024759</xdr:colOff>
      <xdr:row>4</xdr:row>
      <xdr:rowOff>357352</xdr:rowOff>
    </xdr:to>
    <xdr:sp macro="" textlink="">
      <xdr:nvSpPr>
        <xdr:cNvPr id="6" name="Retângulo: Canto Simples Cortado 5">
          <a:hlinkClick xmlns:r="http://schemas.openxmlformats.org/officeDocument/2006/relationships" r:id="rId4"/>
          <a:extLst>
            <a:ext uri="{FF2B5EF4-FFF2-40B4-BE49-F238E27FC236}">
              <a16:creationId xmlns:a16="http://schemas.microsoft.com/office/drawing/2014/main" id="{9C417C5F-DD8B-456F-973B-BAF2A8A66C4A}"/>
            </a:ext>
          </a:extLst>
        </xdr:cNvPr>
        <xdr:cNvSpPr/>
      </xdr:nvSpPr>
      <xdr:spPr>
        <a:xfrm>
          <a:off x="3968181" y="993491"/>
          <a:ext cx="2040058" cy="346841"/>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10</xdr:col>
      <xdr:colOff>45868</xdr:colOff>
      <xdr:row>6</xdr:row>
      <xdr:rowOff>0</xdr:rowOff>
    </xdr:from>
    <xdr:to>
      <xdr:col>12</xdr:col>
      <xdr:colOff>25249</xdr:colOff>
      <xdr:row>6</xdr:row>
      <xdr:rowOff>431976</xdr:rowOff>
    </xdr:to>
    <xdr:sp macro="" textlink="">
      <xdr:nvSpPr>
        <xdr:cNvPr id="7" name="Retângulo: Canto Simples Cortado 6">
          <a:hlinkClick xmlns:r="http://schemas.openxmlformats.org/officeDocument/2006/relationships" r:id="rId5"/>
          <a:extLst>
            <a:ext uri="{FF2B5EF4-FFF2-40B4-BE49-F238E27FC236}">
              <a16:creationId xmlns:a16="http://schemas.microsoft.com/office/drawing/2014/main" id="{5CD68FF8-8350-49F7-9DE0-27A6E1C74802}"/>
            </a:ext>
          </a:extLst>
        </xdr:cNvPr>
        <xdr:cNvSpPr/>
      </xdr:nvSpPr>
      <xdr:spPr>
        <a:xfrm>
          <a:off x="6065668" y="1965960"/>
          <a:ext cx="2105361" cy="431976"/>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10</xdr:col>
      <xdr:colOff>20619</xdr:colOff>
      <xdr:row>4</xdr:row>
      <xdr:rowOff>10510</xdr:rowOff>
    </xdr:from>
    <xdr:to>
      <xdr:col>12</xdr:col>
      <xdr:colOff>0</xdr:colOff>
      <xdr:row>5</xdr:row>
      <xdr:rowOff>31530</xdr:rowOff>
    </xdr:to>
    <xdr:sp macro="" textlink="">
      <xdr:nvSpPr>
        <xdr:cNvPr id="8" name="Retângulo: Canto Simples Cortado 7">
          <a:hlinkClick xmlns:r="http://schemas.openxmlformats.org/officeDocument/2006/relationships" r:id="rId6"/>
          <a:extLst>
            <a:ext uri="{FF2B5EF4-FFF2-40B4-BE49-F238E27FC236}">
              <a16:creationId xmlns:a16="http://schemas.microsoft.com/office/drawing/2014/main" id="{916062AE-19DB-438A-8159-5243CC4984ED}"/>
            </a:ext>
          </a:extLst>
        </xdr:cNvPr>
        <xdr:cNvSpPr/>
      </xdr:nvSpPr>
      <xdr:spPr>
        <a:xfrm>
          <a:off x="6040419" y="993490"/>
          <a:ext cx="2105361" cy="927800"/>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Ajuizamento</a:t>
          </a:r>
        </a:p>
      </xdr:txBody>
    </xdr:sp>
    <xdr:clientData/>
  </xdr:twoCellAnchor>
  <xdr:twoCellAnchor>
    <xdr:from>
      <xdr:col>8</xdr:col>
      <xdr:colOff>14337</xdr:colOff>
      <xdr:row>5</xdr:row>
      <xdr:rowOff>66406</xdr:rowOff>
    </xdr:from>
    <xdr:to>
      <xdr:col>9</xdr:col>
      <xdr:colOff>1035269</xdr:colOff>
      <xdr:row>7</xdr:row>
      <xdr:rowOff>3066</xdr:rowOff>
    </xdr:to>
    <xdr:sp macro="" textlink="">
      <xdr:nvSpPr>
        <xdr:cNvPr id="9" name="Retângulo: Canto Simples Cortado 8">
          <a:hlinkClick xmlns:r="http://schemas.openxmlformats.org/officeDocument/2006/relationships" r:id="rId7"/>
          <a:extLst>
            <a:ext uri="{FF2B5EF4-FFF2-40B4-BE49-F238E27FC236}">
              <a16:creationId xmlns:a16="http://schemas.microsoft.com/office/drawing/2014/main" id="{2FB0BF04-6FFC-4FF4-8858-D2E99C0B5A85}"/>
            </a:ext>
          </a:extLst>
        </xdr:cNvPr>
        <xdr:cNvSpPr/>
      </xdr:nvSpPr>
      <xdr:spPr>
        <a:xfrm>
          <a:off x="3961497" y="1956166"/>
          <a:ext cx="2057252" cy="919640"/>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Classificações</a:t>
          </a:r>
        </a:p>
      </xdr:txBody>
    </xdr:sp>
    <xdr:clientData/>
  </xdr:twoCellAnchor>
  <xdr:twoCellAnchor>
    <xdr:from>
      <xdr:col>8</xdr:col>
      <xdr:colOff>26276</xdr:colOff>
      <xdr:row>4</xdr:row>
      <xdr:rowOff>373117</xdr:rowOff>
    </xdr:from>
    <xdr:to>
      <xdr:col>9</xdr:col>
      <xdr:colOff>1030014</xdr:colOff>
      <xdr:row>5</xdr:row>
      <xdr:rowOff>21021</xdr:rowOff>
    </xdr:to>
    <xdr:sp macro="" textlink="">
      <xdr:nvSpPr>
        <xdr:cNvPr id="10" name="Retângulo: Canto Simples Cortado 9">
          <a:hlinkClick xmlns:r="http://schemas.openxmlformats.org/officeDocument/2006/relationships" r:id="rId8"/>
          <a:extLst>
            <a:ext uri="{FF2B5EF4-FFF2-40B4-BE49-F238E27FC236}">
              <a16:creationId xmlns:a16="http://schemas.microsoft.com/office/drawing/2014/main" id="{55896697-4B83-49C7-933D-ABB15C1A320D}"/>
            </a:ext>
          </a:extLst>
        </xdr:cNvPr>
        <xdr:cNvSpPr/>
      </xdr:nvSpPr>
      <xdr:spPr>
        <a:xfrm>
          <a:off x="3973436" y="1356097"/>
          <a:ext cx="2040058" cy="554684"/>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editAs="oneCell">
    <xdr:from>
      <xdr:col>1</xdr:col>
      <xdr:colOff>976</xdr:colOff>
      <xdr:row>10</xdr:row>
      <xdr:rowOff>5880</xdr:rowOff>
    </xdr:from>
    <xdr:to>
      <xdr:col>12</xdr:col>
      <xdr:colOff>22895</xdr:colOff>
      <xdr:row>16</xdr:row>
      <xdr:rowOff>32738</xdr:rowOff>
    </xdr:to>
    <xdr:pic>
      <xdr:nvPicPr>
        <xdr:cNvPr id="12" name="Imagem 11">
          <a:extLst>
            <a:ext uri="{FF2B5EF4-FFF2-40B4-BE49-F238E27FC236}">
              <a16:creationId xmlns:a16="http://schemas.microsoft.com/office/drawing/2014/main" id="{55BFF224-11B4-47FA-AA69-E0BB3EC8562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761" y="3089049"/>
          <a:ext cx="8093257" cy="1346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xdr:colOff>
      <xdr:row>7</xdr:row>
      <xdr:rowOff>15240</xdr:rowOff>
    </xdr:from>
    <xdr:to>
      <xdr:col>3</xdr:col>
      <xdr:colOff>38100</xdr:colOff>
      <xdr:row>9</xdr:row>
      <xdr:rowOff>342900</xdr:rowOff>
    </xdr:to>
    <xdr:sp macro="" textlink="">
      <xdr:nvSpPr>
        <xdr:cNvPr id="13" name="Retângulo: Canto Simples Cortado 14">
          <a:hlinkClick xmlns:r="http://schemas.openxmlformats.org/officeDocument/2006/relationships" r:id="rId10"/>
          <a:extLst>
            <a:ext uri="{FF2B5EF4-FFF2-40B4-BE49-F238E27FC236}">
              <a16:creationId xmlns:a16="http://schemas.microsoft.com/office/drawing/2014/main" id="{A09D1A7F-16C7-416B-A2BC-3D7C5A94195B}"/>
            </a:ext>
          </a:extLst>
        </xdr:cNvPr>
        <xdr:cNvSpPr/>
      </xdr:nvSpPr>
      <xdr:spPr>
        <a:xfrm>
          <a:off x="99060" y="2887980"/>
          <a:ext cx="1584960" cy="716280"/>
        </a:xfrm>
        <a:prstGeom prst="snip1Rect">
          <a:avLst/>
        </a:prstGeom>
        <a:solidFill>
          <a:schemeClr val="accent5">
            <a:lumMod val="60000"/>
            <a:lumOff val="4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000" b="1">
              <a:latin typeface="Times New Roman" panose="02020603050405020304" pitchFamily="18" charset="0"/>
              <a:cs typeface="Times New Roman" panose="02020603050405020304" pitchFamily="18" charset="0"/>
            </a:rPr>
            <a:t>Fotos</a:t>
          </a:r>
        </a:p>
        <a:p>
          <a:pPr algn="ctr"/>
          <a:endParaRPr lang="pt-PT" sz="3000" b="1">
            <a:latin typeface="Times New Roman" panose="02020603050405020304" pitchFamily="18" charset="0"/>
            <a:cs typeface="Times New Roman" panose="02020603050405020304" pitchFamily="18" charset="0"/>
          </a:endParaRPr>
        </a:p>
      </xdr:txBody>
    </xdr:sp>
    <xdr:clientData/>
  </xdr:twoCellAnchor>
  <xdr:twoCellAnchor>
    <xdr:from>
      <xdr:col>10</xdr:col>
      <xdr:colOff>30480</xdr:colOff>
      <xdr:row>7</xdr:row>
      <xdr:rowOff>7620</xdr:rowOff>
    </xdr:from>
    <xdr:to>
      <xdr:col>12</xdr:col>
      <xdr:colOff>15240</xdr:colOff>
      <xdr:row>9</xdr:row>
      <xdr:rowOff>358140</xdr:rowOff>
    </xdr:to>
    <xdr:sp macro="" textlink="">
      <xdr:nvSpPr>
        <xdr:cNvPr id="14" name="Retângulo: Canto Simples Cortado 4">
          <a:hlinkClick xmlns:r="http://schemas.openxmlformats.org/officeDocument/2006/relationships" r:id="rId11"/>
          <a:extLst>
            <a:ext uri="{FF2B5EF4-FFF2-40B4-BE49-F238E27FC236}">
              <a16:creationId xmlns:a16="http://schemas.microsoft.com/office/drawing/2014/main" id="{31404DF8-A945-41D3-8794-52F6C3C61087}"/>
            </a:ext>
          </a:extLst>
        </xdr:cNvPr>
        <xdr:cNvSpPr/>
      </xdr:nvSpPr>
      <xdr:spPr>
        <a:xfrm>
          <a:off x="6050280" y="2880360"/>
          <a:ext cx="2110740" cy="739140"/>
        </a:xfrm>
        <a:prstGeom prst="snip1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Registo de notas</a:t>
          </a:r>
        </a:p>
        <a:p>
          <a:pPr algn="ctr"/>
          <a:r>
            <a:rPr lang="pt-PT" sz="1600" b="1" baseline="0">
              <a:latin typeface="Times New Roman" panose="02020603050405020304" pitchFamily="18" charset="0"/>
              <a:cs typeface="Times New Roman" panose="02020603050405020304" pitchFamily="18" charset="0"/>
            </a:rPr>
            <a:t>alunos juízes</a:t>
          </a:r>
        </a:p>
        <a:p>
          <a:pPr algn="ctr"/>
          <a:endParaRPr lang="pt-PT" sz="1400" b="1">
            <a:latin typeface="Times New Roman" panose="02020603050405020304" pitchFamily="18" charset="0"/>
            <a:cs typeface="Times New Roman" panose="02020603050405020304" pitchFamily="18" charset="0"/>
          </a:endParaRPr>
        </a:p>
      </xdr:txBody>
    </xdr:sp>
    <xdr:clientData/>
  </xdr:twoCellAnchor>
  <xdr:twoCellAnchor>
    <xdr:from>
      <xdr:col>10</xdr:col>
      <xdr:colOff>45868</xdr:colOff>
      <xdr:row>6</xdr:row>
      <xdr:rowOff>449580</xdr:rowOff>
    </xdr:from>
    <xdr:to>
      <xdr:col>12</xdr:col>
      <xdr:colOff>25249</xdr:colOff>
      <xdr:row>6</xdr:row>
      <xdr:rowOff>881556</xdr:rowOff>
    </xdr:to>
    <xdr:sp macro="" textlink="">
      <xdr:nvSpPr>
        <xdr:cNvPr id="15" name="Retângulo: Canto Simples Cortado 6">
          <a:hlinkClick xmlns:r="http://schemas.openxmlformats.org/officeDocument/2006/relationships" r:id="rId12"/>
          <a:extLst>
            <a:ext uri="{FF2B5EF4-FFF2-40B4-BE49-F238E27FC236}">
              <a16:creationId xmlns:a16="http://schemas.microsoft.com/office/drawing/2014/main" id="{DC5DC224-9283-46C2-A007-A748DAFA1546}"/>
            </a:ext>
          </a:extLst>
        </xdr:cNvPr>
        <xdr:cNvSpPr/>
      </xdr:nvSpPr>
      <xdr:spPr>
        <a:xfrm>
          <a:off x="6065668" y="2415540"/>
          <a:ext cx="2105361" cy="431976"/>
        </a:xfrm>
        <a:prstGeom prst="snip1Rect">
          <a:avLst/>
        </a:prstGeom>
        <a:solidFill>
          <a:srgbClr val="FFC000"/>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Ocupação do praticável</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55358</xdr:colOff>
      <xdr:row>2</xdr:row>
      <xdr:rowOff>101172</xdr:rowOff>
    </xdr:from>
    <xdr:to>
      <xdr:col>4</xdr:col>
      <xdr:colOff>152400</xdr:colOff>
      <xdr:row>11</xdr:row>
      <xdr:rowOff>17471</xdr:rowOff>
    </xdr:to>
    <xdr:pic>
      <xdr:nvPicPr>
        <xdr:cNvPr id="3" name="Imagem 2">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5358" y="924132"/>
          <a:ext cx="3526042" cy="2583299"/>
        </a:xfrm>
        <a:prstGeom prst="roundRect">
          <a:avLst>
            <a:gd name="adj" fmla="val 8594"/>
          </a:avLst>
        </a:prstGeom>
        <a:noFill/>
        <a:ln>
          <a:noFill/>
        </a:ln>
        <a:effectLst/>
      </xdr:spPr>
    </xdr:pic>
    <xdr:clientData/>
  </xdr:twoCellAnchor>
  <xdr:twoCellAnchor editAs="oneCell">
    <xdr:from>
      <xdr:col>34</xdr:col>
      <xdr:colOff>54427</xdr:colOff>
      <xdr:row>1</xdr:row>
      <xdr:rowOff>43543</xdr:rowOff>
    </xdr:from>
    <xdr:to>
      <xdr:col>50</xdr:col>
      <xdr:colOff>538755</xdr:colOff>
      <xdr:row>8</xdr:row>
      <xdr:rowOff>14145</xdr:rowOff>
    </xdr:to>
    <xdr:pic>
      <xdr:nvPicPr>
        <xdr:cNvPr id="4" name="Imagem 3">
          <a:extLst>
            <a:ext uri="{FF2B5EF4-FFF2-40B4-BE49-F238E27FC236}">
              <a16:creationId xmlns:a16="http://schemas.microsoft.com/office/drawing/2014/main" id="{3738D16F-BA4C-4F09-918C-0058DD30AE97}"/>
            </a:ext>
          </a:extLst>
        </xdr:cNvPr>
        <xdr:cNvPicPr>
          <a:picLocks noChangeAspect="1"/>
        </xdr:cNvPicPr>
      </xdr:nvPicPr>
      <xdr:blipFill>
        <a:blip xmlns:r="http://schemas.openxmlformats.org/officeDocument/2006/relationships" r:embed="rId3"/>
        <a:stretch>
          <a:fillRect/>
        </a:stretch>
      </xdr:blipFill>
      <xdr:spPr>
        <a:xfrm>
          <a:off x="24950056" y="664029"/>
          <a:ext cx="3258371" cy="1625230"/>
        </a:xfrm>
        <a:prstGeom prst="rect">
          <a:avLst/>
        </a:prstGeom>
      </xdr:spPr>
    </xdr:pic>
    <xdr:clientData/>
  </xdr:twoCellAnchor>
  <xdr:twoCellAnchor>
    <xdr:from>
      <xdr:col>0</xdr:col>
      <xdr:colOff>1</xdr:colOff>
      <xdr:row>0</xdr:row>
      <xdr:rowOff>10885</xdr:rowOff>
    </xdr:from>
    <xdr:to>
      <xdr:col>1</xdr:col>
      <xdr:colOff>2521527</xdr:colOff>
      <xdr:row>0</xdr:row>
      <xdr:rowOff>566056</xdr:rowOff>
    </xdr:to>
    <xdr:sp macro="" textlink="">
      <xdr:nvSpPr>
        <xdr:cNvPr id="5" name="Retângulo: Canto Simples Cortado 4">
          <a:hlinkClick xmlns:r="http://schemas.openxmlformats.org/officeDocument/2006/relationships" r:id="rId1"/>
          <a:extLst>
            <a:ext uri="{FF2B5EF4-FFF2-40B4-BE49-F238E27FC236}">
              <a16:creationId xmlns:a16="http://schemas.microsoft.com/office/drawing/2014/main" id="{CD976560-39E9-463B-A212-0A2C27E829BE}"/>
            </a:ext>
          </a:extLst>
        </xdr:cNvPr>
        <xdr:cNvSpPr/>
      </xdr:nvSpPr>
      <xdr:spPr>
        <a:xfrm>
          <a:off x="1" y="10885"/>
          <a:ext cx="2933006" cy="555171"/>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1</xdr:col>
      <xdr:colOff>2597728</xdr:colOff>
      <xdr:row>0</xdr:row>
      <xdr:rowOff>10885</xdr:rowOff>
    </xdr:from>
    <xdr:to>
      <xdr:col>11</xdr:col>
      <xdr:colOff>401782</xdr:colOff>
      <xdr:row>0</xdr:row>
      <xdr:rowOff>566056</xdr:rowOff>
    </xdr:to>
    <xdr:sp macro="" textlink="">
      <xdr:nvSpPr>
        <xdr:cNvPr id="6" name="Retângulo: Canto Simples Cortado 5">
          <a:hlinkClick xmlns:r="http://schemas.openxmlformats.org/officeDocument/2006/relationships" r:id="rId4"/>
          <a:extLst>
            <a:ext uri="{FF2B5EF4-FFF2-40B4-BE49-F238E27FC236}">
              <a16:creationId xmlns:a16="http://schemas.microsoft.com/office/drawing/2014/main" id="{0059D0DF-5F31-4A47-B7E3-D9E50CFE9C5C}"/>
            </a:ext>
          </a:extLst>
        </xdr:cNvPr>
        <xdr:cNvSpPr/>
      </xdr:nvSpPr>
      <xdr:spPr>
        <a:xfrm>
          <a:off x="3054928" y="10885"/>
          <a:ext cx="3054927" cy="555171"/>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Instruções</a:t>
          </a:r>
        </a:p>
      </xdr:txBody>
    </xdr:sp>
    <xdr:clientData/>
  </xdr:twoCellAnchor>
  <xdr:twoCellAnchor>
    <xdr:from>
      <xdr:col>11</xdr:col>
      <xdr:colOff>484907</xdr:colOff>
      <xdr:row>0</xdr:row>
      <xdr:rowOff>13855</xdr:rowOff>
    </xdr:from>
    <xdr:to>
      <xdr:col>16</xdr:col>
      <xdr:colOff>64322</xdr:colOff>
      <xdr:row>0</xdr:row>
      <xdr:rowOff>569026</xdr:rowOff>
    </xdr:to>
    <xdr:sp macro="" textlink="">
      <xdr:nvSpPr>
        <xdr:cNvPr id="7" name="Retângulo: Canto Simples Cortado 6">
          <a:hlinkClick xmlns:r="http://schemas.openxmlformats.org/officeDocument/2006/relationships" r:id="rId5"/>
          <a:extLst>
            <a:ext uri="{FF2B5EF4-FFF2-40B4-BE49-F238E27FC236}">
              <a16:creationId xmlns:a16="http://schemas.microsoft.com/office/drawing/2014/main" id="{CBA2E7A7-66B0-4CC9-9146-A6004EAA144E}"/>
            </a:ext>
          </a:extLst>
        </xdr:cNvPr>
        <xdr:cNvSpPr/>
      </xdr:nvSpPr>
      <xdr:spPr>
        <a:xfrm>
          <a:off x="6192980" y="13855"/>
          <a:ext cx="4151415" cy="555171"/>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3200" b="1">
              <a:latin typeface="Times New Roman" panose="02020603050405020304" pitchFamily="18" charset="0"/>
              <a:cs typeface="Times New Roman" panose="02020603050405020304" pitchFamily="18" charset="0"/>
            </a:rPr>
            <a:t>Ordem de passagem</a:t>
          </a:r>
        </a:p>
      </xdr:txBody>
    </xdr:sp>
    <xdr:clientData/>
  </xdr:twoCellAnchor>
  <xdr:twoCellAnchor>
    <xdr:from>
      <xdr:col>16</xdr:col>
      <xdr:colOff>138546</xdr:colOff>
      <xdr:row>0</xdr:row>
      <xdr:rowOff>13855</xdr:rowOff>
    </xdr:from>
    <xdr:to>
      <xdr:col>19</xdr:col>
      <xdr:colOff>568036</xdr:colOff>
      <xdr:row>0</xdr:row>
      <xdr:rowOff>569026</xdr:rowOff>
    </xdr:to>
    <xdr:sp macro="" textlink="">
      <xdr:nvSpPr>
        <xdr:cNvPr id="8" name="Retângulo: Canto Simples Cortado 7">
          <a:hlinkClick xmlns:r="http://schemas.openxmlformats.org/officeDocument/2006/relationships" r:id="rId6"/>
          <a:extLst>
            <a:ext uri="{FF2B5EF4-FFF2-40B4-BE49-F238E27FC236}">
              <a16:creationId xmlns:a16="http://schemas.microsoft.com/office/drawing/2014/main" id="{0144F3E1-7701-48D1-9422-B264D40C39A3}"/>
            </a:ext>
          </a:extLst>
        </xdr:cNvPr>
        <xdr:cNvSpPr/>
      </xdr:nvSpPr>
      <xdr:spPr>
        <a:xfrm>
          <a:off x="12025746" y="13855"/>
          <a:ext cx="3366654" cy="555171"/>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Classificações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127785</xdr:colOff>
      <xdr:row>0</xdr:row>
      <xdr:rowOff>104775</xdr:rowOff>
    </xdr:from>
    <xdr:to>
      <xdr:col>2</xdr:col>
      <xdr:colOff>1457447</xdr:colOff>
      <xdr:row>1</xdr:row>
      <xdr:rowOff>266700</xdr:rowOff>
    </xdr:to>
    <xdr:pic>
      <xdr:nvPicPr>
        <xdr:cNvPr id="2" name="Imagem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528" y="104775"/>
          <a:ext cx="1329662" cy="9456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94116</xdr:colOff>
      <xdr:row>0</xdr:row>
      <xdr:rowOff>135887</xdr:rowOff>
    </xdr:from>
    <xdr:to>
      <xdr:col>7</xdr:col>
      <xdr:colOff>1201959</xdr:colOff>
      <xdr:row>0</xdr:row>
      <xdr:rowOff>947530</xdr:rowOff>
    </xdr:to>
    <xdr:pic>
      <xdr:nvPicPr>
        <xdr:cNvPr id="51" name="Imagem 50">
          <a:extLst>
            <a:ext uri="{FF2B5EF4-FFF2-40B4-BE49-F238E27FC236}">
              <a16:creationId xmlns:a16="http://schemas.microsoft.com/office/drawing/2014/main" id="{2E26615E-D74D-49BB-BCE6-DC2D96671A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886933" y="135887"/>
          <a:ext cx="1107843" cy="811643"/>
        </a:xfrm>
        <a:prstGeom prst="rect">
          <a:avLst/>
        </a:prstGeom>
      </xdr:spPr>
    </xdr:pic>
    <xdr:clientData/>
  </xdr:twoCellAnchor>
  <xdr:twoCellAnchor>
    <xdr:from>
      <xdr:col>8</xdr:col>
      <xdr:colOff>54430</xdr:colOff>
      <xdr:row>0</xdr:row>
      <xdr:rowOff>43543</xdr:rowOff>
    </xdr:from>
    <xdr:to>
      <xdr:col>13</xdr:col>
      <xdr:colOff>511630</xdr:colOff>
      <xdr:row>1</xdr:row>
      <xdr:rowOff>10886</xdr:rowOff>
    </xdr:to>
    <xdr:sp macro="" textlink="">
      <xdr:nvSpPr>
        <xdr:cNvPr id="4" name="Retângulo: Canto Simples Cortado 14">
          <a:hlinkClick xmlns:r="http://schemas.openxmlformats.org/officeDocument/2006/relationships" r:id="rId2"/>
          <a:extLst>
            <a:ext uri="{FF2B5EF4-FFF2-40B4-BE49-F238E27FC236}">
              <a16:creationId xmlns:a16="http://schemas.microsoft.com/office/drawing/2014/main" id="{E088FAA6-D39B-4800-92EF-2CEAED34EE91}"/>
            </a:ext>
          </a:extLst>
        </xdr:cNvPr>
        <xdr:cNvSpPr/>
      </xdr:nvSpPr>
      <xdr:spPr>
        <a:xfrm>
          <a:off x="11201401" y="43543"/>
          <a:ext cx="3505200" cy="947057"/>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6600" b="1">
              <a:latin typeface="Times New Roman" panose="02020603050405020304" pitchFamily="18" charset="0"/>
              <a:cs typeface="Times New Roman" panose="02020603050405020304" pitchFamily="18" charset="0"/>
            </a:rPr>
            <a:t>Menu</a:t>
          </a:r>
        </a:p>
      </xdr:txBody>
    </xdr:sp>
    <xdr:clientData/>
  </xdr:twoCellAnchor>
  <xdr:twoCellAnchor editAs="oneCell">
    <xdr:from>
      <xdr:col>0</xdr:col>
      <xdr:colOff>0</xdr:colOff>
      <xdr:row>0</xdr:row>
      <xdr:rowOff>92344</xdr:rowOff>
    </xdr:from>
    <xdr:to>
      <xdr:col>0</xdr:col>
      <xdr:colOff>1107843</xdr:colOff>
      <xdr:row>0</xdr:row>
      <xdr:rowOff>903987</xdr:rowOff>
    </xdr:to>
    <xdr:pic>
      <xdr:nvPicPr>
        <xdr:cNvPr id="5" name="Imagem 4">
          <a:extLst>
            <a:ext uri="{FF2B5EF4-FFF2-40B4-BE49-F238E27FC236}">
              <a16:creationId xmlns:a16="http://schemas.microsoft.com/office/drawing/2014/main" id="{579D98B0-01BE-4340-997E-6988193C1E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92344"/>
          <a:ext cx="1107843" cy="8116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97972</xdr:colOff>
      <xdr:row>0</xdr:row>
      <xdr:rowOff>346167</xdr:rowOff>
    </xdr:from>
    <xdr:to>
      <xdr:col>0</xdr:col>
      <xdr:colOff>3461657</xdr:colOff>
      <xdr:row>1</xdr:row>
      <xdr:rowOff>1340671</xdr:rowOff>
    </xdr:to>
    <xdr:pic>
      <xdr:nvPicPr>
        <xdr:cNvPr id="4" name="Imagem 3">
          <a:extLst>
            <a:ext uri="{FF2B5EF4-FFF2-40B4-BE49-F238E27FC236}">
              <a16:creationId xmlns:a16="http://schemas.microsoft.com/office/drawing/2014/main" id="{2C5FBD27-105E-4FBD-B972-310E32FA15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7972" y="346167"/>
          <a:ext cx="3363685" cy="2442304"/>
        </a:xfrm>
        <a:prstGeom prst="rect">
          <a:avLst/>
        </a:prstGeom>
      </xdr:spPr>
    </xdr:pic>
    <xdr:clientData/>
  </xdr:twoCellAnchor>
  <xdr:twoCellAnchor>
    <xdr:from>
      <xdr:col>11</xdr:col>
      <xdr:colOff>353292</xdr:colOff>
      <xdr:row>0</xdr:row>
      <xdr:rowOff>66963</xdr:rowOff>
    </xdr:from>
    <xdr:to>
      <xdr:col>14</xdr:col>
      <xdr:colOff>490452</xdr:colOff>
      <xdr:row>14</xdr:row>
      <xdr:rowOff>471054</xdr:rowOff>
    </xdr:to>
    <xdr:sp macro="" textlink="">
      <xdr:nvSpPr>
        <xdr:cNvPr id="5" name="Retângulo: Canto Simples Cortado 14">
          <a:hlinkClick xmlns:r="http://schemas.openxmlformats.org/officeDocument/2006/relationships" r:id="rId2"/>
          <a:extLst>
            <a:ext uri="{FF2B5EF4-FFF2-40B4-BE49-F238E27FC236}">
              <a16:creationId xmlns:a16="http://schemas.microsoft.com/office/drawing/2014/main" id="{3257C96A-76B5-437A-AE6D-88D278A76C97}"/>
            </a:ext>
          </a:extLst>
        </xdr:cNvPr>
        <xdr:cNvSpPr/>
      </xdr:nvSpPr>
      <xdr:spPr>
        <a:xfrm>
          <a:off x="28394892" y="66963"/>
          <a:ext cx="3628505" cy="12956309"/>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vert="vert270" rtlCol="0" anchor="ctr"/>
        <a:lstStyle/>
        <a:p>
          <a:pPr algn="ctr"/>
          <a:r>
            <a:rPr lang="pt-PT" sz="20800" b="1">
              <a:latin typeface="Times New Roman" panose="02020603050405020304" pitchFamily="18" charset="0"/>
              <a:cs typeface="Times New Roman" panose="02020603050405020304" pitchFamily="18" charset="0"/>
            </a:rPr>
            <a:t>Menu</a:t>
          </a: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2</xdr:row>
          <xdr:rowOff>42606</xdr:rowOff>
        </xdr:from>
        <xdr:to>
          <xdr:col>2</xdr:col>
          <xdr:colOff>3810</xdr:colOff>
          <xdr:row>8</xdr:row>
          <xdr:rowOff>446314</xdr:rowOff>
        </xdr:to>
        <xdr:pic>
          <xdr:nvPicPr>
            <xdr:cNvPr id="65698" name="Picture 431">
              <a:extLst>
                <a:ext uri="{FF2B5EF4-FFF2-40B4-BE49-F238E27FC236}">
                  <a16:creationId xmlns:a16="http://schemas.microsoft.com/office/drawing/2014/main" id="{6A0B28AA-7104-4C9C-999C-85FF1194FF77}"/>
                </a:ext>
              </a:extLst>
            </xdr:cNvPr>
            <xdr:cNvPicPr>
              <a:picLocks noChangeAspect="1" noChangeArrowheads="1"/>
              <a:extLst>
                <a:ext uri="{84589F7E-364E-4C9E-8A38-B11213B215E9}">
                  <a14:cameraTool cellRange="fotografia" spid="_x0000_s73775"/>
                </a:ext>
              </a:extLst>
            </xdr:cNvPicPr>
          </xdr:nvPicPr>
          <xdr:blipFill>
            <a:blip xmlns:r="http://schemas.openxmlformats.org/officeDocument/2006/relationships" r:embed="rId3"/>
            <a:srcRect/>
            <a:stretch>
              <a:fillRect/>
            </a:stretch>
          </xdr:blipFill>
          <xdr:spPr bwMode="auto">
            <a:xfrm>
              <a:off x="0" y="3624006"/>
              <a:ext cx="6121581" cy="553087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27708</xdr:colOff>
      <xdr:row>7</xdr:row>
      <xdr:rowOff>221673</xdr:rowOff>
    </xdr:from>
    <xdr:to>
      <xdr:col>2</xdr:col>
      <xdr:colOff>2227</xdr:colOff>
      <xdr:row>7</xdr:row>
      <xdr:rowOff>2770909</xdr:rowOff>
    </xdr:to>
    <xdr:pic>
      <xdr:nvPicPr>
        <xdr:cNvPr id="2" name="Imagem 1">
          <a:extLst>
            <a:ext uri="{FF2B5EF4-FFF2-40B4-BE49-F238E27FC236}">
              <a16:creationId xmlns:a16="http://schemas.microsoft.com/office/drawing/2014/main" id="{263BC1D9-CF41-40AA-8CE4-DF2A9DA66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36201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27708</xdr:colOff>
      <xdr:row>8</xdr:row>
      <xdr:rowOff>221673</xdr:rowOff>
    </xdr:from>
    <xdr:ext cx="2870119" cy="2549236"/>
    <xdr:pic>
      <xdr:nvPicPr>
        <xdr:cNvPr id="3" name="Imagem 2">
          <a:extLst>
            <a:ext uri="{FF2B5EF4-FFF2-40B4-BE49-F238E27FC236}">
              <a16:creationId xmlns:a16="http://schemas.microsoft.com/office/drawing/2014/main" id="{02DC418C-F234-4A66-B5F5-B9B6C7F1FE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66072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27708</xdr:colOff>
      <xdr:row>9</xdr:row>
      <xdr:rowOff>221673</xdr:rowOff>
    </xdr:from>
    <xdr:ext cx="2870119" cy="2549236"/>
    <xdr:pic>
      <xdr:nvPicPr>
        <xdr:cNvPr id="4" name="Imagem 3">
          <a:extLst>
            <a:ext uri="{FF2B5EF4-FFF2-40B4-BE49-F238E27FC236}">
              <a16:creationId xmlns:a16="http://schemas.microsoft.com/office/drawing/2014/main" id="{B928EEFA-85F0-4376-B418-48C28F880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008" y="96323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27708</xdr:colOff>
      <xdr:row>10</xdr:row>
      <xdr:rowOff>221673</xdr:rowOff>
    </xdr:from>
    <xdr:ext cx="2870119" cy="2549236"/>
    <xdr:pic>
      <xdr:nvPicPr>
        <xdr:cNvPr id="5" name="Imagem 4">
          <a:extLst>
            <a:ext uri="{FF2B5EF4-FFF2-40B4-BE49-F238E27FC236}">
              <a16:creationId xmlns:a16="http://schemas.microsoft.com/office/drawing/2014/main" id="{56F9AE77-C379-4ED0-9203-0D2BDE8B2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1258131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27708</xdr:colOff>
      <xdr:row>11</xdr:row>
      <xdr:rowOff>221673</xdr:rowOff>
    </xdr:from>
    <xdr:ext cx="2870119" cy="2549236"/>
    <xdr:pic>
      <xdr:nvPicPr>
        <xdr:cNvPr id="6" name="Imagem 5">
          <a:extLst>
            <a:ext uri="{FF2B5EF4-FFF2-40B4-BE49-F238E27FC236}">
              <a16:creationId xmlns:a16="http://schemas.microsoft.com/office/drawing/2014/main" id="{3BEA3637-887B-4352-A10B-FC555A486D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155683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27708</xdr:colOff>
      <xdr:row>12</xdr:row>
      <xdr:rowOff>221673</xdr:rowOff>
    </xdr:from>
    <xdr:ext cx="2870119" cy="2549236"/>
    <xdr:pic>
      <xdr:nvPicPr>
        <xdr:cNvPr id="7" name="Imagem 6">
          <a:extLst>
            <a:ext uri="{FF2B5EF4-FFF2-40B4-BE49-F238E27FC236}">
              <a16:creationId xmlns:a16="http://schemas.microsoft.com/office/drawing/2014/main" id="{233103E1-2776-4F3F-BF57-2EDBFBC86B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185553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27708</xdr:colOff>
      <xdr:row>13</xdr:row>
      <xdr:rowOff>221673</xdr:rowOff>
    </xdr:from>
    <xdr:ext cx="2870119" cy="2549236"/>
    <xdr:pic>
      <xdr:nvPicPr>
        <xdr:cNvPr id="8" name="Imagem 7">
          <a:extLst>
            <a:ext uri="{FF2B5EF4-FFF2-40B4-BE49-F238E27FC236}">
              <a16:creationId xmlns:a16="http://schemas.microsoft.com/office/drawing/2014/main" id="{D64C3E84-9276-424D-BA73-62150F5DB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215424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27708</xdr:colOff>
      <xdr:row>14</xdr:row>
      <xdr:rowOff>221673</xdr:rowOff>
    </xdr:from>
    <xdr:ext cx="2870119" cy="2549236"/>
    <xdr:pic>
      <xdr:nvPicPr>
        <xdr:cNvPr id="9" name="Imagem 8">
          <a:extLst>
            <a:ext uri="{FF2B5EF4-FFF2-40B4-BE49-F238E27FC236}">
              <a16:creationId xmlns:a16="http://schemas.microsoft.com/office/drawing/2014/main" id="{AAA5F805-1F41-43F8-A172-4646B222B0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245294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27708</xdr:colOff>
      <xdr:row>15</xdr:row>
      <xdr:rowOff>221673</xdr:rowOff>
    </xdr:from>
    <xdr:ext cx="2870119" cy="2549236"/>
    <xdr:pic>
      <xdr:nvPicPr>
        <xdr:cNvPr id="10" name="Imagem 9">
          <a:extLst>
            <a:ext uri="{FF2B5EF4-FFF2-40B4-BE49-F238E27FC236}">
              <a16:creationId xmlns:a16="http://schemas.microsoft.com/office/drawing/2014/main" id="{AE124D8E-1203-4D35-A072-41B1C95EE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2751651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27708</xdr:colOff>
      <xdr:row>16</xdr:row>
      <xdr:rowOff>221673</xdr:rowOff>
    </xdr:from>
    <xdr:ext cx="2870119" cy="2549236"/>
    <xdr:pic>
      <xdr:nvPicPr>
        <xdr:cNvPr id="11" name="Imagem 10">
          <a:extLst>
            <a:ext uri="{FF2B5EF4-FFF2-40B4-BE49-F238E27FC236}">
              <a16:creationId xmlns:a16="http://schemas.microsoft.com/office/drawing/2014/main" id="{4D8A23FB-49BB-46A5-9FBD-8AAE2813C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305035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27708</xdr:colOff>
      <xdr:row>7</xdr:row>
      <xdr:rowOff>221673</xdr:rowOff>
    </xdr:from>
    <xdr:ext cx="2870119" cy="2549236"/>
    <xdr:pic>
      <xdr:nvPicPr>
        <xdr:cNvPr id="12" name="Imagem 11">
          <a:extLst>
            <a:ext uri="{FF2B5EF4-FFF2-40B4-BE49-F238E27FC236}">
              <a16:creationId xmlns:a16="http://schemas.microsoft.com/office/drawing/2014/main" id="{A1A84CD9-75E9-49FE-8E3D-26339F673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36201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27708</xdr:colOff>
      <xdr:row>8</xdr:row>
      <xdr:rowOff>221673</xdr:rowOff>
    </xdr:from>
    <xdr:ext cx="2870119" cy="2549236"/>
    <xdr:pic>
      <xdr:nvPicPr>
        <xdr:cNvPr id="13" name="Imagem 12">
          <a:extLst>
            <a:ext uri="{FF2B5EF4-FFF2-40B4-BE49-F238E27FC236}">
              <a16:creationId xmlns:a16="http://schemas.microsoft.com/office/drawing/2014/main" id="{47BDE4D9-1078-45A9-A88E-ECD80C525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66072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27708</xdr:colOff>
      <xdr:row>9</xdr:row>
      <xdr:rowOff>221673</xdr:rowOff>
    </xdr:from>
    <xdr:ext cx="2870119" cy="2549236"/>
    <xdr:pic>
      <xdr:nvPicPr>
        <xdr:cNvPr id="14" name="Imagem 13">
          <a:extLst>
            <a:ext uri="{FF2B5EF4-FFF2-40B4-BE49-F238E27FC236}">
              <a16:creationId xmlns:a16="http://schemas.microsoft.com/office/drawing/2014/main" id="{1D49731F-2153-4D65-B631-6458200C3B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95942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27708</xdr:colOff>
      <xdr:row>10</xdr:row>
      <xdr:rowOff>221673</xdr:rowOff>
    </xdr:from>
    <xdr:ext cx="2870119" cy="2549236"/>
    <xdr:pic>
      <xdr:nvPicPr>
        <xdr:cNvPr id="15" name="Imagem 14">
          <a:extLst>
            <a:ext uri="{FF2B5EF4-FFF2-40B4-BE49-F238E27FC236}">
              <a16:creationId xmlns:a16="http://schemas.microsoft.com/office/drawing/2014/main" id="{1DCE8EEB-1E07-48F9-8B54-6D2EB10C7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1258131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27708</xdr:colOff>
      <xdr:row>11</xdr:row>
      <xdr:rowOff>221673</xdr:rowOff>
    </xdr:from>
    <xdr:ext cx="2870119" cy="2549236"/>
    <xdr:pic>
      <xdr:nvPicPr>
        <xdr:cNvPr id="16" name="Imagem 15">
          <a:extLst>
            <a:ext uri="{FF2B5EF4-FFF2-40B4-BE49-F238E27FC236}">
              <a16:creationId xmlns:a16="http://schemas.microsoft.com/office/drawing/2014/main" id="{77A4969B-1796-4F4D-AF7E-EC8AEED33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155683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27708</xdr:colOff>
      <xdr:row>12</xdr:row>
      <xdr:rowOff>221673</xdr:rowOff>
    </xdr:from>
    <xdr:ext cx="2870119" cy="2549236"/>
    <xdr:pic>
      <xdr:nvPicPr>
        <xdr:cNvPr id="17" name="Imagem 16">
          <a:extLst>
            <a:ext uri="{FF2B5EF4-FFF2-40B4-BE49-F238E27FC236}">
              <a16:creationId xmlns:a16="http://schemas.microsoft.com/office/drawing/2014/main" id="{3D352D58-5B1C-49D1-87C1-5D747E1BF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185553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27708</xdr:colOff>
      <xdr:row>13</xdr:row>
      <xdr:rowOff>221673</xdr:rowOff>
    </xdr:from>
    <xdr:ext cx="2870119" cy="2549236"/>
    <xdr:pic>
      <xdr:nvPicPr>
        <xdr:cNvPr id="18" name="Imagem 17">
          <a:extLst>
            <a:ext uri="{FF2B5EF4-FFF2-40B4-BE49-F238E27FC236}">
              <a16:creationId xmlns:a16="http://schemas.microsoft.com/office/drawing/2014/main" id="{B6CF8E9C-04D5-4DA4-A3CE-E8376F467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215424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27708</xdr:colOff>
      <xdr:row>14</xdr:row>
      <xdr:rowOff>221673</xdr:rowOff>
    </xdr:from>
    <xdr:ext cx="2870119" cy="2549236"/>
    <xdr:pic>
      <xdr:nvPicPr>
        <xdr:cNvPr id="19" name="Imagem 18">
          <a:extLst>
            <a:ext uri="{FF2B5EF4-FFF2-40B4-BE49-F238E27FC236}">
              <a16:creationId xmlns:a16="http://schemas.microsoft.com/office/drawing/2014/main" id="{AB4BC174-8175-4541-A223-D7C3C6FA6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245294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27708</xdr:colOff>
      <xdr:row>15</xdr:row>
      <xdr:rowOff>221673</xdr:rowOff>
    </xdr:from>
    <xdr:ext cx="2870119" cy="2549236"/>
    <xdr:pic>
      <xdr:nvPicPr>
        <xdr:cNvPr id="20" name="Imagem 19">
          <a:extLst>
            <a:ext uri="{FF2B5EF4-FFF2-40B4-BE49-F238E27FC236}">
              <a16:creationId xmlns:a16="http://schemas.microsoft.com/office/drawing/2014/main" id="{4303852B-3AF2-4794-A144-5677D29D48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2751651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27708</xdr:colOff>
      <xdr:row>16</xdr:row>
      <xdr:rowOff>221673</xdr:rowOff>
    </xdr:from>
    <xdr:ext cx="2870119" cy="2549236"/>
    <xdr:pic>
      <xdr:nvPicPr>
        <xdr:cNvPr id="21" name="Imagem 20">
          <a:extLst>
            <a:ext uri="{FF2B5EF4-FFF2-40B4-BE49-F238E27FC236}">
              <a16:creationId xmlns:a16="http://schemas.microsoft.com/office/drawing/2014/main" id="{523EC16E-93E8-4062-9C32-F393B6868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305035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27708</xdr:colOff>
      <xdr:row>7</xdr:row>
      <xdr:rowOff>221673</xdr:rowOff>
    </xdr:from>
    <xdr:ext cx="2870119" cy="2549236"/>
    <xdr:pic>
      <xdr:nvPicPr>
        <xdr:cNvPr id="22" name="Imagem 21">
          <a:extLst>
            <a:ext uri="{FF2B5EF4-FFF2-40B4-BE49-F238E27FC236}">
              <a16:creationId xmlns:a16="http://schemas.microsoft.com/office/drawing/2014/main" id="{8CABF2FD-3A9C-4CB1-8F40-A0EC8F9B4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36201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27708</xdr:colOff>
      <xdr:row>8</xdr:row>
      <xdr:rowOff>221673</xdr:rowOff>
    </xdr:from>
    <xdr:ext cx="2870119" cy="2549236"/>
    <xdr:pic>
      <xdr:nvPicPr>
        <xdr:cNvPr id="23" name="Imagem 22">
          <a:extLst>
            <a:ext uri="{FF2B5EF4-FFF2-40B4-BE49-F238E27FC236}">
              <a16:creationId xmlns:a16="http://schemas.microsoft.com/office/drawing/2014/main" id="{AC8AE193-1356-4892-833D-AC9FFC141C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66072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27708</xdr:colOff>
      <xdr:row>9</xdr:row>
      <xdr:rowOff>221673</xdr:rowOff>
    </xdr:from>
    <xdr:ext cx="2870119" cy="2549236"/>
    <xdr:pic>
      <xdr:nvPicPr>
        <xdr:cNvPr id="24" name="Imagem 23">
          <a:extLst>
            <a:ext uri="{FF2B5EF4-FFF2-40B4-BE49-F238E27FC236}">
              <a16:creationId xmlns:a16="http://schemas.microsoft.com/office/drawing/2014/main" id="{B6FB4ECC-665D-4E8A-A7BD-E6DE469B1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95942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27708</xdr:colOff>
      <xdr:row>10</xdr:row>
      <xdr:rowOff>221673</xdr:rowOff>
    </xdr:from>
    <xdr:ext cx="2870119" cy="2549236"/>
    <xdr:pic>
      <xdr:nvPicPr>
        <xdr:cNvPr id="25" name="Imagem 24">
          <a:extLst>
            <a:ext uri="{FF2B5EF4-FFF2-40B4-BE49-F238E27FC236}">
              <a16:creationId xmlns:a16="http://schemas.microsoft.com/office/drawing/2014/main" id="{99DA2281-2BCB-4BC0-B4AA-5CF5EC2E08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1258131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27708</xdr:colOff>
      <xdr:row>11</xdr:row>
      <xdr:rowOff>221673</xdr:rowOff>
    </xdr:from>
    <xdr:ext cx="2870119" cy="2549236"/>
    <xdr:pic>
      <xdr:nvPicPr>
        <xdr:cNvPr id="26" name="Imagem 25">
          <a:extLst>
            <a:ext uri="{FF2B5EF4-FFF2-40B4-BE49-F238E27FC236}">
              <a16:creationId xmlns:a16="http://schemas.microsoft.com/office/drawing/2014/main" id="{2F0E05DE-085E-4BDE-88F0-2594677AD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155683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27708</xdr:colOff>
      <xdr:row>12</xdr:row>
      <xdr:rowOff>221673</xdr:rowOff>
    </xdr:from>
    <xdr:ext cx="2870119" cy="2549236"/>
    <xdr:pic>
      <xdr:nvPicPr>
        <xdr:cNvPr id="27" name="Imagem 26">
          <a:extLst>
            <a:ext uri="{FF2B5EF4-FFF2-40B4-BE49-F238E27FC236}">
              <a16:creationId xmlns:a16="http://schemas.microsoft.com/office/drawing/2014/main" id="{0A6A4FD2-6EA2-47E2-A77B-C7D14334E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185553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27708</xdr:colOff>
      <xdr:row>13</xdr:row>
      <xdr:rowOff>221673</xdr:rowOff>
    </xdr:from>
    <xdr:ext cx="2870119" cy="2549236"/>
    <xdr:pic>
      <xdr:nvPicPr>
        <xdr:cNvPr id="28" name="Imagem 27">
          <a:extLst>
            <a:ext uri="{FF2B5EF4-FFF2-40B4-BE49-F238E27FC236}">
              <a16:creationId xmlns:a16="http://schemas.microsoft.com/office/drawing/2014/main" id="{4CC3902C-ABF7-4FE3-A325-5773114860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215424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27708</xdr:colOff>
      <xdr:row>14</xdr:row>
      <xdr:rowOff>221673</xdr:rowOff>
    </xdr:from>
    <xdr:ext cx="2870119" cy="2549236"/>
    <xdr:pic>
      <xdr:nvPicPr>
        <xdr:cNvPr id="29" name="Imagem 28">
          <a:extLst>
            <a:ext uri="{FF2B5EF4-FFF2-40B4-BE49-F238E27FC236}">
              <a16:creationId xmlns:a16="http://schemas.microsoft.com/office/drawing/2014/main" id="{851B7F45-F7ED-424B-9712-58D3E2496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245294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27708</xdr:colOff>
      <xdr:row>15</xdr:row>
      <xdr:rowOff>221673</xdr:rowOff>
    </xdr:from>
    <xdr:ext cx="2870119" cy="2549236"/>
    <xdr:pic>
      <xdr:nvPicPr>
        <xdr:cNvPr id="30" name="Imagem 29">
          <a:extLst>
            <a:ext uri="{FF2B5EF4-FFF2-40B4-BE49-F238E27FC236}">
              <a16:creationId xmlns:a16="http://schemas.microsoft.com/office/drawing/2014/main" id="{CCD2EDD9-49BD-44CC-B59B-DADD548A5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2751651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27708</xdr:colOff>
      <xdr:row>16</xdr:row>
      <xdr:rowOff>221673</xdr:rowOff>
    </xdr:from>
    <xdr:ext cx="2870119" cy="2549236"/>
    <xdr:pic>
      <xdr:nvPicPr>
        <xdr:cNvPr id="31" name="Imagem 30">
          <a:extLst>
            <a:ext uri="{FF2B5EF4-FFF2-40B4-BE49-F238E27FC236}">
              <a16:creationId xmlns:a16="http://schemas.microsoft.com/office/drawing/2014/main" id="{7AF05809-9A77-4A22-A3AF-0501A185F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305035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307462</xdr:colOff>
      <xdr:row>1</xdr:row>
      <xdr:rowOff>257119</xdr:rowOff>
    </xdr:from>
    <xdr:to>
      <xdr:col>1</xdr:col>
      <xdr:colOff>2102719</xdr:colOff>
      <xdr:row>1</xdr:row>
      <xdr:rowOff>1572386</xdr:rowOff>
    </xdr:to>
    <xdr:pic>
      <xdr:nvPicPr>
        <xdr:cNvPr id="93" name="Imagem 92">
          <a:extLst>
            <a:ext uri="{FF2B5EF4-FFF2-40B4-BE49-F238E27FC236}">
              <a16:creationId xmlns:a16="http://schemas.microsoft.com/office/drawing/2014/main" id="{75CA21D5-2225-4A22-BDBE-EE6E979231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92371" y="257119"/>
          <a:ext cx="1795257" cy="1315267"/>
        </a:xfrm>
        <a:prstGeom prst="roundRect">
          <a:avLst>
            <a:gd name="adj" fmla="val 8594"/>
          </a:avLst>
        </a:prstGeom>
        <a:noFill/>
        <a:ln>
          <a:noFill/>
        </a:ln>
        <a:effectLst/>
      </xdr:spPr>
    </xdr:pic>
    <xdr:clientData/>
  </xdr:twoCellAnchor>
  <xdr:oneCellAnchor>
    <xdr:from>
      <xdr:col>7</xdr:col>
      <xdr:colOff>27708</xdr:colOff>
      <xdr:row>7</xdr:row>
      <xdr:rowOff>221673</xdr:rowOff>
    </xdr:from>
    <xdr:ext cx="2908219" cy="2549236"/>
    <xdr:pic>
      <xdr:nvPicPr>
        <xdr:cNvPr id="127" name="Imagem 126">
          <a:extLst>
            <a:ext uri="{FF2B5EF4-FFF2-40B4-BE49-F238E27FC236}">
              <a16:creationId xmlns:a16="http://schemas.microsoft.com/office/drawing/2014/main" id="{8EBD65A9-C2A0-4386-A81A-51A48953D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81008" y="305683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27708</xdr:colOff>
      <xdr:row>7</xdr:row>
      <xdr:rowOff>221673</xdr:rowOff>
    </xdr:from>
    <xdr:ext cx="2908219" cy="2549236"/>
    <xdr:pic>
      <xdr:nvPicPr>
        <xdr:cNvPr id="128" name="Imagem 127">
          <a:extLst>
            <a:ext uri="{FF2B5EF4-FFF2-40B4-BE49-F238E27FC236}">
              <a16:creationId xmlns:a16="http://schemas.microsoft.com/office/drawing/2014/main" id="{A44895FC-9543-44A8-9101-3996EFEA8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81008" y="305683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27708</xdr:colOff>
      <xdr:row>7</xdr:row>
      <xdr:rowOff>221673</xdr:rowOff>
    </xdr:from>
    <xdr:ext cx="2908219" cy="2549236"/>
    <xdr:pic>
      <xdr:nvPicPr>
        <xdr:cNvPr id="129" name="Imagem 128">
          <a:extLst>
            <a:ext uri="{FF2B5EF4-FFF2-40B4-BE49-F238E27FC236}">
              <a16:creationId xmlns:a16="http://schemas.microsoft.com/office/drawing/2014/main" id="{856C4B74-DD84-4E91-91D8-5A8CB97EF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81008" y="305683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7</xdr:row>
      <xdr:rowOff>209550</xdr:rowOff>
    </xdr:from>
    <xdr:ext cx="2908219" cy="2549236"/>
    <xdr:pic>
      <xdr:nvPicPr>
        <xdr:cNvPr id="130" name="Imagem 129">
          <a:extLst>
            <a:ext uri="{FF2B5EF4-FFF2-40B4-BE49-F238E27FC236}">
              <a16:creationId xmlns:a16="http://schemas.microsoft.com/office/drawing/2014/main" id="{B98C37D9-4579-4589-BB68-B6BA761B50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9300" y="363855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27708</xdr:colOff>
      <xdr:row>8</xdr:row>
      <xdr:rowOff>221673</xdr:rowOff>
    </xdr:from>
    <xdr:ext cx="2908219" cy="2549236"/>
    <xdr:pic>
      <xdr:nvPicPr>
        <xdr:cNvPr id="131" name="Imagem 130">
          <a:extLst>
            <a:ext uri="{FF2B5EF4-FFF2-40B4-BE49-F238E27FC236}">
              <a16:creationId xmlns:a16="http://schemas.microsoft.com/office/drawing/2014/main" id="{66A63EF6-DACC-4B7E-A1B6-C61DE964D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0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27708</xdr:colOff>
      <xdr:row>8</xdr:row>
      <xdr:rowOff>221673</xdr:rowOff>
    </xdr:from>
    <xdr:ext cx="2908219" cy="2549236"/>
    <xdr:pic>
      <xdr:nvPicPr>
        <xdr:cNvPr id="132" name="Imagem 131">
          <a:extLst>
            <a:ext uri="{FF2B5EF4-FFF2-40B4-BE49-F238E27FC236}">
              <a16:creationId xmlns:a16="http://schemas.microsoft.com/office/drawing/2014/main" id="{02DA3F88-AFC0-406D-8D74-DACAC947F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9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27708</xdr:colOff>
      <xdr:row>8</xdr:row>
      <xdr:rowOff>221673</xdr:rowOff>
    </xdr:from>
    <xdr:ext cx="2908219" cy="2549236"/>
    <xdr:pic>
      <xdr:nvPicPr>
        <xdr:cNvPr id="133" name="Imagem 132">
          <a:extLst>
            <a:ext uri="{FF2B5EF4-FFF2-40B4-BE49-F238E27FC236}">
              <a16:creationId xmlns:a16="http://schemas.microsoft.com/office/drawing/2014/main" id="{67204F35-7DCE-4AD6-B30A-11F0CD168E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8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8</xdr:row>
      <xdr:rowOff>209550</xdr:rowOff>
    </xdr:from>
    <xdr:ext cx="2908219" cy="2549236"/>
    <xdr:pic>
      <xdr:nvPicPr>
        <xdr:cNvPr id="134" name="Imagem 133">
          <a:extLst>
            <a:ext uri="{FF2B5EF4-FFF2-40B4-BE49-F238E27FC236}">
              <a16:creationId xmlns:a16="http://schemas.microsoft.com/office/drawing/2014/main" id="{DBC17EDE-D131-4272-8191-7BB40418DD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9300" y="363855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27708</xdr:colOff>
      <xdr:row>9</xdr:row>
      <xdr:rowOff>221673</xdr:rowOff>
    </xdr:from>
    <xdr:ext cx="2908219" cy="2549236"/>
    <xdr:pic>
      <xdr:nvPicPr>
        <xdr:cNvPr id="135" name="Imagem 134">
          <a:extLst>
            <a:ext uri="{FF2B5EF4-FFF2-40B4-BE49-F238E27FC236}">
              <a16:creationId xmlns:a16="http://schemas.microsoft.com/office/drawing/2014/main" id="{2FFB9F7D-FB09-4B61-860A-7F7A619E9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0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27708</xdr:colOff>
      <xdr:row>9</xdr:row>
      <xdr:rowOff>221673</xdr:rowOff>
    </xdr:from>
    <xdr:ext cx="2908219" cy="2549236"/>
    <xdr:pic>
      <xdr:nvPicPr>
        <xdr:cNvPr id="136" name="Imagem 135">
          <a:extLst>
            <a:ext uri="{FF2B5EF4-FFF2-40B4-BE49-F238E27FC236}">
              <a16:creationId xmlns:a16="http://schemas.microsoft.com/office/drawing/2014/main" id="{9E149D65-B8E0-4163-992E-6F02294BC6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9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27708</xdr:colOff>
      <xdr:row>9</xdr:row>
      <xdr:rowOff>221673</xdr:rowOff>
    </xdr:from>
    <xdr:ext cx="2908219" cy="2549236"/>
    <xdr:pic>
      <xdr:nvPicPr>
        <xdr:cNvPr id="137" name="Imagem 136">
          <a:extLst>
            <a:ext uri="{FF2B5EF4-FFF2-40B4-BE49-F238E27FC236}">
              <a16:creationId xmlns:a16="http://schemas.microsoft.com/office/drawing/2014/main" id="{49F5BEA2-6EB1-4B59-A125-D05D32B39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8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9</xdr:row>
      <xdr:rowOff>209550</xdr:rowOff>
    </xdr:from>
    <xdr:ext cx="2908219" cy="2549236"/>
    <xdr:pic>
      <xdr:nvPicPr>
        <xdr:cNvPr id="138" name="Imagem 137">
          <a:extLst>
            <a:ext uri="{FF2B5EF4-FFF2-40B4-BE49-F238E27FC236}">
              <a16:creationId xmlns:a16="http://schemas.microsoft.com/office/drawing/2014/main" id="{595D164C-4883-4B86-A380-EAB4444AD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9300" y="363855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27708</xdr:colOff>
      <xdr:row>10</xdr:row>
      <xdr:rowOff>221673</xdr:rowOff>
    </xdr:from>
    <xdr:ext cx="2908219" cy="2549236"/>
    <xdr:pic>
      <xdr:nvPicPr>
        <xdr:cNvPr id="139" name="Imagem 138">
          <a:extLst>
            <a:ext uri="{FF2B5EF4-FFF2-40B4-BE49-F238E27FC236}">
              <a16:creationId xmlns:a16="http://schemas.microsoft.com/office/drawing/2014/main" id="{63C11B82-4304-461A-98F4-3E4775351D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0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27708</xdr:colOff>
      <xdr:row>10</xdr:row>
      <xdr:rowOff>221673</xdr:rowOff>
    </xdr:from>
    <xdr:ext cx="2908219" cy="2549236"/>
    <xdr:pic>
      <xdr:nvPicPr>
        <xdr:cNvPr id="140" name="Imagem 139">
          <a:extLst>
            <a:ext uri="{FF2B5EF4-FFF2-40B4-BE49-F238E27FC236}">
              <a16:creationId xmlns:a16="http://schemas.microsoft.com/office/drawing/2014/main" id="{9B551A88-E24B-4624-8D0D-0AD42969D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9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27708</xdr:colOff>
      <xdr:row>10</xdr:row>
      <xdr:rowOff>221673</xdr:rowOff>
    </xdr:from>
    <xdr:ext cx="2908219" cy="2549236"/>
    <xdr:pic>
      <xdr:nvPicPr>
        <xdr:cNvPr id="141" name="Imagem 140">
          <a:extLst>
            <a:ext uri="{FF2B5EF4-FFF2-40B4-BE49-F238E27FC236}">
              <a16:creationId xmlns:a16="http://schemas.microsoft.com/office/drawing/2014/main" id="{A015D50F-90B6-48C8-B75C-CA6C3E029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8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209550</xdr:rowOff>
    </xdr:from>
    <xdr:ext cx="2908219" cy="2549236"/>
    <xdr:pic>
      <xdr:nvPicPr>
        <xdr:cNvPr id="142" name="Imagem 141">
          <a:extLst>
            <a:ext uri="{FF2B5EF4-FFF2-40B4-BE49-F238E27FC236}">
              <a16:creationId xmlns:a16="http://schemas.microsoft.com/office/drawing/2014/main" id="{7B7280E5-BB33-417C-98A4-3703DA89D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9300" y="662940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27708</xdr:colOff>
      <xdr:row>11</xdr:row>
      <xdr:rowOff>221673</xdr:rowOff>
    </xdr:from>
    <xdr:ext cx="2908219" cy="2549236"/>
    <xdr:pic>
      <xdr:nvPicPr>
        <xdr:cNvPr id="143" name="Imagem 142">
          <a:extLst>
            <a:ext uri="{FF2B5EF4-FFF2-40B4-BE49-F238E27FC236}">
              <a16:creationId xmlns:a16="http://schemas.microsoft.com/office/drawing/2014/main" id="{CC1C6D5C-6189-4635-81F7-3A9E7D0DFE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0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27708</xdr:colOff>
      <xdr:row>11</xdr:row>
      <xdr:rowOff>221673</xdr:rowOff>
    </xdr:from>
    <xdr:ext cx="2908219" cy="2549236"/>
    <xdr:pic>
      <xdr:nvPicPr>
        <xdr:cNvPr id="144" name="Imagem 143">
          <a:extLst>
            <a:ext uri="{FF2B5EF4-FFF2-40B4-BE49-F238E27FC236}">
              <a16:creationId xmlns:a16="http://schemas.microsoft.com/office/drawing/2014/main" id="{A4517EF9-4042-4A3F-93E1-8267A2CEE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9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27708</xdr:colOff>
      <xdr:row>11</xdr:row>
      <xdr:rowOff>221673</xdr:rowOff>
    </xdr:from>
    <xdr:ext cx="2908219" cy="2549236"/>
    <xdr:pic>
      <xdr:nvPicPr>
        <xdr:cNvPr id="145" name="Imagem 144">
          <a:extLst>
            <a:ext uri="{FF2B5EF4-FFF2-40B4-BE49-F238E27FC236}">
              <a16:creationId xmlns:a16="http://schemas.microsoft.com/office/drawing/2014/main" id="{D560D937-EEBB-41AD-B568-CB9824BD59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8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11</xdr:row>
      <xdr:rowOff>209550</xdr:rowOff>
    </xdr:from>
    <xdr:ext cx="2908219" cy="2549236"/>
    <xdr:pic>
      <xdr:nvPicPr>
        <xdr:cNvPr id="146" name="Imagem 145">
          <a:extLst>
            <a:ext uri="{FF2B5EF4-FFF2-40B4-BE49-F238E27FC236}">
              <a16:creationId xmlns:a16="http://schemas.microsoft.com/office/drawing/2014/main" id="{B0C163A0-B687-44EB-9F1F-A136234E2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9300" y="363855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27708</xdr:colOff>
      <xdr:row>12</xdr:row>
      <xdr:rowOff>221673</xdr:rowOff>
    </xdr:from>
    <xdr:ext cx="2908219" cy="2549236"/>
    <xdr:pic>
      <xdr:nvPicPr>
        <xdr:cNvPr id="147" name="Imagem 146">
          <a:extLst>
            <a:ext uri="{FF2B5EF4-FFF2-40B4-BE49-F238E27FC236}">
              <a16:creationId xmlns:a16="http://schemas.microsoft.com/office/drawing/2014/main" id="{F0F55538-3B47-46D2-AAB9-3D9DE77CD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0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27708</xdr:colOff>
      <xdr:row>12</xdr:row>
      <xdr:rowOff>221673</xdr:rowOff>
    </xdr:from>
    <xdr:ext cx="2908219" cy="2549236"/>
    <xdr:pic>
      <xdr:nvPicPr>
        <xdr:cNvPr id="148" name="Imagem 147">
          <a:extLst>
            <a:ext uri="{FF2B5EF4-FFF2-40B4-BE49-F238E27FC236}">
              <a16:creationId xmlns:a16="http://schemas.microsoft.com/office/drawing/2014/main" id="{2ABD0459-163C-4F90-9403-19367FC0F1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9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27708</xdr:colOff>
      <xdr:row>12</xdr:row>
      <xdr:rowOff>221673</xdr:rowOff>
    </xdr:from>
    <xdr:ext cx="2908219" cy="2549236"/>
    <xdr:pic>
      <xdr:nvPicPr>
        <xdr:cNvPr id="149" name="Imagem 148">
          <a:extLst>
            <a:ext uri="{FF2B5EF4-FFF2-40B4-BE49-F238E27FC236}">
              <a16:creationId xmlns:a16="http://schemas.microsoft.com/office/drawing/2014/main" id="{6EC69A26-CC51-425A-953E-3F8422471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8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12</xdr:row>
      <xdr:rowOff>209550</xdr:rowOff>
    </xdr:from>
    <xdr:ext cx="2908219" cy="2549236"/>
    <xdr:pic>
      <xdr:nvPicPr>
        <xdr:cNvPr id="150" name="Imagem 149">
          <a:extLst>
            <a:ext uri="{FF2B5EF4-FFF2-40B4-BE49-F238E27FC236}">
              <a16:creationId xmlns:a16="http://schemas.microsoft.com/office/drawing/2014/main" id="{8C517D1B-4FB4-4942-ABD5-BDC95B10E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9300" y="662940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27708</xdr:colOff>
      <xdr:row>13</xdr:row>
      <xdr:rowOff>221673</xdr:rowOff>
    </xdr:from>
    <xdr:ext cx="2908219" cy="2549236"/>
    <xdr:pic>
      <xdr:nvPicPr>
        <xdr:cNvPr id="151" name="Imagem 150">
          <a:extLst>
            <a:ext uri="{FF2B5EF4-FFF2-40B4-BE49-F238E27FC236}">
              <a16:creationId xmlns:a16="http://schemas.microsoft.com/office/drawing/2014/main" id="{3739B226-69CC-405B-BB08-1E5FECC58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0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27708</xdr:colOff>
      <xdr:row>13</xdr:row>
      <xdr:rowOff>221673</xdr:rowOff>
    </xdr:from>
    <xdr:ext cx="2908219" cy="2549236"/>
    <xdr:pic>
      <xdr:nvPicPr>
        <xdr:cNvPr id="152" name="Imagem 151">
          <a:extLst>
            <a:ext uri="{FF2B5EF4-FFF2-40B4-BE49-F238E27FC236}">
              <a16:creationId xmlns:a16="http://schemas.microsoft.com/office/drawing/2014/main" id="{4F3FA0D5-438D-4EC0-B411-737A102C5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9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27708</xdr:colOff>
      <xdr:row>13</xdr:row>
      <xdr:rowOff>221673</xdr:rowOff>
    </xdr:from>
    <xdr:ext cx="2908219" cy="2549236"/>
    <xdr:pic>
      <xdr:nvPicPr>
        <xdr:cNvPr id="153" name="Imagem 152">
          <a:extLst>
            <a:ext uri="{FF2B5EF4-FFF2-40B4-BE49-F238E27FC236}">
              <a16:creationId xmlns:a16="http://schemas.microsoft.com/office/drawing/2014/main" id="{A046B638-BAEE-491F-896A-39AAFD9D71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8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13</xdr:row>
      <xdr:rowOff>209550</xdr:rowOff>
    </xdr:from>
    <xdr:ext cx="2908219" cy="2549236"/>
    <xdr:pic>
      <xdr:nvPicPr>
        <xdr:cNvPr id="154" name="Imagem 153">
          <a:extLst>
            <a:ext uri="{FF2B5EF4-FFF2-40B4-BE49-F238E27FC236}">
              <a16:creationId xmlns:a16="http://schemas.microsoft.com/office/drawing/2014/main" id="{719353B5-FD0E-4A54-A502-D7B225380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9300" y="363855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27708</xdr:colOff>
      <xdr:row>14</xdr:row>
      <xdr:rowOff>221673</xdr:rowOff>
    </xdr:from>
    <xdr:ext cx="2908219" cy="2549236"/>
    <xdr:pic>
      <xdr:nvPicPr>
        <xdr:cNvPr id="155" name="Imagem 154">
          <a:extLst>
            <a:ext uri="{FF2B5EF4-FFF2-40B4-BE49-F238E27FC236}">
              <a16:creationId xmlns:a16="http://schemas.microsoft.com/office/drawing/2014/main" id="{F835692A-9C54-4E55-BFFC-A015C9643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0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27708</xdr:colOff>
      <xdr:row>14</xdr:row>
      <xdr:rowOff>221673</xdr:rowOff>
    </xdr:from>
    <xdr:ext cx="2908219" cy="2549236"/>
    <xdr:pic>
      <xdr:nvPicPr>
        <xdr:cNvPr id="156" name="Imagem 155">
          <a:extLst>
            <a:ext uri="{FF2B5EF4-FFF2-40B4-BE49-F238E27FC236}">
              <a16:creationId xmlns:a16="http://schemas.microsoft.com/office/drawing/2014/main" id="{A1AAC2CC-F95E-4B42-A7AB-EF7196021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9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27708</xdr:colOff>
      <xdr:row>14</xdr:row>
      <xdr:rowOff>221673</xdr:rowOff>
    </xdr:from>
    <xdr:ext cx="2908219" cy="2549236"/>
    <xdr:pic>
      <xdr:nvPicPr>
        <xdr:cNvPr id="157" name="Imagem 156">
          <a:extLst>
            <a:ext uri="{FF2B5EF4-FFF2-40B4-BE49-F238E27FC236}">
              <a16:creationId xmlns:a16="http://schemas.microsoft.com/office/drawing/2014/main" id="{A80535A2-4187-4615-8B57-C8C185973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8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14</xdr:row>
      <xdr:rowOff>209550</xdr:rowOff>
    </xdr:from>
    <xdr:ext cx="2908219" cy="2549236"/>
    <xdr:pic>
      <xdr:nvPicPr>
        <xdr:cNvPr id="158" name="Imagem 157">
          <a:extLst>
            <a:ext uri="{FF2B5EF4-FFF2-40B4-BE49-F238E27FC236}">
              <a16:creationId xmlns:a16="http://schemas.microsoft.com/office/drawing/2014/main" id="{2A1171A3-677B-4C91-A078-9EF13F2A5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9300" y="662940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27708</xdr:colOff>
      <xdr:row>15</xdr:row>
      <xdr:rowOff>221673</xdr:rowOff>
    </xdr:from>
    <xdr:ext cx="2908219" cy="2549236"/>
    <xdr:pic>
      <xdr:nvPicPr>
        <xdr:cNvPr id="159" name="Imagem 158">
          <a:extLst>
            <a:ext uri="{FF2B5EF4-FFF2-40B4-BE49-F238E27FC236}">
              <a16:creationId xmlns:a16="http://schemas.microsoft.com/office/drawing/2014/main" id="{A63BF5E4-1192-43F5-A31D-8D6D78547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0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27708</xdr:colOff>
      <xdr:row>15</xdr:row>
      <xdr:rowOff>221673</xdr:rowOff>
    </xdr:from>
    <xdr:ext cx="2908219" cy="2549236"/>
    <xdr:pic>
      <xdr:nvPicPr>
        <xdr:cNvPr id="160" name="Imagem 159">
          <a:extLst>
            <a:ext uri="{FF2B5EF4-FFF2-40B4-BE49-F238E27FC236}">
              <a16:creationId xmlns:a16="http://schemas.microsoft.com/office/drawing/2014/main" id="{2C9DBD88-F9C2-4404-890D-89D42FEDD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9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27708</xdr:colOff>
      <xdr:row>15</xdr:row>
      <xdr:rowOff>221673</xdr:rowOff>
    </xdr:from>
    <xdr:ext cx="2908219" cy="2549236"/>
    <xdr:pic>
      <xdr:nvPicPr>
        <xdr:cNvPr id="161" name="Imagem 160">
          <a:extLst>
            <a:ext uri="{FF2B5EF4-FFF2-40B4-BE49-F238E27FC236}">
              <a16:creationId xmlns:a16="http://schemas.microsoft.com/office/drawing/2014/main" id="{D55CF605-71F2-41AD-B41E-D8ACB76EF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8008" y="36506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15</xdr:row>
      <xdr:rowOff>209550</xdr:rowOff>
    </xdr:from>
    <xdr:ext cx="2908219" cy="2549236"/>
    <xdr:pic>
      <xdr:nvPicPr>
        <xdr:cNvPr id="162" name="Imagem 161">
          <a:extLst>
            <a:ext uri="{FF2B5EF4-FFF2-40B4-BE49-F238E27FC236}">
              <a16:creationId xmlns:a16="http://schemas.microsoft.com/office/drawing/2014/main" id="{9C47354F-F58A-43AE-AE04-74D3B2A5B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9300" y="363855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27708</xdr:colOff>
      <xdr:row>16</xdr:row>
      <xdr:rowOff>221673</xdr:rowOff>
    </xdr:from>
    <xdr:ext cx="2908219" cy="2549236"/>
    <xdr:pic>
      <xdr:nvPicPr>
        <xdr:cNvPr id="163" name="Imagem 162">
          <a:extLst>
            <a:ext uri="{FF2B5EF4-FFF2-40B4-BE49-F238E27FC236}">
              <a16:creationId xmlns:a16="http://schemas.microsoft.com/office/drawing/2014/main" id="{5F739CD9-F188-4A49-B99C-958EA5732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0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27708</xdr:colOff>
      <xdr:row>16</xdr:row>
      <xdr:rowOff>221673</xdr:rowOff>
    </xdr:from>
    <xdr:ext cx="2908219" cy="2549236"/>
    <xdr:pic>
      <xdr:nvPicPr>
        <xdr:cNvPr id="164" name="Imagem 163">
          <a:extLst>
            <a:ext uri="{FF2B5EF4-FFF2-40B4-BE49-F238E27FC236}">
              <a16:creationId xmlns:a16="http://schemas.microsoft.com/office/drawing/2014/main" id="{6A8E7B08-360F-4940-B99B-86AC4339B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9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27708</xdr:colOff>
      <xdr:row>16</xdr:row>
      <xdr:rowOff>221673</xdr:rowOff>
    </xdr:from>
    <xdr:ext cx="2908219" cy="2549236"/>
    <xdr:pic>
      <xdr:nvPicPr>
        <xdr:cNvPr id="165" name="Imagem 164">
          <a:extLst>
            <a:ext uri="{FF2B5EF4-FFF2-40B4-BE49-F238E27FC236}">
              <a16:creationId xmlns:a16="http://schemas.microsoft.com/office/drawing/2014/main" id="{1F3C6BC2-DD2B-456A-A402-5AED7947B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68008" y="664152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16</xdr:row>
      <xdr:rowOff>209550</xdr:rowOff>
    </xdr:from>
    <xdr:ext cx="2908219" cy="2549236"/>
    <xdr:pic>
      <xdr:nvPicPr>
        <xdr:cNvPr id="166" name="Imagem 165">
          <a:extLst>
            <a:ext uri="{FF2B5EF4-FFF2-40B4-BE49-F238E27FC236}">
              <a16:creationId xmlns:a16="http://schemas.microsoft.com/office/drawing/2014/main" id="{205ECCD3-11F5-43BB-9AA4-2232123319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9300" y="662940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27708</xdr:colOff>
      <xdr:row>7</xdr:row>
      <xdr:rowOff>221673</xdr:rowOff>
    </xdr:from>
    <xdr:ext cx="2900599" cy="2549236"/>
    <xdr:pic>
      <xdr:nvPicPr>
        <xdr:cNvPr id="167" name="Imagem 166">
          <a:extLst>
            <a:ext uri="{FF2B5EF4-FFF2-40B4-BE49-F238E27FC236}">
              <a16:creationId xmlns:a16="http://schemas.microsoft.com/office/drawing/2014/main" id="{08BD2E68-2AE7-433B-BD2A-10ACD421E1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3665913"/>
          <a:ext cx="290059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27708</xdr:colOff>
      <xdr:row>8</xdr:row>
      <xdr:rowOff>221673</xdr:rowOff>
    </xdr:from>
    <xdr:ext cx="2870119" cy="2549236"/>
    <xdr:pic>
      <xdr:nvPicPr>
        <xdr:cNvPr id="168" name="Imagem 167">
          <a:extLst>
            <a:ext uri="{FF2B5EF4-FFF2-40B4-BE49-F238E27FC236}">
              <a16:creationId xmlns:a16="http://schemas.microsoft.com/office/drawing/2014/main" id="{7FFB8120-3E9D-48ED-96E9-DACF5C4A5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66529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27708</xdr:colOff>
      <xdr:row>9</xdr:row>
      <xdr:rowOff>221673</xdr:rowOff>
    </xdr:from>
    <xdr:ext cx="2870119" cy="2549236"/>
    <xdr:pic>
      <xdr:nvPicPr>
        <xdr:cNvPr id="169" name="Imagem 168">
          <a:extLst>
            <a:ext uri="{FF2B5EF4-FFF2-40B4-BE49-F238E27FC236}">
              <a16:creationId xmlns:a16="http://schemas.microsoft.com/office/drawing/2014/main" id="{15BE3A1B-67AB-4525-9D6E-3FE1743FE5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96399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27708</xdr:colOff>
      <xdr:row>10</xdr:row>
      <xdr:rowOff>221673</xdr:rowOff>
    </xdr:from>
    <xdr:ext cx="2870119" cy="2549236"/>
    <xdr:pic>
      <xdr:nvPicPr>
        <xdr:cNvPr id="170" name="Imagem 169">
          <a:extLst>
            <a:ext uri="{FF2B5EF4-FFF2-40B4-BE49-F238E27FC236}">
              <a16:creationId xmlns:a16="http://schemas.microsoft.com/office/drawing/2014/main" id="{B96A9C90-AA56-400F-9FD8-0F6237EA46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126270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27708</xdr:colOff>
      <xdr:row>11</xdr:row>
      <xdr:rowOff>221673</xdr:rowOff>
    </xdr:from>
    <xdr:ext cx="2870119" cy="2549236"/>
    <xdr:pic>
      <xdr:nvPicPr>
        <xdr:cNvPr id="171" name="Imagem 170">
          <a:extLst>
            <a:ext uri="{FF2B5EF4-FFF2-40B4-BE49-F238E27FC236}">
              <a16:creationId xmlns:a16="http://schemas.microsoft.com/office/drawing/2014/main" id="{B788BEC5-7C53-4419-BD8D-2BD057820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156140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27708</xdr:colOff>
      <xdr:row>12</xdr:row>
      <xdr:rowOff>221673</xdr:rowOff>
    </xdr:from>
    <xdr:ext cx="2870119" cy="2549236"/>
    <xdr:pic>
      <xdr:nvPicPr>
        <xdr:cNvPr id="172" name="Imagem 171">
          <a:extLst>
            <a:ext uri="{FF2B5EF4-FFF2-40B4-BE49-F238E27FC236}">
              <a16:creationId xmlns:a16="http://schemas.microsoft.com/office/drawing/2014/main" id="{C26854AB-AA9F-4D2C-9220-502E65B05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1860111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27708</xdr:colOff>
      <xdr:row>13</xdr:row>
      <xdr:rowOff>221673</xdr:rowOff>
    </xdr:from>
    <xdr:ext cx="2870119" cy="2549236"/>
    <xdr:pic>
      <xdr:nvPicPr>
        <xdr:cNvPr id="173" name="Imagem 172">
          <a:extLst>
            <a:ext uri="{FF2B5EF4-FFF2-40B4-BE49-F238E27FC236}">
              <a16:creationId xmlns:a16="http://schemas.microsoft.com/office/drawing/2014/main" id="{4A37E229-14FC-449E-8585-143CF0EF7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215881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27708</xdr:colOff>
      <xdr:row>14</xdr:row>
      <xdr:rowOff>221673</xdr:rowOff>
    </xdr:from>
    <xdr:ext cx="2870119" cy="2549236"/>
    <xdr:pic>
      <xdr:nvPicPr>
        <xdr:cNvPr id="174" name="Imagem 173">
          <a:extLst>
            <a:ext uri="{FF2B5EF4-FFF2-40B4-BE49-F238E27FC236}">
              <a16:creationId xmlns:a16="http://schemas.microsoft.com/office/drawing/2014/main" id="{C4137D8A-544F-4E0B-BB41-A698EEA8D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245751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27708</xdr:colOff>
      <xdr:row>15</xdr:row>
      <xdr:rowOff>221673</xdr:rowOff>
    </xdr:from>
    <xdr:ext cx="2870119" cy="2549236"/>
    <xdr:pic>
      <xdr:nvPicPr>
        <xdr:cNvPr id="175" name="Imagem 174">
          <a:extLst>
            <a:ext uri="{FF2B5EF4-FFF2-40B4-BE49-F238E27FC236}">
              <a16:creationId xmlns:a16="http://schemas.microsoft.com/office/drawing/2014/main" id="{B70F02A0-005D-432A-8D22-6A1AAE90F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275622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27708</xdr:colOff>
      <xdr:row>16</xdr:row>
      <xdr:rowOff>221673</xdr:rowOff>
    </xdr:from>
    <xdr:ext cx="2870119" cy="2549236"/>
    <xdr:pic>
      <xdr:nvPicPr>
        <xdr:cNvPr id="176" name="Imagem 175">
          <a:extLst>
            <a:ext uri="{FF2B5EF4-FFF2-40B4-BE49-F238E27FC236}">
              <a16:creationId xmlns:a16="http://schemas.microsoft.com/office/drawing/2014/main" id="{40E72256-C50A-4EFC-84E2-F80DD8943A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88" y="305492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27708</xdr:colOff>
      <xdr:row>7</xdr:row>
      <xdr:rowOff>221673</xdr:rowOff>
    </xdr:from>
    <xdr:ext cx="2870119" cy="2549236"/>
    <xdr:pic>
      <xdr:nvPicPr>
        <xdr:cNvPr id="177" name="Imagem 176">
          <a:extLst>
            <a:ext uri="{FF2B5EF4-FFF2-40B4-BE49-F238E27FC236}">
              <a16:creationId xmlns:a16="http://schemas.microsoft.com/office/drawing/2014/main" id="{37981DFE-9ED1-4C17-BC00-F23650EEF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366591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27708</xdr:colOff>
      <xdr:row>8</xdr:row>
      <xdr:rowOff>221673</xdr:rowOff>
    </xdr:from>
    <xdr:ext cx="2870119" cy="2549236"/>
    <xdr:pic>
      <xdr:nvPicPr>
        <xdr:cNvPr id="178" name="Imagem 177">
          <a:extLst>
            <a:ext uri="{FF2B5EF4-FFF2-40B4-BE49-F238E27FC236}">
              <a16:creationId xmlns:a16="http://schemas.microsoft.com/office/drawing/2014/main" id="{F39EB695-A64B-4F99-AE87-8EC2208B03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66529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27708</xdr:colOff>
      <xdr:row>9</xdr:row>
      <xdr:rowOff>221673</xdr:rowOff>
    </xdr:from>
    <xdr:ext cx="2870119" cy="2549236"/>
    <xdr:pic>
      <xdr:nvPicPr>
        <xdr:cNvPr id="179" name="Imagem 178">
          <a:extLst>
            <a:ext uri="{FF2B5EF4-FFF2-40B4-BE49-F238E27FC236}">
              <a16:creationId xmlns:a16="http://schemas.microsoft.com/office/drawing/2014/main" id="{BA6207FA-1495-4011-BC7B-493ACDC68B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96399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27708</xdr:colOff>
      <xdr:row>10</xdr:row>
      <xdr:rowOff>221673</xdr:rowOff>
    </xdr:from>
    <xdr:ext cx="2870119" cy="2549236"/>
    <xdr:pic>
      <xdr:nvPicPr>
        <xdr:cNvPr id="180" name="Imagem 179">
          <a:extLst>
            <a:ext uri="{FF2B5EF4-FFF2-40B4-BE49-F238E27FC236}">
              <a16:creationId xmlns:a16="http://schemas.microsoft.com/office/drawing/2014/main" id="{CFED8EAB-97D0-4C16-892A-1C410C71D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126270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27708</xdr:colOff>
      <xdr:row>11</xdr:row>
      <xdr:rowOff>221673</xdr:rowOff>
    </xdr:from>
    <xdr:ext cx="2870119" cy="2549236"/>
    <xdr:pic>
      <xdr:nvPicPr>
        <xdr:cNvPr id="181" name="Imagem 180">
          <a:extLst>
            <a:ext uri="{FF2B5EF4-FFF2-40B4-BE49-F238E27FC236}">
              <a16:creationId xmlns:a16="http://schemas.microsoft.com/office/drawing/2014/main" id="{6E0405F6-5503-4605-ABF0-DE7432F3A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156140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27708</xdr:colOff>
      <xdr:row>12</xdr:row>
      <xdr:rowOff>221673</xdr:rowOff>
    </xdr:from>
    <xdr:ext cx="2870119" cy="2549236"/>
    <xdr:pic>
      <xdr:nvPicPr>
        <xdr:cNvPr id="182" name="Imagem 181">
          <a:extLst>
            <a:ext uri="{FF2B5EF4-FFF2-40B4-BE49-F238E27FC236}">
              <a16:creationId xmlns:a16="http://schemas.microsoft.com/office/drawing/2014/main" id="{4BFE81C1-E8E0-47C0-85A0-E03208D7A2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1860111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27708</xdr:colOff>
      <xdr:row>13</xdr:row>
      <xdr:rowOff>221673</xdr:rowOff>
    </xdr:from>
    <xdr:ext cx="2870119" cy="2549236"/>
    <xdr:pic>
      <xdr:nvPicPr>
        <xdr:cNvPr id="183" name="Imagem 182">
          <a:extLst>
            <a:ext uri="{FF2B5EF4-FFF2-40B4-BE49-F238E27FC236}">
              <a16:creationId xmlns:a16="http://schemas.microsoft.com/office/drawing/2014/main" id="{F28DDDE8-FD65-4CD1-A9F3-67AC28665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215881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27708</xdr:colOff>
      <xdr:row>14</xdr:row>
      <xdr:rowOff>221673</xdr:rowOff>
    </xdr:from>
    <xdr:ext cx="2870119" cy="2549236"/>
    <xdr:pic>
      <xdr:nvPicPr>
        <xdr:cNvPr id="184" name="Imagem 183">
          <a:extLst>
            <a:ext uri="{FF2B5EF4-FFF2-40B4-BE49-F238E27FC236}">
              <a16:creationId xmlns:a16="http://schemas.microsoft.com/office/drawing/2014/main" id="{BC6B054C-A7E2-4107-B0CE-EE62E4F771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245751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27708</xdr:colOff>
      <xdr:row>15</xdr:row>
      <xdr:rowOff>221673</xdr:rowOff>
    </xdr:from>
    <xdr:ext cx="2870119" cy="2549236"/>
    <xdr:pic>
      <xdr:nvPicPr>
        <xdr:cNvPr id="185" name="Imagem 184">
          <a:extLst>
            <a:ext uri="{FF2B5EF4-FFF2-40B4-BE49-F238E27FC236}">
              <a16:creationId xmlns:a16="http://schemas.microsoft.com/office/drawing/2014/main" id="{5CD06351-4486-493A-9453-CDFB6E852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275622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27708</xdr:colOff>
      <xdr:row>16</xdr:row>
      <xdr:rowOff>221673</xdr:rowOff>
    </xdr:from>
    <xdr:ext cx="2870119" cy="2549236"/>
    <xdr:pic>
      <xdr:nvPicPr>
        <xdr:cNvPr id="186" name="Imagem 185">
          <a:extLst>
            <a:ext uri="{FF2B5EF4-FFF2-40B4-BE49-F238E27FC236}">
              <a16:creationId xmlns:a16="http://schemas.microsoft.com/office/drawing/2014/main" id="{2E1E2638-D731-4253-82B2-9B4046617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148" y="305492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27708</xdr:colOff>
      <xdr:row>7</xdr:row>
      <xdr:rowOff>221673</xdr:rowOff>
    </xdr:from>
    <xdr:ext cx="2870119" cy="2549236"/>
    <xdr:pic>
      <xdr:nvPicPr>
        <xdr:cNvPr id="187" name="Imagem 186">
          <a:extLst>
            <a:ext uri="{FF2B5EF4-FFF2-40B4-BE49-F238E27FC236}">
              <a16:creationId xmlns:a16="http://schemas.microsoft.com/office/drawing/2014/main" id="{CE4CAA27-8BF8-481F-BFA5-BAABD8909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366591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27708</xdr:colOff>
      <xdr:row>8</xdr:row>
      <xdr:rowOff>221673</xdr:rowOff>
    </xdr:from>
    <xdr:ext cx="2870119" cy="2549236"/>
    <xdr:pic>
      <xdr:nvPicPr>
        <xdr:cNvPr id="188" name="Imagem 187">
          <a:extLst>
            <a:ext uri="{FF2B5EF4-FFF2-40B4-BE49-F238E27FC236}">
              <a16:creationId xmlns:a16="http://schemas.microsoft.com/office/drawing/2014/main" id="{8E2EB9EE-5C26-42A8-8E23-B3B80CAE8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66529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27708</xdr:colOff>
      <xdr:row>9</xdr:row>
      <xdr:rowOff>221673</xdr:rowOff>
    </xdr:from>
    <xdr:ext cx="2870119" cy="2549236"/>
    <xdr:pic>
      <xdr:nvPicPr>
        <xdr:cNvPr id="189" name="Imagem 188">
          <a:extLst>
            <a:ext uri="{FF2B5EF4-FFF2-40B4-BE49-F238E27FC236}">
              <a16:creationId xmlns:a16="http://schemas.microsoft.com/office/drawing/2014/main" id="{1A74B14F-E124-4A7A-B688-41AC655BD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96399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27708</xdr:colOff>
      <xdr:row>10</xdr:row>
      <xdr:rowOff>221673</xdr:rowOff>
    </xdr:from>
    <xdr:ext cx="2870119" cy="2549236"/>
    <xdr:pic>
      <xdr:nvPicPr>
        <xdr:cNvPr id="190" name="Imagem 189">
          <a:extLst>
            <a:ext uri="{FF2B5EF4-FFF2-40B4-BE49-F238E27FC236}">
              <a16:creationId xmlns:a16="http://schemas.microsoft.com/office/drawing/2014/main" id="{479B5F8B-0C4E-48D4-BBD0-9315231B8C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126270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27708</xdr:colOff>
      <xdr:row>11</xdr:row>
      <xdr:rowOff>221673</xdr:rowOff>
    </xdr:from>
    <xdr:ext cx="2870119" cy="2549236"/>
    <xdr:pic>
      <xdr:nvPicPr>
        <xdr:cNvPr id="191" name="Imagem 190">
          <a:extLst>
            <a:ext uri="{FF2B5EF4-FFF2-40B4-BE49-F238E27FC236}">
              <a16:creationId xmlns:a16="http://schemas.microsoft.com/office/drawing/2014/main" id="{F1AA704F-23BE-49BD-BAB6-E420A086D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156140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27708</xdr:colOff>
      <xdr:row>12</xdr:row>
      <xdr:rowOff>221673</xdr:rowOff>
    </xdr:from>
    <xdr:ext cx="2870119" cy="2549236"/>
    <xdr:pic>
      <xdr:nvPicPr>
        <xdr:cNvPr id="192" name="Imagem 191">
          <a:extLst>
            <a:ext uri="{FF2B5EF4-FFF2-40B4-BE49-F238E27FC236}">
              <a16:creationId xmlns:a16="http://schemas.microsoft.com/office/drawing/2014/main" id="{DDF92C0B-F4AF-48E5-883E-70783D1F8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1860111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27708</xdr:colOff>
      <xdr:row>13</xdr:row>
      <xdr:rowOff>221673</xdr:rowOff>
    </xdr:from>
    <xdr:ext cx="2870119" cy="2549236"/>
    <xdr:pic>
      <xdr:nvPicPr>
        <xdr:cNvPr id="193" name="Imagem 192">
          <a:extLst>
            <a:ext uri="{FF2B5EF4-FFF2-40B4-BE49-F238E27FC236}">
              <a16:creationId xmlns:a16="http://schemas.microsoft.com/office/drawing/2014/main" id="{5A745114-F1C1-4DF0-9860-B555843404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2158815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27708</xdr:colOff>
      <xdr:row>14</xdr:row>
      <xdr:rowOff>221673</xdr:rowOff>
    </xdr:from>
    <xdr:ext cx="2870119" cy="2549236"/>
    <xdr:pic>
      <xdr:nvPicPr>
        <xdr:cNvPr id="194" name="Imagem 193">
          <a:extLst>
            <a:ext uri="{FF2B5EF4-FFF2-40B4-BE49-F238E27FC236}">
              <a16:creationId xmlns:a16="http://schemas.microsoft.com/office/drawing/2014/main" id="{3BF740E9-8D31-4827-804D-DA42F755A3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2457519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27708</xdr:colOff>
      <xdr:row>15</xdr:row>
      <xdr:rowOff>221673</xdr:rowOff>
    </xdr:from>
    <xdr:ext cx="2870119" cy="2549236"/>
    <xdr:pic>
      <xdr:nvPicPr>
        <xdr:cNvPr id="195" name="Imagem 194">
          <a:extLst>
            <a:ext uri="{FF2B5EF4-FFF2-40B4-BE49-F238E27FC236}">
              <a16:creationId xmlns:a16="http://schemas.microsoft.com/office/drawing/2014/main" id="{1BAA8C36-0EE5-4316-861E-9595AA391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2756223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27708</xdr:colOff>
      <xdr:row>16</xdr:row>
      <xdr:rowOff>221673</xdr:rowOff>
    </xdr:from>
    <xdr:ext cx="2870119" cy="2549236"/>
    <xdr:pic>
      <xdr:nvPicPr>
        <xdr:cNvPr id="196" name="Imagem 195">
          <a:extLst>
            <a:ext uri="{FF2B5EF4-FFF2-40B4-BE49-F238E27FC236}">
              <a16:creationId xmlns:a16="http://schemas.microsoft.com/office/drawing/2014/main" id="{711A7DF7-1A08-4121-A7B3-A5E84EFFD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2908" y="30549273"/>
          <a:ext cx="28701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27708</xdr:colOff>
      <xdr:row>7</xdr:row>
      <xdr:rowOff>221673</xdr:rowOff>
    </xdr:from>
    <xdr:ext cx="2908219" cy="2549236"/>
    <xdr:pic>
      <xdr:nvPicPr>
        <xdr:cNvPr id="197" name="Imagem 196">
          <a:extLst>
            <a:ext uri="{FF2B5EF4-FFF2-40B4-BE49-F238E27FC236}">
              <a16:creationId xmlns:a16="http://schemas.microsoft.com/office/drawing/2014/main" id="{4256F9F7-42CC-4701-90BC-8AFB2153E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6668" y="366591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27708</xdr:colOff>
      <xdr:row>7</xdr:row>
      <xdr:rowOff>221673</xdr:rowOff>
    </xdr:from>
    <xdr:ext cx="2908219" cy="2549236"/>
    <xdr:pic>
      <xdr:nvPicPr>
        <xdr:cNvPr id="198" name="Imagem 197">
          <a:extLst>
            <a:ext uri="{FF2B5EF4-FFF2-40B4-BE49-F238E27FC236}">
              <a16:creationId xmlns:a16="http://schemas.microsoft.com/office/drawing/2014/main" id="{F9553912-8CE8-4844-821D-8B1A4AD63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70428" y="366591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27708</xdr:colOff>
      <xdr:row>7</xdr:row>
      <xdr:rowOff>221673</xdr:rowOff>
    </xdr:from>
    <xdr:ext cx="2908219" cy="2549236"/>
    <xdr:pic>
      <xdr:nvPicPr>
        <xdr:cNvPr id="199" name="Imagem 198">
          <a:extLst>
            <a:ext uri="{FF2B5EF4-FFF2-40B4-BE49-F238E27FC236}">
              <a16:creationId xmlns:a16="http://schemas.microsoft.com/office/drawing/2014/main" id="{91C90384-7B00-4978-9E36-52075D142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4188" y="366591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7</xdr:row>
      <xdr:rowOff>209550</xdr:rowOff>
    </xdr:from>
    <xdr:ext cx="2908219" cy="2549236"/>
    <xdr:pic>
      <xdr:nvPicPr>
        <xdr:cNvPr id="200" name="Imagem 199">
          <a:extLst>
            <a:ext uri="{FF2B5EF4-FFF2-40B4-BE49-F238E27FC236}">
              <a16:creationId xmlns:a16="http://schemas.microsoft.com/office/drawing/2014/main" id="{7C14A47A-D244-456F-AE4A-10AE7BBE1E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70240" y="365379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27708</xdr:colOff>
      <xdr:row>8</xdr:row>
      <xdr:rowOff>221673</xdr:rowOff>
    </xdr:from>
    <xdr:ext cx="2908219" cy="2549236"/>
    <xdr:pic>
      <xdr:nvPicPr>
        <xdr:cNvPr id="201" name="Imagem 200">
          <a:extLst>
            <a:ext uri="{FF2B5EF4-FFF2-40B4-BE49-F238E27FC236}">
              <a16:creationId xmlns:a16="http://schemas.microsoft.com/office/drawing/2014/main" id="{A0F04350-BBD9-4068-BFD0-22405BADF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6668" y="665295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27708</xdr:colOff>
      <xdr:row>8</xdr:row>
      <xdr:rowOff>221673</xdr:rowOff>
    </xdr:from>
    <xdr:ext cx="2908219" cy="2549236"/>
    <xdr:pic>
      <xdr:nvPicPr>
        <xdr:cNvPr id="202" name="Imagem 201">
          <a:extLst>
            <a:ext uri="{FF2B5EF4-FFF2-40B4-BE49-F238E27FC236}">
              <a16:creationId xmlns:a16="http://schemas.microsoft.com/office/drawing/2014/main" id="{5534C96A-D492-48DB-852F-D49B4FC13D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70428" y="665295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27708</xdr:colOff>
      <xdr:row>8</xdr:row>
      <xdr:rowOff>221673</xdr:rowOff>
    </xdr:from>
    <xdr:ext cx="2908219" cy="2549236"/>
    <xdr:pic>
      <xdr:nvPicPr>
        <xdr:cNvPr id="203" name="Imagem 202">
          <a:extLst>
            <a:ext uri="{FF2B5EF4-FFF2-40B4-BE49-F238E27FC236}">
              <a16:creationId xmlns:a16="http://schemas.microsoft.com/office/drawing/2014/main" id="{0659D417-10EC-4281-AF5C-30F860EF6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4188" y="665295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8</xdr:row>
      <xdr:rowOff>209550</xdr:rowOff>
    </xdr:from>
    <xdr:ext cx="2908219" cy="2549236"/>
    <xdr:pic>
      <xdr:nvPicPr>
        <xdr:cNvPr id="204" name="Imagem 203">
          <a:extLst>
            <a:ext uri="{FF2B5EF4-FFF2-40B4-BE49-F238E27FC236}">
              <a16:creationId xmlns:a16="http://schemas.microsoft.com/office/drawing/2014/main" id="{407DFE6E-B30B-428F-92C0-38A08AD50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70240" y="664083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27708</xdr:colOff>
      <xdr:row>9</xdr:row>
      <xdr:rowOff>221673</xdr:rowOff>
    </xdr:from>
    <xdr:ext cx="2908219" cy="2549236"/>
    <xdr:pic>
      <xdr:nvPicPr>
        <xdr:cNvPr id="205" name="Imagem 204">
          <a:extLst>
            <a:ext uri="{FF2B5EF4-FFF2-40B4-BE49-F238E27FC236}">
              <a16:creationId xmlns:a16="http://schemas.microsoft.com/office/drawing/2014/main" id="{51502B37-7664-495C-A4E4-56F728F1D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6668" y="963999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27708</xdr:colOff>
      <xdr:row>9</xdr:row>
      <xdr:rowOff>221673</xdr:rowOff>
    </xdr:from>
    <xdr:ext cx="2908219" cy="2549236"/>
    <xdr:pic>
      <xdr:nvPicPr>
        <xdr:cNvPr id="206" name="Imagem 205">
          <a:extLst>
            <a:ext uri="{FF2B5EF4-FFF2-40B4-BE49-F238E27FC236}">
              <a16:creationId xmlns:a16="http://schemas.microsoft.com/office/drawing/2014/main" id="{34DB529A-0639-44BC-A4EC-1BFA4A1C8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70428" y="963999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27708</xdr:colOff>
      <xdr:row>9</xdr:row>
      <xdr:rowOff>221673</xdr:rowOff>
    </xdr:from>
    <xdr:ext cx="2908219" cy="2549236"/>
    <xdr:pic>
      <xdr:nvPicPr>
        <xdr:cNvPr id="207" name="Imagem 206">
          <a:extLst>
            <a:ext uri="{FF2B5EF4-FFF2-40B4-BE49-F238E27FC236}">
              <a16:creationId xmlns:a16="http://schemas.microsoft.com/office/drawing/2014/main" id="{0F817726-9DA9-4454-8833-22B2AF9C6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4188" y="963999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9</xdr:row>
      <xdr:rowOff>209550</xdr:rowOff>
    </xdr:from>
    <xdr:ext cx="2908219" cy="2549236"/>
    <xdr:pic>
      <xdr:nvPicPr>
        <xdr:cNvPr id="208" name="Imagem 207">
          <a:extLst>
            <a:ext uri="{FF2B5EF4-FFF2-40B4-BE49-F238E27FC236}">
              <a16:creationId xmlns:a16="http://schemas.microsoft.com/office/drawing/2014/main" id="{530C37B3-8D6A-4CB5-B830-6670C4FD1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70240" y="962787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27708</xdr:colOff>
      <xdr:row>10</xdr:row>
      <xdr:rowOff>221673</xdr:rowOff>
    </xdr:from>
    <xdr:ext cx="2908219" cy="2549236"/>
    <xdr:pic>
      <xdr:nvPicPr>
        <xdr:cNvPr id="209" name="Imagem 208">
          <a:extLst>
            <a:ext uri="{FF2B5EF4-FFF2-40B4-BE49-F238E27FC236}">
              <a16:creationId xmlns:a16="http://schemas.microsoft.com/office/drawing/2014/main" id="{01888086-A67A-42CF-B3FD-7CDF4BC7B7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6668" y="1262703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27708</xdr:colOff>
      <xdr:row>10</xdr:row>
      <xdr:rowOff>221673</xdr:rowOff>
    </xdr:from>
    <xdr:ext cx="2908219" cy="2549236"/>
    <xdr:pic>
      <xdr:nvPicPr>
        <xdr:cNvPr id="210" name="Imagem 209">
          <a:extLst>
            <a:ext uri="{FF2B5EF4-FFF2-40B4-BE49-F238E27FC236}">
              <a16:creationId xmlns:a16="http://schemas.microsoft.com/office/drawing/2014/main" id="{DBD3B152-D47E-444D-8F7A-8C468C183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70428" y="1262703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27708</xdr:colOff>
      <xdr:row>10</xdr:row>
      <xdr:rowOff>221673</xdr:rowOff>
    </xdr:from>
    <xdr:ext cx="2908219" cy="2549236"/>
    <xdr:pic>
      <xdr:nvPicPr>
        <xdr:cNvPr id="211" name="Imagem 210">
          <a:extLst>
            <a:ext uri="{FF2B5EF4-FFF2-40B4-BE49-F238E27FC236}">
              <a16:creationId xmlns:a16="http://schemas.microsoft.com/office/drawing/2014/main" id="{792BAE6F-8F39-4529-BC92-4A921E223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4188" y="1262703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10</xdr:row>
      <xdr:rowOff>209550</xdr:rowOff>
    </xdr:from>
    <xdr:ext cx="2908219" cy="2549236"/>
    <xdr:pic>
      <xdr:nvPicPr>
        <xdr:cNvPr id="212" name="Imagem 211">
          <a:extLst>
            <a:ext uri="{FF2B5EF4-FFF2-40B4-BE49-F238E27FC236}">
              <a16:creationId xmlns:a16="http://schemas.microsoft.com/office/drawing/2014/main" id="{3BEE0B49-A793-48B1-BA93-30479D9C2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70240" y="1261491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27708</xdr:colOff>
      <xdr:row>11</xdr:row>
      <xdr:rowOff>221673</xdr:rowOff>
    </xdr:from>
    <xdr:ext cx="2908219" cy="2549236"/>
    <xdr:pic>
      <xdr:nvPicPr>
        <xdr:cNvPr id="213" name="Imagem 212">
          <a:extLst>
            <a:ext uri="{FF2B5EF4-FFF2-40B4-BE49-F238E27FC236}">
              <a16:creationId xmlns:a16="http://schemas.microsoft.com/office/drawing/2014/main" id="{D67C43AD-EAE7-4D28-AECA-A49D4CA11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6668" y="156140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27708</xdr:colOff>
      <xdr:row>11</xdr:row>
      <xdr:rowOff>221673</xdr:rowOff>
    </xdr:from>
    <xdr:ext cx="2908219" cy="2549236"/>
    <xdr:pic>
      <xdr:nvPicPr>
        <xdr:cNvPr id="214" name="Imagem 213">
          <a:extLst>
            <a:ext uri="{FF2B5EF4-FFF2-40B4-BE49-F238E27FC236}">
              <a16:creationId xmlns:a16="http://schemas.microsoft.com/office/drawing/2014/main" id="{92E04FCE-4E99-4C65-AB76-14C7891C4B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70428" y="156140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27708</xdr:colOff>
      <xdr:row>11</xdr:row>
      <xdr:rowOff>221673</xdr:rowOff>
    </xdr:from>
    <xdr:ext cx="2908219" cy="2549236"/>
    <xdr:pic>
      <xdr:nvPicPr>
        <xdr:cNvPr id="215" name="Imagem 214">
          <a:extLst>
            <a:ext uri="{FF2B5EF4-FFF2-40B4-BE49-F238E27FC236}">
              <a16:creationId xmlns:a16="http://schemas.microsoft.com/office/drawing/2014/main" id="{257FF13C-5958-4164-ABC7-78859BFF0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4188" y="156140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11</xdr:row>
      <xdr:rowOff>209550</xdr:rowOff>
    </xdr:from>
    <xdr:ext cx="2908219" cy="2549236"/>
    <xdr:pic>
      <xdr:nvPicPr>
        <xdr:cNvPr id="216" name="Imagem 215">
          <a:extLst>
            <a:ext uri="{FF2B5EF4-FFF2-40B4-BE49-F238E27FC236}">
              <a16:creationId xmlns:a16="http://schemas.microsoft.com/office/drawing/2014/main" id="{8AB83379-C728-46D9-A4D3-DC2C6F838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70240" y="1560195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27708</xdr:colOff>
      <xdr:row>12</xdr:row>
      <xdr:rowOff>221673</xdr:rowOff>
    </xdr:from>
    <xdr:ext cx="2908219" cy="2549236"/>
    <xdr:pic>
      <xdr:nvPicPr>
        <xdr:cNvPr id="217" name="Imagem 216">
          <a:extLst>
            <a:ext uri="{FF2B5EF4-FFF2-40B4-BE49-F238E27FC236}">
              <a16:creationId xmlns:a16="http://schemas.microsoft.com/office/drawing/2014/main" id="{91AAA7AA-F4E2-42C5-AE72-D73F5DA1E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6668" y="1860111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27708</xdr:colOff>
      <xdr:row>12</xdr:row>
      <xdr:rowOff>221673</xdr:rowOff>
    </xdr:from>
    <xdr:ext cx="2908219" cy="2549236"/>
    <xdr:pic>
      <xdr:nvPicPr>
        <xdr:cNvPr id="218" name="Imagem 217">
          <a:extLst>
            <a:ext uri="{FF2B5EF4-FFF2-40B4-BE49-F238E27FC236}">
              <a16:creationId xmlns:a16="http://schemas.microsoft.com/office/drawing/2014/main" id="{512FD4C1-50CF-4EED-AD9B-07E804E7F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70428" y="1860111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27708</xdr:colOff>
      <xdr:row>12</xdr:row>
      <xdr:rowOff>221673</xdr:rowOff>
    </xdr:from>
    <xdr:ext cx="2908219" cy="2549236"/>
    <xdr:pic>
      <xdr:nvPicPr>
        <xdr:cNvPr id="219" name="Imagem 218">
          <a:extLst>
            <a:ext uri="{FF2B5EF4-FFF2-40B4-BE49-F238E27FC236}">
              <a16:creationId xmlns:a16="http://schemas.microsoft.com/office/drawing/2014/main" id="{A82D4B54-4F52-4763-AAE0-6F5926DEF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4188" y="1860111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12</xdr:row>
      <xdr:rowOff>209550</xdr:rowOff>
    </xdr:from>
    <xdr:ext cx="2908219" cy="2549236"/>
    <xdr:pic>
      <xdr:nvPicPr>
        <xdr:cNvPr id="220" name="Imagem 219">
          <a:extLst>
            <a:ext uri="{FF2B5EF4-FFF2-40B4-BE49-F238E27FC236}">
              <a16:creationId xmlns:a16="http://schemas.microsoft.com/office/drawing/2014/main" id="{A89DEAE1-8D92-44E7-9910-DA11A0C942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70240" y="1858899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27708</xdr:colOff>
      <xdr:row>13</xdr:row>
      <xdr:rowOff>221673</xdr:rowOff>
    </xdr:from>
    <xdr:ext cx="2908219" cy="2549236"/>
    <xdr:pic>
      <xdr:nvPicPr>
        <xdr:cNvPr id="221" name="Imagem 220">
          <a:extLst>
            <a:ext uri="{FF2B5EF4-FFF2-40B4-BE49-F238E27FC236}">
              <a16:creationId xmlns:a16="http://schemas.microsoft.com/office/drawing/2014/main" id="{046C5E99-820C-4A77-AB65-6F36630A3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6668" y="2158815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27708</xdr:colOff>
      <xdr:row>13</xdr:row>
      <xdr:rowOff>221673</xdr:rowOff>
    </xdr:from>
    <xdr:ext cx="2908219" cy="2549236"/>
    <xdr:pic>
      <xdr:nvPicPr>
        <xdr:cNvPr id="222" name="Imagem 221">
          <a:extLst>
            <a:ext uri="{FF2B5EF4-FFF2-40B4-BE49-F238E27FC236}">
              <a16:creationId xmlns:a16="http://schemas.microsoft.com/office/drawing/2014/main" id="{12A847D6-38C4-4243-83E7-39A6256B1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70428" y="2158815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27708</xdr:colOff>
      <xdr:row>13</xdr:row>
      <xdr:rowOff>221673</xdr:rowOff>
    </xdr:from>
    <xdr:ext cx="2908219" cy="2549236"/>
    <xdr:pic>
      <xdr:nvPicPr>
        <xdr:cNvPr id="223" name="Imagem 222">
          <a:extLst>
            <a:ext uri="{FF2B5EF4-FFF2-40B4-BE49-F238E27FC236}">
              <a16:creationId xmlns:a16="http://schemas.microsoft.com/office/drawing/2014/main" id="{7710C5D9-142E-4472-A59A-DA44B89370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4188" y="2158815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13</xdr:row>
      <xdr:rowOff>209550</xdr:rowOff>
    </xdr:from>
    <xdr:ext cx="2908219" cy="2549236"/>
    <xdr:pic>
      <xdr:nvPicPr>
        <xdr:cNvPr id="224" name="Imagem 223">
          <a:extLst>
            <a:ext uri="{FF2B5EF4-FFF2-40B4-BE49-F238E27FC236}">
              <a16:creationId xmlns:a16="http://schemas.microsoft.com/office/drawing/2014/main" id="{E8695B2E-4ABC-4DE0-A07A-E75264A762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70240" y="2157603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27708</xdr:colOff>
      <xdr:row>14</xdr:row>
      <xdr:rowOff>221673</xdr:rowOff>
    </xdr:from>
    <xdr:ext cx="2908219" cy="2549236"/>
    <xdr:pic>
      <xdr:nvPicPr>
        <xdr:cNvPr id="225" name="Imagem 224">
          <a:extLst>
            <a:ext uri="{FF2B5EF4-FFF2-40B4-BE49-F238E27FC236}">
              <a16:creationId xmlns:a16="http://schemas.microsoft.com/office/drawing/2014/main" id="{07D5AC0B-5F2B-4E11-9801-B1F1143FC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6668" y="2457519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27708</xdr:colOff>
      <xdr:row>14</xdr:row>
      <xdr:rowOff>221673</xdr:rowOff>
    </xdr:from>
    <xdr:ext cx="2908219" cy="2549236"/>
    <xdr:pic>
      <xdr:nvPicPr>
        <xdr:cNvPr id="226" name="Imagem 225">
          <a:extLst>
            <a:ext uri="{FF2B5EF4-FFF2-40B4-BE49-F238E27FC236}">
              <a16:creationId xmlns:a16="http://schemas.microsoft.com/office/drawing/2014/main" id="{F038D6C1-9BC9-4FBD-83FA-16FD75B213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70428" y="2457519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27708</xdr:colOff>
      <xdr:row>14</xdr:row>
      <xdr:rowOff>221673</xdr:rowOff>
    </xdr:from>
    <xdr:ext cx="2908219" cy="2549236"/>
    <xdr:pic>
      <xdr:nvPicPr>
        <xdr:cNvPr id="227" name="Imagem 226">
          <a:extLst>
            <a:ext uri="{FF2B5EF4-FFF2-40B4-BE49-F238E27FC236}">
              <a16:creationId xmlns:a16="http://schemas.microsoft.com/office/drawing/2014/main" id="{AFF9FB80-42E2-4B52-9CF7-2E259D3C2C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4188" y="2457519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14</xdr:row>
      <xdr:rowOff>209550</xdr:rowOff>
    </xdr:from>
    <xdr:ext cx="2908219" cy="2549236"/>
    <xdr:pic>
      <xdr:nvPicPr>
        <xdr:cNvPr id="228" name="Imagem 227">
          <a:extLst>
            <a:ext uri="{FF2B5EF4-FFF2-40B4-BE49-F238E27FC236}">
              <a16:creationId xmlns:a16="http://schemas.microsoft.com/office/drawing/2014/main" id="{F530F9A3-5FE0-4F40-8B41-BA8B98E3D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70240" y="2456307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27708</xdr:colOff>
      <xdr:row>15</xdr:row>
      <xdr:rowOff>221673</xdr:rowOff>
    </xdr:from>
    <xdr:ext cx="2908219" cy="2549236"/>
    <xdr:pic>
      <xdr:nvPicPr>
        <xdr:cNvPr id="229" name="Imagem 228">
          <a:extLst>
            <a:ext uri="{FF2B5EF4-FFF2-40B4-BE49-F238E27FC236}">
              <a16:creationId xmlns:a16="http://schemas.microsoft.com/office/drawing/2014/main" id="{8CC71FC9-A31F-4379-BE1C-040E442D5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6668" y="2756223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27708</xdr:colOff>
      <xdr:row>15</xdr:row>
      <xdr:rowOff>221673</xdr:rowOff>
    </xdr:from>
    <xdr:ext cx="2908219" cy="2549236"/>
    <xdr:pic>
      <xdr:nvPicPr>
        <xdr:cNvPr id="230" name="Imagem 229">
          <a:extLst>
            <a:ext uri="{FF2B5EF4-FFF2-40B4-BE49-F238E27FC236}">
              <a16:creationId xmlns:a16="http://schemas.microsoft.com/office/drawing/2014/main" id="{F347596A-2D1C-4B8B-AD36-FF280782E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70428" y="2756223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27708</xdr:colOff>
      <xdr:row>15</xdr:row>
      <xdr:rowOff>221673</xdr:rowOff>
    </xdr:from>
    <xdr:ext cx="2908219" cy="2549236"/>
    <xdr:pic>
      <xdr:nvPicPr>
        <xdr:cNvPr id="231" name="Imagem 230">
          <a:extLst>
            <a:ext uri="{FF2B5EF4-FFF2-40B4-BE49-F238E27FC236}">
              <a16:creationId xmlns:a16="http://schemas.microsoft.com/office/drawing/2014/main" id="{1BF481C7-86FC-4BE4-8A37-369445A6C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4188" y="2756223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15</xdr:row>
      <xdr:rowOff>209550</xdr:rowOff>
    </xdr:from>
    <xdr:ext cx="2908219" cy="2549236"/>
    <xdr:pic>
      <xdr:nvPicPr>
        <xdr:cNvPr id="232" name="Imagem 231">
          <a:extLst>
            <a:ext uri="{FF2B5EF4-FFF2-40B4-BE49-F238E27FC236}">
              <a16:creationId xmlns:a16="http://schemas.microsoft.com/office/drawing/2014/main" id="{1BD2CA9A-8F90-4870-9FBB-99E9C9427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70240" y="2755011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27708</xdr:colOff>
      <xdr:row>16</xdr:row>
      <xdr:rowOff>221673</xdr:rowOff>
    </xdr:from>
    <xdr:ext cx="2908219" cy="2549236"/>
    <xdr:pic>
      <xdr:nvPicPr>
        <xdr:cNvPr id="233" name="Imagem 232">
          <a:extLst>
            <a:ext uri="{FF2B5EF4-FFF2-40B4-BE49-F238E27FC236}">
              <a16:creationId xmlns:a16="http://schemas.microsoft.com/office/drawing/2014/main" id="{A4A62E72-CDBE-4E5E-AAF2-7236AD194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6668" y="305492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27708</xdr:colOff>
      <xdr:row>16</xdr:row>
      <xdr:rowOff>221673</xdr:rowOff>
    </xdr:from>
    <xdr:ext cx="2908219" cy="2549236"/>
    <xdr:pic>
      <xdr:nvPicPr>
        <xdr:cNvPr id="234" name="Imagem 233">
          <a:extLst>
            <a:ext uri="{FF2B5EF4-FFF2-40B4-BE49-F238E27FC236}">
              <a16:creationId xmlns:a16="http://schemas.microsoft.com/office/drawing/2014/main" id="{B53A64C8-5F2D-4354-9C75-4AEB27174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70428" y="305492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27708</xdr:colOff>
      <xdr:row>16</xdr:row>
      <xdr:rowOff>221673</xdr:rowOff>
    </xdr:from>
    <xdr:ext cx="2908219" cy="2549236"/>
    <xdr:pic>
      <xdr:nvPicPr>
        <xdr:cNvPr id="235" name="Imagem 234">
          <a:extLst>
            <a:ext uri="{FF2B5EF4-FFF2-40B4-BE49-F238E27FC236}">
              <a16:creationId xmlns:a16="http://schemas.microsoft.com/office/drawing/2014/main" id="{8E2D7561-5E57-4CDA-A269-1ABA3C139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4188" y="30549273"/>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16</xdr:row>
      <xdr:rowOff>209550</xdr:rowOff>
    </xdr:from>
    <xdr:ext cx="2908219" cy="2549236"/>
    <xdr:pic>
      <xdr:nvPicPr>
        <xdr:cNvPr id="236" name="Imagem 235">
          <a:extLst>
            <a:ext uri="{FF2B5EF4-FFF2-40B4-BE49-F238E27FC236}">
              <a16:creationId xmlns:a16="http://schemas.microsoft.com/office/drawing/2014/main" id="{A3F73A21-78D2-48A3-856D-42EB241E3C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70240" y="30537150"/>
          <a:ext cx="2908219" cy="2549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457200</xdr:colOff>
      <xdr:row>1</xdr:row>
      <xdr:rowOff>213360</xdr:rowOff>
    </xdr:from>
    <xdr:to>
      <xdr:col>15</xdr:col>
      <xdr:colOff>2252457</xdr:colOff>
      <xdr:row>1</xdr:row>
      <xdr:rowOff>1528627</xdr:rowOff>
    </xdr:to>
    <xdr:pic>
      <xdr:nvPicPr>
        <xdr:cNvPr id="237" name="Imagem 236">
          <a:extLst>
            <a:ext uri="{FF2B5EF4-FFF2-40B4-BE49-F238E27FC236}">
              <a16:creationId xmlns:a16="http://schemas.microsoft.com/office/drawing/2014/main" id="{C40AC82E-910C-4B4F-AB42-238373D30E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4841200" y="213360"/>
          <a:ext cx="1795257" cy="1315267"/>
        </a:xfrm>
        <a:prstGeom prst="roundRect">
          <a:avLst>
            <a:gd name="adj" fmla="val 8594"/>
          </a:avLst>
        </a:prstGeom>
        <a:noFill/>
        <a:ln>
          <a:noFill/>
        </a:ln>
        <a:effectLst/>
      </xdr:spPr>
    </xdr:pic>
    <xdr:clientData/>
  </xdr:twoCellAnchor>
  <xdr:twoCellAnchor>
    <xdr:from>
      <xdr:col>0</xdr:col>
      <xdr:colOff>10885</xdr:colOff>
      <xdr:row>0</xdr:row>
      <xdr:rowOff>21772</xdr:rowOff>
    </xdr:from>
    <xdr:to>
      <xdr:col>2</xdr:col>
      <xdr:colOff>130629</xdr:colOff>
      <xdr:row>0</xdr:row>
      <xdr:rowOff>732313</xdr:rowOff>
    </xdr:to>
    <xdr:sp macro="" textlink="">
      <xdr:nvSpPr>
        <xdr:cNvPr id="238" name="Retângulo: Canto Simples Cortado 25">
          <a:hlinkClick xmlns:r="http://schemas.openxmlformats.org/officeDocument/2006/relationships" r:id="rId3"/>
          <a:extLst>
            <a:ext uri="{FF2B5EF4-FFF2-40B4-BE49-F238E27FC236}">
              <a16:creationId xmlns:a16="http://schemas.microsoft.com/office/drawing/2014/main" id="{BB92E827-4F05-4895-98F8-253364D149BB}"/>
            </a:ext>
          </a:extLst>
        </xdr:cNvPr>
        <xdr:cNvSpPr/>
      </xdr:nvSpPr>
      <xdr:spPr>
        <a:xfrm>
          <a:off x="10885" y="21772"/>
          <a:ext cx="3537858" cy="710541"/>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2</xdr:col>
      <xdr:colOff>163285</xdr:colOff>
      <xdr:row>0</xdr:row>
      <xdr:rowOff>37605</xdr:rowOff>
    </xdr:from>
    <xdr:to>
      <xdr:col>3</xdr:col>
      <xdr:colOff>2351313</xdr:colOff>
      <xdr:row>0</xdr:row>
      <xdr:rowOff>748146</xdr:rowOff>
    </xdr:to>
    <xdr:sp macro="" textlink="">
      <xdr:nvSpPr>
        <xdr:cNvPr id="239" name="Retângulo: Canto Simples Cortado 26">
          <a:hlinkClick xmlns:r="http://schemas.openxmlformats.org/officeDocument/2006/relationships" r:id="rId4"/>
          <a:extLst>
            <a:ext uri="{FF2B5EF4-FFF2-40B4-BE49-F238E27FC236}">
              <a16:creationId xmlns:a16="http://schemas.microsoft.com/office/drawing/2014/main" id="{57CC9B2E-29A4-463B-99A6-606189351196}"/>
            </a:ext>
          </a:extLst>
        </xdr:cNvPr>
        <xdr:cNvSpPr/>
      </xdr:nvSpPr>
      <xdr:spPr>
        <a:xfrm flipH="1">
          <a:off x="3581399" y="37605"/>
          <a:ext cx="2677885" cy="710541"/>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Instruções</a:t>
          </a:r>
        </a:p>
      </xdr:txBody>
    </xdr:sp>
    <xdr:clientData/>
  </xdr:twoCellAnchor>
  <xdr:twoCellAnchor>
    <xdr:from>
      <xdr:col>3</xdr:col>
      <xdr:colOff>2416629</xdr:colOff>
      <xdr:row>0</xdr:row>
      <xdr:rowOff>37606</xdr:rowOff>
    </xdr:from>
    <xdr:to>
      <xdr:col>5</xdr:col>
      <xdr:colOff>1752599</xdr:colOff>
      <xdr:row>0</xdr:row>
      <xdr:rowOff>748147</xdr:rowOff>
    </xdr:to>
    <xdr:sp macro="" textlink="">
      <xdr:nvSpPr>
        <xdr:cNvPr id="240" name="Retângulo: Canto Simples Cortado 27">
          <a:hlinkClick xmlns:r="http://schemas.openxmlformats.org/officeDocument/2006/relationships" r:id="rId5"/>
          <a:extLst>
            <a:ext uri="{FF2B5EF4-FFF2-40B4-BE49-F238E27FC236}">
              <a16:creationId xmlns:a16="http://schemas.microsoft.com/office/drawing/2014/main" id="{B87B94FB-AECB-4628-A082-3248D5B00878}"/>
            </a:ext>
          </a:extLst>
        </xdr:cNvPr>
        <xdr:cNvSpPr/>
      </xdr:nvSpPr>
      <xdr:spPr>
        <a:xfrm>
          <a:off x="6324600" y="37606"/>
          <a:ext cx="2754085" cy="710541"/>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3200" b="1">
              <a:latin typeface="Times New Roman" panose="02020603050405020304" pitchFamily="18" charset="0"/>
              <a:cs typeface="Times New Roman" panose="02020603050405020304" pitchFamily="18" charset="0"/>
            </a:rPr>
            <a:t>Ajuizamento</a:t>
          </a:r>
        </a:p>
      </xdr:txBody>
    </xdr:sp>
    <xdr:clientData/>
  </xdr:twoCellAnchor>
  <xdr:twoCellAnchor>
    <xdr:from>
      <xdr:col>5</xdr:col>
      <xdr:colOff>1785256</xdr:colOff>
      <xdr:row>0</xdr:row>
      <xdr:rowOff>32658</xdr:rowOff>
    </xdr:from>
    <xdr:to>
      <xdr:col>7</xdr:col>
      <xdr:colOff>1213559</xdr:colOff>
      <xdr:row>0</xdr:row>
      <xdr:rowOff>743199</xdr:rowOff>
    </xdr:to>
    <xdr:sp macro="" textlink="">
      <xdr:nvSpPr>
        <xdr:cNvPr id="241" name="Retângulo: Canto Simples Cortado 28">
          <a:hlinkClick xmlns:r="http://schemas.openxmlformats.org/officeDocument/2006/relationships" r:id="rId6"/>
          <a:extLst>
            <a:ext uri="{FF2B5EF4-FFF2-40B4-BE49-F238E27FC236}">
              <a16:creationId xmlns:a16="http://schemas.microsoft.com/office/drawing/2014/main" id="{051CF764-D5B9-4BED-8DE3-DB9EF794A5B2}"/>
            </a:ext>
          </a:extLst>
        </xdr:cNvPr>
        <xdr:cNvSpPr/>
      </xdr:nvSpPr>
      <xdr:spPr>
        <a:xfrm>
          <a:off x="9111342" y="32658"/>
          <a:ext cx="2846417" cy="710541"/>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Ordenação</a:t>
          </a:r>
        </a:p>
      </xdr:txBody>
    </xdr:sp>
    <xdr:clientData/>
  </xdr:twoCellAnchor>
  <xdr:twoCellAnchor>
    <xdr:from>
      <xdr:col>7</xdr:col>
      <xdr:colOff>1225236</xdr:colOff>
      <xdr:row>0</xdr:row>
      <xdr:rowOff>21772</xdr:rowOff>
    </xdr:from>
    <xdr:to>
      <xdr:col>9</xdr:col>
      <xdr:colOff>2371107</xdr:colOff>
      <xdr:row>0</xdr:row>
      <xdr:rowOff>732313</xdr:rowOff>
    </xdr:to>
    <xdr:sp macro="" textlink="">
      <xdr:nvSpPr>
        <xdr:cNvPr id="242" name="Retângulo: Canto Simples Cortado 29">
          <a:hlinkClick xmlns:r="http://schemas.openxmlformats.org/officeDocument/2006/relationships" r:id="rId7"/>
          <a:extLst>
            <a:ext uri="{FF2B5EF4-FFF2-40B4-BE49-F238E27FC236}">
              <a16:creationId xmlns:a16="http://schemas.microsoft.com/office/drawing/2014/main" id="{F3380318-59C6-4EE6-B7C4-D9BB7883CC52}"/>
            </a:ext>
          </a:extLst>
        </xdr:cNvPr>
        <xdr:cNvSpPr/>
      </xdr:nvSpPr>
      <xdr:spPr>
        <a:xfrm>
          <a:off x="11969436" y="21772"/>
          <a:ext cx="4563985" cy="710541"/>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Classificações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61</xdr:col>
      <xdr:colOff>315686</xdr:colOff>
      <xdr:row>1</xdr:row>
      <xdr:rowOff>0</xdr:rowOff>
    </xdr:from>
    <xdr:ext cx="3260548" cy="1568625"/>
    <xdr:pic>
      <xdr:nvPicPr>
        <xdr:cNvPr id="4" name="Imagem 3">
          <a:extLst>
            <a:ext uri="{FF2B5EF4-FFF2-40B4-BE49-F238E27FC236}">
              <a16:creationId xmlns:a16="http://schemas.microsoft.com/office/drawing/2014/main" id="{35906F22-696F-4B4B-8D2F-48F9962D87CD}"/>
            </a:ext>
          </a:extLst>
        </xdr:cNvPr>
        <xdr:cNvPicPr>
          <a:picLocks noChangeAspect="1"/>
        </xdr:cNvPicPr>
      </xdr:nvPicPr>
      <xdr:blipFill rotWithShape="1">
        <a:blip xmlns:r="http://schemas.openxmlformats.org/officeDocument/2006/relationships" r:embed="rId1"/>
        <a:srcRect t="4633"/>
        <a:stretch/>
      </xdr:blipFill>
      <xdr:spPr>
        <a:xfrm>
          <a:off x="39299606" y="0"/>
          <a:ext cx="3260548" cy="1568625"/>
        </a:xfrm>
        <a:prstGeom prst="rect">
          <a:avLst/>
        </a:prstGeom>
      </xdr:spPr>
    </xdr:pic>
    <xdr:clientData/>
  </xdr:oneCellAnchor>
  <xdr:oneCellAnchor>
    <xdr:from>
      <xdr:col>98</xdr:col>
      <xdr:colOff>119743</xdr:colOff>
      <xdr:row>1</xdr:row>
      <xdr:rowOff>0</xdr:rowOff>
    </xdr:from>
    <xdr:ext cx="3260548" cy="1568625"/>
    <xdr:pic>
      <xdr:nvPicPr>
        <xdr:cNvPr id="7" name="Imagem 6">
          <a:extLst>
            <a:ext uri="{FF2B5EF4-FFF2-40B4-BE49-F238E27FC236}">
              <a16:creationId xmlns:a16="http://schemas.microsoft.com/office/drawing/2014/main" id="{8F12C7DB-169A-4B9E-820A-4FB91A04C5B3}"/>
            </a:ext>
          </a:extLst>
        </xdr:cNvPr>
        <xdr:cNvPicPr>
          <a:picLocks noChangeAspect="1"/>
        </xdr:cNvPicPr>
      </xdr:nvPicPr>
      <xdr:blipFill rotWithShape="1">
        <a:blip xmlns:r="http://schemas.openxmlformats.org/officeDocument/2006/relationships" r:embed="rId1"/>
        <a:srcRect t="4633"/>
        <a:stretch/>
      </xdr:blipFill>
      <xdr:spPr>
        <a:xfrm>
          <a:off x="60988303" y="0"/>
          <a:ext cx="3260548" cy="1568625"/>
        </a:xfrm>
        <a:prstGeom prst="rect">
          <a:avLst/>
        </a:prstGeom>
      </xdr:spPr>
    </xdr:pic>
    <xdr:clientData/>
  </xdr:oneCellAnchor>
  <xdr:oneCellAnchor>
    <xdr:from>
      <xdr:col>136</xdr:col>
      <xdr:colOff>119743</xdr:colOff>
      <xdr:row>1</xdr:row>
      <xdr:rowOff>0</xdr:rowOff>
    </xdr:from>
    <xdr:ext cx="3260548" cy="1568625"/>
    <xdr:pic>
      <xdr:nvPicPr>
        <xdr:cNvPr id="10" name="Imagem 9">
          <a:extLst>
            <a:ext uri="{FF2B5EF4-FFF2-40B4-BE49-F238E27FC236}">
              <a16:creationId xmlns:a16="http://schemas.microsoft.com/office/drawing/2014/main" id="{EC5361DF-2B0C-4E4D-A733-F9F4D4F50907}"/>
            </a:ext>
          </a:extLst>
        </xdr:cNvPr>
        <xdr:cNvPicPr>
          <a:picLocks noChangeAspect="1"/>
        </xdr:cNvPicPr>
      </xdr:nvPicPr>
      <xdr:blipFill rotWithShape="1">
        <a:blip xmlns:r="http://schemas.openxmlformats.org/officeDocument/2006/relationships" r:embed="rId1"/>
        <a:srcRect t="4633"/>
        <a:stretch/>
      </xdr:blipFill>
      <xdr:spPr>
        <a:xfrm>
          <a:off x="82720543" y="0"/>
          <a:ext cx="3260548" cy="1568625"/>
        </a:xfrm>
        <a:prstGeom prst="rect">
          <a:avLst/>
        </a:prstGeom>
      </xdr:spPr>
    </xdr:pic>
    <xdr:clientData/>
  </xdr:oneCellAnchor>
  <xdr:oneCellAnchor>
    <xdr:from>
      <xdr:col>2</xdr:col>
      <xdr:colOff>763011</xdr:colOff>
      <xdr:row>1</xdr:row>
      <xdr:rowOff>159650</xdr:rowOff>
    </xdr:from>
    <xdr:ext cx="1681637" cy="1232025"/>
    <xdr:pic>
      <xdr:nvPicPr>
        <xdr:cNvPr id="11" name="Imagem 10">
          <a:extLst>
            <a:ext uri="{FF2B5EF4-FFF2-40B4-BE49-F238E27FC236}">
              <a16:creationId xmlns:a16="http://schemas.microsoft.com/office/drawing/2014/main" id="{54311BF2-8EA9-43BE-9ABB-35FE3DF967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867911" y="159650"/>
          <a:ext cx="1681637" cy="1232025"/>
        </a:xfrm>
        <a:prstGeom prst="roundRect">
          <a:avLst>
            <a:gd name="adj" fmla="val 8594"/>
          </a:avLst>
        </a:prstGeom>
        <a:noFill/>
        <a:ln>
          <a:noFill/>
        </a:ln>
        <a:effectLst/>
      </xdr:spPr>
    </xdr:pic>
    <xdr:clientData/>
  </xdr:oneCellAnchor>
  <xdr:oneCellAnchor>
    <xdr:from>
      <xdr:col>28</xdr:col>
      <xdr:colOff>315686</xdr:colOff>
      <xdr:row>1</xdr:row>
      <xdr:rowOff>0</xdr:rowOff>
    </xdr:from>
    <xdr:ext cx="3260548" cy="1568625"/>
    <xdr:pic>
      <xdr:nvPicPr>
        <xdr:cNvPr id="13" name="Imagem 12">
          <a:extLst>
            <a:ext uri="{FF2B5EF4-FFF2-40B4-BE49-F238E27FC236}">
              <a16:creationId xmlns:a16="http://schemas.microsoft.com/office/drawing/2014/main" id="{A5B0FB4F-54C4-469E-969C-0383B2444CE3}"/>
            </a:ext>
          </a:extLst>
        </xdr:cNvPr>
        <xdr:cNvPicPr>
          <a:picLocks noChangeAspect="1"/>
        </xdr:cNvPicPr>
      </xdr:nvPicPr>
      <xdr:blipFill rotWithShape="1">
        <a:blip xmlns:r="http://schemas.openxmlformats.org/officeDocument/2006/relationships" r:embed="rId1"/>
        <a:srcRect t="4633"/>
        <a:stretch/>
      </xdr:blipFill>
      <xdr:spPr>
        <a:xfrm>
          <a:off x="18298886" y="0"/>
          <a:ext cx="3260548" cy="1568625"/>
        </a:xfrm>
        <a:prstGeom prst="rect">
          <a:avLst/>
        </a:prstGeom>
      </xdr:spPr>
    </xdr:pic>
    <xdr:clientData/>
  </xdr:oneCellAnchor>
  <xdr:oneCellAnchor>
    <xdr:from>
      <xdr:col>35</xdr:col>
      <xdr:colOff>763011</xdr:colOff>
      <xdr:row>1</xdr:row>
      <xdr:rowOff>159650</xdr:rowOff>
    </xdr:from>
    <xdr:ext cx="1681637" cy="1232025"/>
    <xdr:pic>
      <xdr:nvPicPr>
        <xdr:cNvPr id="14" name="Imagem 13">
          <a:extLst>
            <a:ext uri="{FF2B5EF4-FFF2-40B4-BE49-F238E27FC236}">
              <a16:creationId xmlns:a16="http://schemas.microsoft.com/office/drawing/2014/main" id="{B8194276-4900-40CB-811D-E2970DD235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867911" y="159650"/>
          <a:ext cx="1681637" cy="1232025"/>
        </a:xfrm>
        <a:prstGeom prst="roundRect">
          <a:avLst>
            <a:gd name="adj" fmla="val 8594"/>
          </a:avLst>
        </a:prstGeom>
        <a:noFill/>
        <a:ln>
          <a:noFill/>
        </a:ln>
        <a:effectLst/>
      </xdr:spPr>
    </xdr:pic>
    <xdr:clientData/>
  </xdr:oneCellAnchor>
  <xdr:oneCellAnchor>
    <xdr:from>
      <xdr:col>68</xdr:col>
      <xdr:colOff>763011</xdr:colOff>
      <xdr:row>1</xdr:row>
      <xdr:rowOff>159650</xdr:rowOff>
    </xdr:from>
    <xdr:ext cx="1681637" cy="1232025"/>
    <xdr:pic>
      <xdr:nvPicPr>
        <xdr:cNvPr id="15" name="Imagem 14">
          <a:extLst>
            <a:ext uri="{FF2B5EF4-FFF2-40B4-BE49-F238E27FC236}">
              <a16:creationId xmlns:a16="http://schemas.microsoft.com/office/drawing/2014/main" id="{DCEDC507-CE04-4925-9EE8-EED2D64CA8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2880061" y="159650"/>
          <a:ext cx="1681637" cy="1232025"/>
        </a:xfrm>
        <a:prstGeom prst="roundRect">
          <a:avLst>
            <a:gd name="adj" fmla="val 8594"/>
          </a:avLst>
        </a:prstGeom>
        <a:noFill/>
        <a:ln>
          <a:noFill/>
        </a:ln>
        <a:effectLst/>
      </xdr:spPr>
    </xdr:pic>
    <xdr:clientData/>
  </xdr:oneCellAnchor>
  <xdr:oneCellAnchor>
    <xdr:from>
      <xdr:col>106</xdr:col>
      <xdr:colOff>763011</xdr:colOff>
      <xdr:row>1</xdr:row>
      <xdr:rowOff>159650</xdr:rowOff>
    </xdr:from>
    <xdr:ext cx="1681637" cy="1232025"/>
    <xdr:pic>
      <xdr:nvPicPr>
        <xdr:cNvPr id="16" name="Imagem 15">
          <a:extLst>
            <a:ext uri="{FF2B5EF4-FFF2-40B4-BE49-F238E27FC236}">
              <a16:creationId xmlns:a16="http://schemas.microsoft.com/office/drawing/2014/main" id="{651713FE-EDB0-4949-8ABF-D63FD05B3F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2880061" y="159650"/>
          <a:ext cx="1681637" cy="1232025"/>
        </a:xfrm>
        <a:prstGeom prst="roundRect">
          <a:avLst>
            <a:gd name="adj" fmla="val 8594"/>
          </a:avLst>
        </a:prstGeom>
        <a:noFill/>
        <a:ln>
          <a:noFill/>
        </a:ln>
        <a:effectLst/>
      </xdr:spPr>
    </xdr:pic>
    <xdr:clientData/>
  </xdr:oneCellAnchor>
  <xdr:twoCellAnchor>
    <xdr:from>
      <xdr:col>0</xdr:col>
      <xdr:colOff>0</xdr:colOff>
      <xdr:row>0</xdr:row>
      <xdr:rowOff>40822</xdr:rowOff>
    </xdr:from>
    <xdr:to>
      <xdr:col>2</xdr:col>
      <xdr:colOff>1504950</xdr:colOff>
      <xdr:row>0</xdr:row>
      <xdr:rowOff>751363</xdr:rowOff>
    </xdr:to>
    <xdr:sp macro="" textlink="">
      <xdr:nvSpPr>
        <xdr:cNvPr id="12" name="Retângulo: Canto Simples Cortado 25">
          <a:hlinkClick xmlns:r="http://schemas.openxmlformats.org/officeDocument/2006/relationships" r:id="rId3"/>
          <a:extLst>
            <a:ext uri="{FF2B5EF4-FFF2-40B4-BE49-F238E27FC236}">
              <a16:creationId xmlns:a16="http://schemas.microsoft.com/office/drawing/2014/main" id="{4114FBE0-AE6B-46CE-A863-306C7C5815FA}"/>
            </a:ext>
          </a:extLst>
        </xdr:cNvPr>
        <xdr:cNvSpPr/>
      </xdr:nvSpPr>
      <xdr:spPr>
        <a:xfrm>
          <a:off x="0" y="40822"/>
          <a:ext cx="2000250" cy="710541"/>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2</xdr:col>
      <xdr:colOff>1600199</xdr:colOff>
      <xdr:row>0</xdr:row>
      <xdr:rowOff>37605</xdr:rowOff>
    </xdr:from>
    <xdr:to>
      <xdr:col>3</xdr:col>
      <xdr:colOff>530132</xdr:colOff>
      <xdr:row>0</xdr:row>
      <xdr:rowOff>748146</xdr:rowOff>
    </xdr:to>
    <xdr:sp macro="" textlink="">
      <xdr:nvSpPr>
        <xdr:cNvPr id="17" name="Retângulo: Canto Simples Cortado 26">
          <a:hlinkClick xmlns:r="http://schemas.openxmlformats.org/officeDocument/2006/relationships" r:id="rId4"/>
          <a:extLst>
            <a:ext uri="{FF2B5EF4-FFF2-40B4-BE49-F238E27FC236}">
              <a16:creationId xmlns:a16="http://schemas.microsoft.com/office/drawing/2014/main" id="{5366EF23-CEA9-4C5D-A463-1DDC673170EA}"/>
            </a:ext>
          </a:extLst>
        </xdr:cNvPr>
        <xdr:cNvSpPr/>
      </xdr:nvSpPr>
      <xdr:spPr>
        <a:xfrm flipH="1">
          <a:off x="2095499" y="37605"/>
          <a:ext cx="2473233" cy="710541"/>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Instruções</a:t>
          </a:r>
        </a:p>
      </xdr:txBody>
    </xdr:sp>
    <xdr:clientData/>
  </xdr:twoCellAnchor>
  <xdr:twoCellAnchor>
    <xdr:from>
      <xdr:col>4</xdr:col>
      <xdr:colOff>58239</xdr:colOff>
      <xdr:row>0</xdr:row>
      <xdr:rowOff>38100</xdr:rowOff>
    </xdr:from>
    <xdr:to>
      <xdr:col>9</xdr:col>
      <xdr:colOff>57150</xdr:colOff>
      <xdr:row>0</xdr:row>
      <xdr:rowOff>748641</xdr:rowOff>
    </xdr:to>
    <xdr:sp macro="" textlink="">
      <xdr:nvSpPr>
        <xdr:cNvPr id="18" name="Retângulo: Canto Simples Cortado 27">
          <a:hlinkClick xmlns:r="http://schemas.openxmlformats.org/officeDocument/2006/relationships" r:id="rId5"/>
          <a:extLst>
            <a:ext uri="{FF2B5EF4-FFF2-40B4-BE49-F238E27FC236}">
              <a16:creationId xmlns:a16="http://schemas.microsoft.com/office/drawing/2014/main" id="{04C4F398-96ED-4EF4-85FF-CD2E6D526D2B}"/>
            </a:ext>
          </a:extLst>
        </xdr:cNvPr>
        <xdr:cNvSpPr/>
      </xdr:nvSpPr>
      <xdr:spPr>
        <a:xfrm>
          <a:off x="4630239" y="38100"/>
          <a:ext cx="2665911" cy="710541"/>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3200" b="1">
              <a:latin typeface="Times New Roman" panose="02020603050405020304" pitchFamily="18" charset="0"/>
              <a:cs typeface="Times New Roman" panose="02020603050405020304" pitchFamily="18" charset="0"/>
            </a:rPr>
            <a:t>Ajuizamento</a:t>
          </a:r>
        </a:p>
      </xdr:txBody>
    </xdr:sp>
    <xdr:clientData/>
  </xdr:twoCellAnchor>
  <xdr:twoCellAnchor>
    <xdr:from>
      <xdr:col>9</xdr:col>
      <xdr:colOff>116476</xdr:colOff>
      <xdr:row>0</xdr:row>
      <xdr:rowOff>40822</xdr:rowOff>
    </xdr:from>
    <xdr:to>
      <xdr:col>14</xdr:col>
      <xdr:colOff>57150</xdr:colOff>
      <xdr:row>0</xdr:row>
      <xdr:rowOff>751363</xdr:rowOff>
    </xdr:to>
    <xdr:sp macro="" textlink="">
      <xdr:nvSpPr>
        <xdr:cNvPr id="19" name="Retângulo: Canto Simples Cortado 28">
          <a:hlinkClick xmlns:r="http://schemas.openxmlformats.org/officeDocument/2006/relationships" r:id="rId6"/>
          <a:extLst>
            <a:ext uri="{FF2B5EF4-FFF2-40B4-BE49-F238E27FC236}">
              <a16:creationId xmlns:a16="http://schemas.microsoft.com/office/drawing/2014/main" id="{F40B2880-43B2-4F91-B037-726386136A42}"/>
            </a:ext>
          </a:extLst>
        </xdr:cNvPr>
        <xdr:cNvSpPr/>
      </xdr:nvSpPr>
      <xdr:spPr>
        <a:xfrm>
          <a:off x="7366362" y="40822"/>
          <a:ext cx="2607674" cy="710541"/>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Ordenação</a:t>
          </a:r>
        </a:p>
      </xdr:txBody>
    </xdr:sp>
    <xdr:clientData/>
  </xdr:twoCellAnchor>
  <xdr:twoCellAnchor>
    <xdr:from>
      <xdr:col>14</xdr:col>
      <xdr:colOff>133350</xdr:colOff>
      <xdr:row>0</xdr:row>
      <xdr:rowOff>38100</xdr:rowOff>
    </xdr:from>
    <xdr:to>
      <xdr:col>20</xdr:col>
      <xdr:colOff>76200</xdr:colOff>
      <xdr:row>0</xdr:row>
      <xdr:rowOff>748641</xdr:rowOff>
    </xdr:to>
    <xdr:sp macro="" textlink="">
      <xdr:nvSpPr>
        <xdr:cNvPr id="20" name="Retângulo: Canto Simples Cortado 29">
          <a:hlinkClick xmlns:r="http://schemas.openxmlformats.org/officeDocument/2006/relationships" r:id="rId7"/>
          <a:extLst>
            <a:ext uri="{FF2B5EF4-FFF2-40B4-BE49-F238E27FC236}">
              <a16:creationId xmlns:a16="http://schemas.microsoft.com/office/drawing/2014/main" id="{C76BA4A6-B5ED-4A30-8262-D01E77F69525}"/>
            </a:ext>
          </a:extLst>
        </xdr:cNvPr>
        <xdr:cNvSpPr/>
      </xdr:nvSpPr>
      <xdr:spPr>
        <a:xfrm>
          <a:off x="10050236" y="38100"/>
          <a:ext cx="3143250" cy="710541"/>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Classificações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665018</xdr:colOff>
      <xdr:row>0</xdr:row>
      <xdr:rowOff>710541</xdr:rowOff>
    </xdr:to>
    <xdr:sp macro="" textlink="">
      <xdr:nvSpPr>
        <xdr:cNvPr id="4" name="Retângulo: Canto Simples Cortado 3">
          <a:hlinkClick xmlns:r="http://schemas.openxmlformats.org/officeDocument/2006/relationships" r:id="rId1"/>
          <a:extLst>
            <a:ext uri="{FF2B5EF4-FFF2-40B4-BE49-F238E27FC236}">
              <a16:creationId xmlns:a16="http://schemas.microsoft.com/office/drawing/2014/main" id="{3B4A1CAD-3335-4115-8CE6-7C01E31916C0}"/>
            </a:ext>
          </a:extLst>
        </xdr:cNvPr>
        <xdr:cNvSpPr/>
      </xdr:nvSpPr>
      <xdr:spPr>
        <a:xfrm>
          <a:off x="0" y="0"/>
          <a:ext cx="1876598" cy="184761"/>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2</xdr:col>
      <xdr:colOff>734298</xdr:colOff>
      <xdr:row>0</xdr:row>
      <xdr:rowOff>0</xdr:rowOff>
    </xdr:from>
    <xdr:to>
      <xdr:col>2</xdr:col>
      <xdr:colOff>3467998</xdr:colOff>
      <xdr:row>0</xdr:row>
      <xdr:rowOff>710541</xdr:rowOff>
    </xdr:to>
    <xdr:sp macro="" textlink="">
      <xdr:nvSpPr>
        <xdr:cNvPr id="5" name="Retângulo: Canto Simples Cortado 4">
          <a:hlinkClick xmlns:r="http://schemas.openxmlformats.org/officeDocument/2006/relationships" r:id="rId2"/>
          <a:extLst>
            <a:ext uri="{FF2B5EF4-FFF2-40B4-BE49-F238E27FC236}">
              <a16:creationId xmlns:a16="http://schemas.microsoft.com/office/drawing/2014/main" id="{53CD0D85-358D-4E70-89AB-4E3F1C0CB64F}"/>
            </a:ext>
          </a:extLst>
        </xdr:cNvPr>
        <xdr:cNvSpPr/>
      </xdr:nvSpPr>
      <xdr:spPr>
        <a:xfrm>
          <a:off x="1877298" y="0"/>
          <a:ext cx="0" cy="184761"/>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Instruções</a:t>
          </a:r>
        </a:p>
      </xdr:txBody>
    </xdr:sp>
    <xdr:clientData/>
  </xdr:twoCellAnchor>
  <xdr:twoCellAnchor>
    <xdr:from>
      <xdr:col>2</xdr:col>
      <xdr:colOff>3537865</xdr:colOff>
      <xdr:row>0</xdr:row>
      <xdr:rowOff>0</xdr:rowOff>
    </xdr:from>
    <xdr:to>
      <xdr:col>2</xdr:col>
      <xdr:colOff>6405162</xdr:colOff>
      <xdr:row>0</xdr:row>
      <xdr:rowOff>710541</xdr:rowOff>
    </xdr:to>
    <xdr:sp macro="" textlink="">
      <xdr:nvSpPr>
        <xdr:cNvPr id="6" name="Retângulo: Canto Simples Cortado 5">
          <a:hlinkClick xmlns:r="http://schemas.openxmlformats.org/officeDocument/2006/relationships" r:id="rId3"/>
          <a:extLst>
            <a:ext uri="{FF2B5EF4-FFF2-40B4-BE49-F238E27FC236}">
              <a16:creationId xmlns:a16="http://schemas.microsoft.com/office/drawing/2014/main" id="{6479B0C4-DA01-4CB9-A16D-1ECA7E757D53}"/>
            </a:ext>
          </a:extLst>
        </xdr:cNvPr>
        <xdr:cNvSpPr/>
      </xdr:nvSpPr>
      <xdr:spPr>
        <a:xfrm>
          <a:off x="1876705" y="0"/>
          <a:ext cx="0" cy="184761"/>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Ajuizamento</a:t>
          </a:r>
        </a:p>
      </xdr:txBody>
    </xdr:sp>
    <xdr:clientData/>
  </xdr:twoCellAnchor>
  <xdr:twoCellAnchor>
    <xdr:from>
      <xdr:col>2</xdr:col>
      <xdr:colOff>6475028</xdr:colOff>
      <xdr:row>0</xdr:row>
      <xdr:rowOff>13855</xdr:rowOff>
    </xdr:from>
    <xdr:to>
      <xdr:col>4</xdr:col>
      <xdr:colOff>200205</xdr:colOff>
      <xdr:row>0</xdr:row>
      <xdr:rowOff>724396</xdr:rowOff>
    </xdr:to>
    <xdr:sp macro="" textlink="">
      <xdr:nvSpPr>
        <xdr:cNvPr id="7" name="Retângulo: Canto Simples Cortado 6">
          <a:hlinkClick xmlns:r="http://schemas.openxmlformats.org/officeDocument/2006/relationships" r:id="rId4"/>
          <a:extLst>
            <a:ext uri="{FF2B5EF4-FFF2-40B4-BE49-F238E27FC236}">
              <a16:creationId xmlns:a16="http://schemas.microsoft.com/office/drawing/2014/main" id="{9EE8D0D5-0C14-456C-ABA6-886E8E4DFB63}"/>
            </a:ext>
          </a:extLst>
        </xdr:cNvPr>
        <xdr:cNvSpPr/>
      </xdr:nvSpPr>
      <xdr:spPr>
        <a:xfrm>
          <a:off x="1872548" y="13855"/>
          <a:ext cx="827017" cy="169521"/>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Ordem</a:t>
          </a:r>
          <a:r>
            <a:rPr lang="pt-PT" sz="3600" b="1" baseline="0">
              <a:latin typeface="Times New Roman" panose="02020603050405020304" pitchFamily="18" charset="0"/>
              <a:cs typeface="Times New Roman" panose="02020603050405020304" pitchFamily="18" charset="0"/>
            </a:rPr>
            <a:t> de passagem</a:t>
          </a:r>
          <a:endParaRPr lang="pt-PT" sz="3600" b="1">
            <a:latin typeface="Times New Roman" panose="02020603050405020304" pitchFamily="18" charset="0"/>
            <a:cs typeface="Times New Roman" panose="02020603050405020304" pitchFamily="18" charset="0"/>
          </a:endParaRPr>
        </a:p>
      </xdr:txBody>
    </xdr:sp>
    <xdr:clientData/>
  </xdr:twoCellAnchor>
  <xdr:twoCellAnchor>
    <xdr:from>
      <xdr:col>4</xdr:col>
      <xdr:colOff>235528</xdr:colOff>
      <xdr:row>0</xdr:row>
      <xdr:rowOff>13855</xdr:rowOff>
    </xdr:from>
    <xdr:to>
      <xdr:col>8</xdr:col>
      <xdr:colOff>235535</xdr:colOff>
      <xdr:row>0</xdr:row>
      <xdr:rowOff>724396</xdr:rowOff>
    </xdr:to>
    <xdr:sp macro="" textlink="">
      <xdr:nvSpPr>
        <xdr:cNvPr id="8" name="Retângulo: Canto Simples Cortado 7">
          <a:hlinkClick xmlns:r="http://schemas.openxmlformats.org/officeDocument/2006/relationships" r:id="rId5"/>
          <a:extLst>
            <a:ext uri="{FF2B5EF4-FFF2-40B4-BE49-F238E27FC236}">
              <a16:creationId xmlns:a16="http://schemas.microsoft.com/office/drawing/2014/main" id="{5C09AE83-EF22-4658-B26D-ECBC917A381A}"/>
            </a:ext>
          </a:extLst>
        </xdr:cNvPr>
        <xdr:cNvSpPr/>
      </xdr:nvSpPr>
      <xdr:spPr>
        <a:xfrm>
          <a:off x="2734888" y="13855"/>
          <a:ext cx="2499367" cy="169521"/>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Classificações</a:t>
          </a:r>
        </a:p>
      </xdr:txBody>
    </xdr:sp>
    <xdr:clientData/>
  </xdr:twoCellAnchor>
  <xdr:twoCellAnchor>
    <xdr:from>
      <xdr:col>10</xdr:col>
      <xdr:colOff>429492</xdr:colOff>
      <xdr:row>0</xdr:row>
      <xdr:rowOff>0</xdr:rowOff>
    </xdr:from>
    <xdr:to>
      <xdr:col>23</xdr:col>
      <xdr:colOff>401783</xdr:colOff>
      <xdr:row>32</xdr:row>
      <xdr:rowOff>318654</xdr:rowOff>
    </xdr:to>
    <xdr:sp macro="" textlink="">
      <xdr:nvSpPr>
        <xdr:cNvPr id="9" name="Explosão: 8 Pontos 8">
          <a:extLst>
            <a:ext uri="{FF2B5EF4-FFF2-40B4-BE49-F238E27FC236}">
              <a16:creationId xmlns:a16="http://schemas.microsoft.com/office/drawing/2014/main" id="{303A28D5-F360-438A-BFD9-25601C727946}"/>
            </a:ext>
          </a:extLst>
        </xdr:cNvPr>
        <xdr:cNvSpPr/>
      </xdr:nvSpPr>
      <xdr:spPr>
        <a:xfrm>
          <a:off x="6677892" y="0"/>
          <a:ext cx="8095211" cy="6033654"/>
        </a:xfrm>
        <a:prstGeom prst="irregularSeal1">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2800">
              <a:solidFill>
                <a:schemeClr val="bg1"/>
              </a:solidFill>
            </a:rPr>
            <a:t>Esta folha serve para prepar e organizar a ordem de passagem. </a:t>
          </a:r>
        </a:p>
        <a:p>
          <a:pPr algn="ctr"/>
          <a:r>
            <a:rPr lang="pt-PT" sz="2800">
              <a:solidFill>
                <a:schemeClr val="bg1"/>
              </a:solidFill>
            </a:rPr>
            <a:t>Aqui, podem digitar, apagar,</a:t>
          </a:r>
          <a:r>
            <a:rPr lang="pt-PT" sz="2800" baseline="0">
              <a:solidFill>
                <a:schemeClr val="bg1"/>
              </a:solidFill>
            </a:rPr>
            <a:t> ordenar e colar dados das fichas de inscrição (DESDE QUE "COLEM" COMO VALORES).</a:t>
          </a:r>
          <a:r>
            <a:rPr lang="pt-PT" sz="1100" baseline="0">
              <a:solidFill>
                <a:schemeClr val="bg1"/>
              </a:solidFill>
            </a:rPr>
            <a:t> </a:t>
          </a:r>
          <a:endParaRPr lang="pt-PT" sz="2800">
            <a:solidFill>
              <a:schemeClr val="bg1"/>
            </a:solidFill>
          </a:endParaRPr>
        </a:p>
        <a:p>
          <a:pPr algn="l"/>
          <a:endParaRPr lang="pt-PT" sz="1100">
            <a:solidFill>
              <a:schemeClr val="bg1"/>
            </a:solidFill>
          </a:endParaRPr>
        </a:p>
      </xdr:txBody>
    </xdr:sp>
    <xdr:clientData/>
  </xdr:twoCellAnchor>
  <xdr:twoCellAnchor editAs="oneCell">
    <xdr:from>
      <xdr:col>4</xdr:col>
      <xdr:colOff>429491</xdr:colOff>
      <xdr:row>1</xdr:row>
      <xdr:rowOff>290945</xdr:rowOff>
    </xdr:from>
    <xdr:to>
      <xdr:col>7</xdr:col>
      <xdr:colOff>589390</xdr:colOff>
      <xdr:row>4</xdr:row>
      <xdr:rowOff>319912</xdr:rowOff>
    </xdr:to>
    <xdr:pic>
      <xdr:nvPicPr>
        <xdr:cNvPr id="10" name="Imagem 9">
          <a:extLst>
            <a:ext uri="{FF2B5EF4-FFF2-40B4-BE49-F238E27FC236}">
              <a16:creationId xmlns:a16="http://schemas.microsoft.com/office/drawing/2014/main" id="{DA7F4AD0-FFEA-467F-A1A2-B078B99F9201}"/>
            </a:ext>
          </a:extLst>
        </xdr:cNvPr>
        <xdr:cNvPicPr>
          <a:picLocks noChangeAspect="1"/>
        </xdr:cNvPicPr>
      </xdr:nvPicPr>
      <xdr:blipFill>
        <a:blip xmlns:r="http://schemas.openxmlformats.org/officeDocument/2006/relationships" r:embed="rId6"/>
        <a:stretch>
          <a:fillRect/>
        </a:stretch>
      </xdr:blipFill>
      <xdr:spPr>
        <a:xfrm>
          <a:off x="12275127" y="1149927"/>
          <a:ext cx="3401863" cy="1719221"/>
        </a:xfrm>
        <a:prstGeom prst="rect">
          <a:avLst/>
        </a:prstGeom>
      </xdr:spPr>
    </xdr:pic>
    <xdr:clientData/>
  </xdr:twoCellAnchor>
  <xdr:twoCellAnchor editAs="oneCell">
    <xdr:from>
      <xdr:col>1</xdr:col>
      <xdr:colOff>105293</xdr:colOff>
      <xdr:row>1</xdr:row>
      <xdr:rowOff>332508</xdr:rowOff>
    </xdr:from>
    <xdr:to>
      <xdr:col>2</xdr:col>
      <xdr:colOff>1508514</xdr:colOff>
      <xdr:row>4</xdr:row>
      <xdr:rowOff>360524</xdr:rowOff>
    </xdr:to>
    <xdr:pic>
      <xdr:nvPicPr>
        <xdr:cNvPr id="11" name="Imagem 10">
          <a:hlinkClick xmlns:r="http://schemas.openxmlformats.org/officeDocument/2006/relationships" r:id="rId1"/>
          <a:extLst>
            <a:ext uri="{FF2B5EF4-FFF2-40B4-BE49-F238E27FC236}">
              <a16:creationId xmlns:a16="http://schemas.microsoft.com/office/drawing/2014/main" id="{5E34FBEB-0381-4D6C-BD69-109D9A9F94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96238" y="1191490"/>
          <a:ext cx="2345331" cy="17182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285402</xdr:colOff>
      <xdr:row>1</xdr:row>
      <xdr:rowOff>221673</xdr:rowOff>
    </xdr:from>
    <xdr:to>
      <xdr:col>2</xdr:col>
      <xdr:colOff>2630733</xdr:colOff>
      <xdr:row>4</xdr:row>
      <xdr:rowOff>374380</xdr:rowOff>
    </xdr:to>
    <xdr:pic>
      <xdr:nvPicPr>
        <xdr:cNvPr id="9" name="Imagem 8">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518457" y="1080655"/>
          <a:ext cx="2345331" cy="1718270"/>
        </a:xfrm>
        <a:prstGeom prst="rect">
          <a:avLst/>
        </a:prstGeom>
      </xdr:spPr>
    </xdr:pic>
    <xdr:clientData/>
  </xdr:twoCellAnchor>
  <xdr:twoCellAnchor editAs="oneCell">
    <xdr:from>
      <xdr:col>4</xdr:col>
      <xdr:colOff>322728</xdr:colOff>
      <xdr:row>1</xdr:row>
      <xdr:rowOff>233082</xdr:rowOff>
    </xdr:from>
    <xdr:to>
      <xdr:col>7</xdr:col>
      <xdr:colOff>482627</xdr:colOff>
      <xdr:row>5</xdr:row>
      <xdr:rowOff>6962</xdr:rowOff>
    </xdr:to>
    <xdr:pic>
      <xdr:nvPicPr>
        <xdr:cNvPr id="8" name="Imagem 7">
          <a:extLst>
            <a:ext uri="{FF2B5EF4-FFF2-40B4-BE49-F238E27FC236}">
              <a16:creationId xmlns:a16="http://schemas.microsoft.com/office/drawing/2014/main" id="{E1E2A4CF-0A04-4410-94C3-2CD308413354}"/>
            </a:ext>
          </a:extLst>
        </xdr:cNvPr>
        <xdr:cNvPicPr>
          <a:picLocks noChangeAspect="1"/>
        </xdr:cNvPicPr>
      </xdr:nvPicPr>
      <xdr:blipFill>
        <a:blip xmlns:r="http://schemas.openxmlformats.org/officeDocument/2006/relationships" r:embed="rId3"/>
        <a:stretch>
          <a:fillRect/>
        </a:stretch>
      </xdr:blipFill>
      <xdr:spPr>
        <a:xfrm>
          <a:off x="12168364" y="1092064"/>
          <a:ext cx="3401863" cy="1727371"/>
        </a:xfrm>
        <a:prstGeom prst="rect">
          <a:avLst/>
        </a:prstGeom>
      </xdr:spPr>
    </xdr:pic>
    <xdr:clientData/>
  </xdr:twoCellAnchor>
  <xdr:twoCellAnchor>
    <xdr:from>
      <xdr:col>0</xdr:col>
      <xdr:colOff>13854</xdr:colOff>
      <xdr:row>0</xdr:row>
      <xdr:rowOff>37605</xdr:rowOff>
    </xdr:from>
    <xdr:to>
      <xdr:col>2</xdr:col>
      <xdr:colOff>1510144</xdr:colOff>
      <xdr:row>0</xdr:row>
      <xdr:rowOff>748146</xdr:rowOff>
    </xdr:to>
    <xdr:sp macro="" textlink="">
      <xdr:nvSpPr>
        <xdr:cNvPr id="26" name="Retângulo: Canto Simples Cortado 25">
          <a:hlinkClick xmlns:r="http://schemas.openxmlformats.org/officeDocument/2006/relationships" r:id="rId1"/>
          <a:extLst>
            <a:ext uri="{FF2B5EF4-FFF2-40B4-BE49-F238E27FC236}">
              <a16:creationId xmlns:a16="http://schemas.microsoft.com/office/drawing/2014/main" id="{C19733C5-4757-413B-9A47-059C60B854F3}"/>
            </a:ext>
          </a:extLst>
        </xdr:cNvPr>
        <xdr:cNvSpPr/>
      </xdr:nvSpPr>
      <xdr:spPr>
        <a:xfrm>
          <a:off x="13854" y="37605"/>
          <a:ext cx="2730730" cy="710541"/>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2</xdr:col>
      <xdr:colOff>1551709</xdr:colOff>
      <xdr:row>0</xdr:row>
      <xdr:rowOff>37605</xdr:rowOff>
    </xdr:from>
    <xdr:to>
      <xdr:col>2</xdr:col>
      <xdr:colOff>4285409</xdr:colOff>
      <xdr:row>0</xdr:row>
      <xdr:rowOff>748146</xdr:rowOff>
    </xdr:to>
    <xdr:sp macro="" textlink="">
      <xdr:nvSpPr>
        <xdr:cNvPr id="27" name="Retângulo: Canto Simples Cortado 26">
          <a:hlinkClick xmlns:r="http://schemas.openxmlformats.org/officeDocument/2006/relationships" r:id="rId4"/>
          <a:extLst>
            <a:ext uri="{FF2B5EF4-FFF2-40B4-BE49-F238E27FC236}">
              <a16:creationId xmlns:a16="http://schemas.microsoft.com/office/drawing/2014/main" id="{2B5DEB85-01C4-453D-BB3F-49F73B78D4DA}"/>
            </a:ext>
          </a:extLst>
        </xdr:cNvPr>
        <xdr:cNvSpPr/>
      </xdr:nvSpPr>
      <xdr:spPr>
        <a:xfrm>
          <a:off x="2786149" y="37605"/>
          <a:ext cx="2733700" cy="710541"/>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Instruções</a:t>
          </a:r>
        </a:p>
      </xdr:txBody>
    </xdr:sp>
    <xdr:clientData/>
  </xdr:twoCellAnchor>
  <xdr:twoCellAnchor>
    <xdr:from>
      <xdr:col>2</xdr:col>
      <xdr:colOff>4355276</xdr:colOff>
      <xdr:row>0</xdr:row>
      <xdr:rowOff>37605</xdr:rowOff>
    </xdr:from>
    <xdr:to>
      <xdr:col>3</xdr:col>
      <xdr:colOff>724792</xdr:colOff>
      <xdr:row>0</xdr:row>
      <xdr:rowOff>748146</xdr:rowOff>
    </xdr:to>
    <xdr:sp macro="" textlink="">
      <xdr:nvSpPr>
        <xdr:cNvPr id="28" name="Retângulo: Canto Simples Cortado 27">
          <a:hlinkClick xmlns:r="http://schemas.openxmlformats.org/officeDocument/2006/relationships" r:id="rId5"/>
          <a:extLst>
            <a:ext uri="{FF2B5EF4-FFF2-40B4-BE49-F238E27FC236}">
              <a16:creationId xmlns:a16="http://schemas.microsoft.com/office/drawing/2014/main" id="{620EC318-D33A-4EE2-92B2-2F7023D40781}"/>
            </a:ext>
          </a:extLst>
        </xdr:cNvPr>
        <xdr:cNvSpPr/>
      </xdr:nvSpPr>
      <xdr:spPr>
        <a:xfrm>
          <a:off x="5589716" y="37605"/>
          <a:ext cx="2861756" cy="710541"/>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3200" b="1">
              <a:latin typeface="Times New Roman" panose="02020603050405020304" pitchFamily="18" charset="0"/>
              <a:cs typeface="Times New Roman" panose="02020603050405020304" pitchFamily="18" charset="0"/>
            </a:rPr>
            <a:t>Ajuizamento</a:t>
          </a:r>
        </a:p>
      </xdr:txBody>
    </xdr:sp>
    <xdr:clientData/>
  </xdr:twoCellAnchor>
  <xdr:twoCellAnchor>
    <xdr:from>
      <xdr:col>3</xdr:col>
      <xdr:colOff>794658</xdr:colOff>
      <xdr:row>0</xdr:row>
      <xdr:rowOff>51460</xdr:rowOff>
    </xdr:from>
    <xdr:to>
      <xdr:col>3</xdr:col>
      <xdr:colOff>3920838</xdr:colOff>
      <xdr:row>0</xdr:row>
      <xdr:rowOff>762001</xdr:rowOff>
    </xdr:to>
    <xdr:sp macro="" textlink="">
      <xdr:nvSpPr>
        <xdr:cNvPr id="29" name="Retângulo: Canto Simples Cortado 28">
          <a:hlinkClick xmlns:r="http://schemas.openxmlformats.org/officeDocument/2006/relationships" r:id="rId6"/>
          <a:extLst>
            <a:ext uri="{FF2B5EF4-FFF2-40B4-BE49-F238E27FC236}">
              <a16:creationId xmlns:a16="http://schemas.microsoft.com/office/drawing/2014/main" id="{E776D4A1-45C4-4809-9D10-B4C244096779}"/>
            </a:ext>
          </a:extLst>
        </xdr:cNvPr>
        <xdr:cNvSpPr/>
      </xdr:nvSpPr>
      <xdr:spPr>
        <a:xfrm>
          <a:off x="8521338" y="51460"/>
          <a:ext cx="3126180" cy="710541"/>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Ordenação</a:t>
          </a:r>
        </a:p>
      </xdr:txBody>
    </xdr:sp>
    <xdr:clientData/>
  </xdr:twoCellAnchor>
  <xdr:twoCellAnchor>
    <xdr:from>
      <xdr:col>3</xdr:col>
      <xdr:colOff>3967348</xdr:colOff>
      <xdr:row>0</xdr:row>
      <xdr:rowOff>51460</xdr:rowOff>
    </xdr:from>
    <xdr:to>
      <xdr:col>7</xdr:col>
      <xdr:colOff>651164</xdr:colOff>
      <xdr:row>0</xdr:row>
      <xdr:rowOff>762001</xdr:rowOff>
    </xdr:to>
    <xdr:sp macro="" textlink="">
      <xdr:nvSpPr>
        <xdr:cNvPr id="30" name="Retângulo: Canto Simples Cortado 29">
          <a:hlinkClick xmlns:r="http://schemas.openxmlformats.org/officeDocument/2006/relationships" r:id="rId7"/>
          <a:extLst>
            <a:ext uri="{FF2B5EF4-FFF2-40B4-BE49-F238E27FC236}">
              <a16:creationId xmlns:a16="http://schemas.microsoft.com/office/drawing/2014/main" id="{A5BCB1AC-999A-404C-A990-4AA134C9224B}"/>
            </a:ext>
          </a:extLst>
        </xdr:cNvPr>
        <xdr:cNvSpPr/>
      </xdr:nvSpPr>
      <xdr:spPr>
        <a:xfrm>
          <a:off x="11694028" y="51460"/>
          <a:ext cx="4021876" cy="710541"/>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Classificações</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20463</xdr:colOff>
      <xdr:row>19</xdr:row>
      <xdr:rowOff>53790</xdr:rowOff>
    </xdr:from>
    <xdr:ext cx="10728219" cy="1181996"/>
    <xdr:pic>
      <xdr:nvPicPr>
        <xdr:cNvPr id="8" name="Imagem 7">
          <a:extLst>
            <a:ext uri="{FF2B5EF4-FFF2-40B4-BE49-F238E27FC236}">
              <a16:creationId xmlns:a16="http://schemas.microsoft.com/office/drawing/2014/main" id="{5B6D5393-0F97-4235-B660-05B92BEBC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063" y="3162750"/>
          <a:ext cx="10728219" cy="11819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340659</xdr:colOff>
      <xdr:row>45</xdr:row>
      <xdr:rowOff>169508</xdr:rowOff>
    </xdr:from>
    <xdr:ext cx="10797254" cy="3775858"/>
    <xdr:pic>
      <xdr:nvPicPr>
        <xdr:cNvPr id="2" name="Imagem 1">
          <a:extLst>
            <a:ext uri="{FF2B5EF4-FFF2-40B4-BE49-F238E27FC236}">
              <a16:creationId xmlns:a16="http://schemas.microsoft.com/office/drawing/2014/main" id="{948DFDC9-33F6-4C16-B38A-C32945441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9859" y="8033348"/>
          <a:ext cx="10797254" cy="37758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20171</xdr:colOff>
      <xdr:row>0</xdr:row>
      <xdr:rowOff>24206</xdr:rowOff>
    </xdr:from>
    <xdr:to>
      <xdr:col>21</xdr:col>
      <xdr:colOff>7620</xdr:colOff>
      <xdr:row>0</xdr:row>
      <xdr:rowOff>580465</xdr:rowOff>
    </xdr:to>
    <xdr:sp macro="" textlink="">
      <xdr:nvSpPr>
        <xdr:cNvPr id="3" name="Retângulo: Canto Simples Cortado 2">
          <a:hlinkClick xmlns:r="http://schemas.openxmlformats.org/officeDocument/2006/relationships" r:id="rId3"/>
          <a:extLst>
            <a:ext uri="{FF2B5EF4-FFF2-40B4-BE49-F238E27FC236}">
              <a16:creationId xmlns:a16="http://schemas.microsoft.com/office/drawing/2014/main" id="{16643BEE-9DE1-433F-8B05-2D58489FE841}"/>
            </a:ext>
          </a:extLst>
        </xdr:cNvPr>
        <xdr:cNvSpPr/>
      </xdr:nvSpPr>
      <xdr:spPr>
        <a:xfrm>
          <a:off x="20171" y="24206"/>
          <a:ext cx="12789049" cy="160019"/>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oneCellAnchor>
    <xdr:from>
      <xdr:col>1</xdr:col>
      <xdr:colOff>19275</xdr:colOff>
      <xdr:row>12</xdr:row>
      <xdr:rowOff>59167</xdr:rowOff>
    </xdr:from>
    <xdr:ext cx="7016180" cy="268493"/>
    <xdr:pic>
      <xdr:nvPicPr>
        <xdr:cNvPr id="4" name="Imagem 3">
          <a:extLst>
            <a:ext uri="{FF2B5EF4-FFF2-40B4-BE49-F238E27FC236}">
              <a16:creationId xmlns:a16="http://schemas.microsoft.com/office/drawing/2014/main" id="{5B5A3C6D-8347-44E7-9100-97AEB397F2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875" y="1887967"/>
          <a:ext cx="7016180" cy="2684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465718</xdr:colOff>
      <xdr:row>12</xdr:row>
      <xdr:rowOff>24204</xdr:rowOff>
    </xdr:from>
    <xdr:to>
      <xdr:col>10</xdr:col>
      <xdr:colOff>427618</xdr:colOff>
      <xdr:row>12</xdr:row>
      <xdr:rowOff>150158</xdr:rowOff>
    </xdr:to>
    <xdr:cxnSp macro="">
      <xdr:nvCxnSpPr>
        <xdr:cNvPr id="5" name="Conexão reta unidirecional 4">
          <a:extLst>
            <a:ext uri="{FF2B5EF4-FFF2-40B4-BE49-F238E27FC236}">
              <a16:creationId xmlns:a16="http://schemas.microsoft.com/office/drawing/2014/main" id="{A003E012-18D7-4BB3-89FD-3D7DFD5F0285}"/>
            </a:ext>
          </a:extLst>
        </xdr:cNvPr>
        <xdr:cNvCxnSpPr/>
      </xdr:nvCxnSpPr>
      <xdr:spPr>
        <a:xfrm flipH="1">
          <a:off x="5952118" y="1853004"/>
          <a:ext cx="571500" cy="125954"/>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580016</xdr:colOff>
      <xdr:row>12</xdr:row>
      <xdr:rowOff>7620</xdr:rowOff>
    </xdr:from>
    <xdr:to>
      <xdr:col>5</xdr:col>
      <xdr:colOff>541916</xdr:colOff>
      <xdr:row>12</xdr:row>
      <xdr:rowOff>137160</xdr:rowOff>
    </xdr:to>
    <xdr:cxnSp macro="">
      <xdr:nvCxnSpPr>
        <xdr:cNvPr id="6" name="Conexão reta unidirecional 5">
          <a:extLst>
            <a:ext uri="{FF2B5EF4-FFF2-40B4-BE49-F238E27FC236}">
              <a16:creationId xmlns:a16="http://schemas.microsoft.com/office/drawing/2014/main" id="{FE5CC0FC-299E-4E78-B7E1-E0490048FDC9}"/>
            </a:ext>
          </a:extLst>
        </xdr:cNvPr>
        <xdr:cNvCxnSpPr/>
      </xdr:nvCxnSpPr>
      <xdr:spPr>
        <a:xfrm flipH="1">
          <a:off x="3018416" y="1836420"/>
          <a:ext cx="571500" cy="12954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430306</xdr:colOff>
      <xdr:row>20</xdr:row>
      <xdr:rowOff>161364</xdr:rowOff>
    </xdr:from>
    <xdr:to>
      <xdr:col>2</xdr:col>
      <xdr:colOff>26894</xdr:colOff>
      <xdr:row>26</xdr:row>
      <xdr:rowOff>80682</xdr:rowOff>
    </xdr:to>
    <xdr:cxnSp macro="">
      <xdr:nvCxnSpPr>
        <xdr:cNvPr id="7" name="Conexão reta unidirecional 6">
          <a:extLst>
            <a:ext uri="{FF2B5EF4-FFF2-40B4-BE49-F238E27FC236}">
              <a16:creationId xmlns:a16="http://schemas.microsoft.com/office/drawing/2014/main" id="{C226285C-B3E7-4202-920F-9224EDC13E8B}"/>
            </a:ext>
          </a:extLst>
        </xdr:cNvPr>
        <xdr:cNvCxnSpPr/>
      </xdr:nvCxnSpPr>
      <xdr:spPr>
        <a:xfrm>
          <a:off x="1039906" y="3453204"/>
          <a:ext cx="206188" cy="1016598"/>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403411</xdr:colOff>
      <xdr:row>20</xdr:row>
      <xdr:rowOff>26893</xdr:rowOff>
    </xdr:from>
    <xdr:to>
      <xdr:col>7</xdr:col>
      <xdr:colOff>152401</xdr:colOff>
      <xdr:row>26</xdr:row>
      <xdr:rowOff>35859</xdr:rowOff>
    </xdr:to>
    <xdr:cxnSp macro="">
      <xdr:nvCxnSpPr>
        <xdr:cNvPr id="9" name="Conexão reta unidirecional 8">
          <a:extLst>
            <a:ext uri="{FF2B5EF4-FFF2-40B4-BE49-F238E27FC236}">
              <a16:creationId xmlns:a16="http://schemas.microsoft.com/office/drawing/2014/main" id="{0EA4C82E-A94D-4B60-8276-841C1F2B4C39}"/>
            </a:ext>
          </a:extLst>
        </xdr:cNvPr>
        <xdr:cNvCxnSpPr/>
      </xdr:nvCxnSpPr>
      <xdr:spPr>
        <a:xfrm>
          <a:off x="4061011" y="3318733"/>
          <a:ext cx="358590" cy="1106246"/>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564777</xdr:colOff>
      <xdr:row>20</xdr:row>
      <xdr:rowOff>80681</xdr:rowOff>
    </xdr:from>
    <xdr:to>
      <xdr:col>13</xdr:col>
      <xdr:colOff>89648</xdr:colOff>
      <xdr:row>26</xdr:row>
      <xdr:rowOff>107577</xdr:rowOff>
    </xdr:to>
    <xdr:cxnSp macro="">
      <xdr:nvCxnSpPr>
        <xdr:cNvPr id="10" name="Conexão reta unidirecional 9">
          <a:extLst>
            <a:ext uri="{FF2B5EF4-FFF2-40B4-BE49-F238E27FC236}">
              <a16:creationId xmlns:a16="http://schemas.microsoft.com/office/drawing/2014/main" id="{84DB7197-9C24-4E5A-B46D-044543A6870A}"/>
            </a:ext>
          </a:extLst>
        </xdr:cNvPr>
        <xdr:cNvCxnSpPr/>
      </xdr:nvCxnSpPr>
      <xdr:spPr>
        <a:xfrm flipH="1">
          <a:off x="7879977" y="3372521"/>
          <a:ext cx="134471" cy="1124176"/>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18</xdr:col>
      <xdr:colOff>268941</xdr:colOff>
      <xdr:row>21</xdr:row>
      <xdr:rowOff>62753</xdr:rowOff>
    </xdr:from>
    <xdr:to>
      <xdr:col>19</xdr:col>
      <xdr:colOff>98612</xdr:colOff>
      <xdr:row>22</xdr:row>
      <xdr:rowOff>98612</xdr:rowOff>
    </xdr:to>
    <xdr:cxnSp macro="">
      <xdr:nvCxnSpPr>
        <xdr:cNvPr id="11" name="Conexão reta unidirecional 10">
          <a:extLst>
            <a:ext uri="{FF2B5EF4-FFF2-40B4-BE49-F238E27FC236}">
              <a16:creationId xmlns:a16="http://schemas.microsoft.com/office/drawing/2014/main" id="{A6483EED-7379-4886-8D48-7C838ED0DCBC}"/>
            </a:ext>
          </a:extLst>
        </xdr:cNvPr>
        <xdr:cNvCxnSpPr/>
      </xdr:nvCxnSpPr>
      <xdr:spPr>
        <a:xfrm>
          <a:off x="11241741" y="3537473"/>
          <a:ext cx="439271" cy="218739"/>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564777</xdr:colOff>
      <xdr:row>20</xdr:row>
      <xdr:rowOff>116540</xdr:rowOff>
    </xdr:from>
    <xdr:to>
      <xdr:col>15</xdr:col>
      <xdr:colOff>600637</xdr:colOff>
      <xdr:row>26</xdr:row>
      <xdr:rowOff>80682</xdr:rowOff>
    </xdr:to>
    <xdr:cxnSp macro="">
      <xdr:nvCxnSpPr>
        <xdr:cNvPr id="12" name="Conexão reta unidirecional 11">
          <a:extLst>
            <a:ext uri="{FF2B5EF4-FFF2-40B4-BE49-F238E27FC236}">
              <a16:creationId xmlns:a16="http://schemas.microsoft.com/office/drawing/2014/main" id="{CE45A852-1897-441F-A9A4-1AA5EFDED9AC}"/>
            </a:ext>
          </a:extLst>
        </xdr:cNvPr>
        <xdr:cNvCxnSpPr/>
      </xdr:nvCxnSpPr>
      <xdr:spPr>
        <a:xfrm flipH="1">
          <a:off x="9708777" y="3408380"/>
          <a:ext cx="35860" cy="1061422"/>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394447</xdr:colOff>
      <xdr:row>21</xdr:row>
      <xdr:rowOff>26894</xdr:rowOff>
    </xdr:from>
    <xdr:to>
      <xdr:col>17</xdr:col>
      <xdr:colOff>394448</xdr:colOff>
      <xdr:row>26</xdr:row>
      <xdr:rowOff>71717</xdr:rowOff>
    </xdr:to>
    <xdr:cxnSp macro="">
      <xdr:nvCxnSpPr>
        <xdr:cNvPr id="13" name="Conexão reta unidirecional 12">
          <a:extLst>
            <a:ext uri="{FF2B5EF4-FFF2-40B4-BE49-F238E27FC236}">
              <a16:creationId xmlns:a16="http://schemas.microsoft.com/office/drawing/2014/main" id="{F481A3AC-BB16-40B8-8EEB-89B1A65AD91E}"/>
            </a:ext>
          </a:extLst>
        </xdr:cNvPr>
        <xdr:cNvCxnSpPr/>
      </xdr:nvCxnSpPr>
      <xdr:spPr>
        <a:xfrm flipH="1">
          <a:off x="10757647" y="3501614"/>
          <a:ext cx="1" cy="959223"/>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552450</xdr:colOff>
      <xdr:row>19</xdr:row>
      <xdr:rowOff>9525</xdr:rowOff>
    </xdr:from>
    <xdr:to>
      <xdr:col>17</xdr:col>
      <xdr:colOff>116542</xdr:colOff>
      <xdr:row>19</xdr:row>
      <xdr:rowOff>161366</xdr:rowOff>
    </xdr:to>
    <xdr:cxnSp macro="">
      <xdr:nvCxnSpPr>
        <xdr:cNvPr id="14" name="Conexão reta unidirecional 13">
          <a:extLst>
            <a:ext uri="{FF2B5EF4-FFF2-40B4-BE49-F238E27FC236}">
              <a16:creationId xmlns:a16="http://schemas.microsoft.com/office/drawing/2014/main" id="{0228D8BA-D723-429A-BFEC-8AC3FB4C378A}"/>
            </a:ext>
          </a:extLst>
        </xdr:cNvPr>
        <xdr:cNvCxnSpPr/>
      </xdr:nvCxnSpPr>
      <xdr:spPr>
        <a:xfrm flipH="1" flipV="1">
          <a:off x="10306050" y="3118485"/>
          <a:ext cx="173692" cy="151841"/>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xdr:col>
      <xdr:colOff>448235</xdr:colOff>
      <xdr:row>33</xdr:row>
      <xdr:rowOff>84868</xdr:rowOff>
    </xdr:from>
    <xdr:ext cx="10381130" cy="1210532"/>
    <xdr:pic>
      <xdr:nvPicPr>
        <xdr:cNvPr id="15" name="Imagem 14">
          <a:extLst>
            <a:ext uri="{FF2B5EF4-FFF2-40B4-BE49-F238E27FC236}">
              <a16:creationId xmlns:a16="http://schemas.microsoft.com/office/drawing/2014/main" id="{0C33A347-171A-44A8-AB1D-FD9A51A74F69}"/>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661"/>
        <a:stretch/>
      </xdr:blipFill>
      <xdr:spPr bwMode="auto">
        <a:xfrm>
          <a:off x="1057835" y="5754148"/>
          <a:ext cx="10381130" cy="12105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457200</xdr:colOff>
      <xdr:row>35</xdr:row>
      <xdr:rowOff>125505</xdr:rowOff>
    </xdr:from>
    <xdr:to>
      <xdr:col>18</xdr:col>
      <xdr:colOff>439271</xdr:colOff>
      <xdr:row>40</xdr:row>
      <xdr:rowOff>71718</xdr:rowOff>
    </xdr:to>
    <xdr:sp macro="" textlink="">
      <xdr:nvSpPr>
        <xdr:cNvPr id="16" name="Retângulo 15">
          <a:extLst>
            <a:ext uri="{FF2B5EF4-FFF2-40B4-BE49-F238E27FC236}">
              <a16:creationId xmlns:a16="http://schemas.microsoft.com/office/drawing/2014/main" id="{E2933F4F-85A3-45EF-A421-A2404B19C5E2}"/>
            </a:ext>
          </a:extLst>
        </xdr:cNvPr>
        <xdr:cNvSpPr/>
      </xdr:nvSpPr>
      <xdr:spPr>
        <a:xfrm>
          <a:off x="1066800" y="6160545"/>
          <a:ext cx="10345271" cy="860613"/>
        </a:xfrm>
        <a:prstGeom prst="rect">
          <a:avLst/>
        </a:prstGeom>
        <a:solidFill>
          <a:schemeClr val="bg2">
            <a:alpha val="38000"/>
          </a:schemeClr>
        </a:solidFill>
        <a:ln>
          <a:solidFill>
            <a:schemeClr val="tx2">
              <a:alpha val="88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1</xdr:col>
      <xdr:colOff>179292</xdr:colOff>
      <xdr:row>45</xdr:row>
      <xdr:rowOff>26894</xdr:rowOff>
    </xdr:from>
    <xdr:to>
      <xdr:col>2</xdr:col>
      <xdr:colOff>403414</xdr:colOff>
      <xdr:row>65</xdr:row>
      <xdr:rowOff>53789</xdr:rowOff>
    </xdr:to>
    <xdr:cxnSp macro="">
      <xdr:nvCxnSpPr>
        <xdr:cNvPr id="17" name="Conexão: Curva 16">
          <a:extLst>
            <a:ext uri="{FF2B5EF4-FFF2-40B4-BE49-F238E27FC236}">
              <a16:creationId xmlns:a16="http://schemas.microsoft.com/office/drawing/2014/main" id="{525CCCF6-D303-49CA-AF16-332625E130E5}"/>
            </a:ext>
          </a:extLst>
        </xdr:cNvPr>
        <xdr:cNvCxnSpPr/>
      </xdr:nvCxnSpPr>
      <xdr:spPr>
        <a:xfrm rot="16200000" flipV="1">
          <a:off x="-636495" y="9316121"/>
          <a:ext cx="3684495" cy="833722"/>
        </a:xfrm>
        <a:prstGeom prst="curvedConnector3">
          <a:avLst>
            <a:gd name="adj1" fmla="val -869"/>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113554</xdr:colOff>
      <xdr:row>79</xdr:row>
      <xdr:rowOff>152400</xdr:rowOff>
    </xdr:from>
    <xdr:to>
      <xdr:col>20</xdr:col>
      <xdr:colOff>266700</xdr:colOff>
      <xdr:row>92</xdr:row>
      <xdr:rowOff>53326</xdr:rowOff>
    </xdr:to>
    <xdr:pic>
      <xdr:nvPicPr>
        <xdr:cNvPr id="19" name="Imagem 18">
          <a:extLst>
            <a:ext uri="{FF2B5EF4-FFF2-40B4-BE49-F238E27FC236}">
              <a16:creationId xmlns:a16="http://schemas.microsoft.com/office/drawing/2014/main" id="{15FD0E23-C7F3-47E5-A875-6AE6C97FDE6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8834" y="14264640"/>
          <a:ext cx="11735546" cy="2179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228169</xdr:colOff>
      <xdr:row>1</xdr:row>
      <xdr:rowOff>136060</xdr:rowOff>
    </xdr:from>
    <xdr:to>
      <xdr:col>1</xdr:col>
      <xdr:colOff>1884630</xdr:colOff>
      <xdr:row>5</xdr:row>
      <xdr:rowOff>185858</xdr:rowOff>
    </xdr:to>
    <xdr:pic>
      <xdr:nvPicPr>
        <xdr:cNvPr id="12" name="Imagem 11">
          <a:extLst>
            <a:ext uri="{FF2B5EF4-FFF2-40B4-BE49-F238E27FC236}">
              <a16:creationId xmlns:a16="http://schemas.microsoft.com/office/drawing/2014/main" id="{7B85FBBF-38D5-4AB9-A5E8-DD4381131C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35987" y="814933"/>
          <a:ext cx="1656461" cy="1213580"/>
        </a:xfrm>
        <a:prstGeom prst="roundRect">
          <a:avLst>
            <a:gd name="adj" fmla="val 8594"/>
          </a:avLst>
        </a:prstGeom>
        <a:noFill/>
        <a:ln>
          <a:noFill/>
        </a:ln>
        <a:effectLst/>
      </xdr:spPr>
    </xdr:pic>
    <xdr:clientData/>
  </xdr:twoCellAnchor>
  <xdr:twoCellAnchor>
    <xdr:from>
      <xdr:col>0</xdr:col>
      <xdr:colOff>1</xdr:colOff>
      <xdr:row>0</xdr:row>
      <xdr:rowOff>1</xdr:rowOff>
    </xdr:from>
    <xdr:to>
      <xdr:col>1</xdr:col>
      <xdr:colOff>2419351</xdr:colOff>
      <xdr:row>0</xdr:row>
      <xdr:rowOff>618564</xdr:rowOff>
    </xdr:to>
    <xdr:sp macro="" textlink="">
      <xdr:nvSpPr>
        <xdr:cNvPr id="15" name="Retângulo: Canto Simples Cortado 14">
          <a:hlinkClick xmlns:r="http://schemas.openxmlformats.org/officeDocument/2006/relationships" r:id="rId2"/>
          <a:extLst>
            <a:ext uri="{FF2B5EF4-FFF2-40B4-BE49-F238E27FC236}">
              <a16:creationId xmlns:a16="http://schemas.microsoft.com/office/drawing/2014/main" id="{A43A26E8-54F3-42F0-81CF-84ED186AFFB0}"/>
            </a:ext>
          </a:extLst>
        </xdr:cNvPr>
        <xdr:cNvSpPr/>
      </xdr:nvSpPr>
      <xdr:spPr>
        <a:xfrm>
          <a:off x="1" y="1"/>
          <a:ext cx="2628900" cy="618563"/>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1</xdr:col>
      <xdr:colOff>2474622</xdr:colOff>
      <xdr:row>0</xdr:row>
      <xdr:rowOff>5799</xdr:rowOff>
    </xdr:from>
    <xdr:to>
      <xdr:col>2</xdr:col>
      <xdr:colOff>578971</xdr:colOff>
      <xdr:row>0</xdr:row>
      <xdr:rowOff>624362</xdr:rowOff>
    </xdr:to>
    <xdr:sp macro="" textlink="">
      <xdr:nvSpPr>
        <xdr:cNvPr id="22" name="Retângulo: Canto Simples Cortado 21">
          <a:hlinkClick xmlns:r="http://schemas.openxmlformats.org/officeDocument/2006/relationships" r:id="rId3"/>
          <a:extLst>
            <a:ext uri="{FF2B5EF4-FFF2-40B4-BE49-F238E27FC236}">
              <a16:creationId xmlns:a16="http://schemas.microsoft.com/office/drawing/2014/main" id="{6C8C888F-B489-45C5-A6E5-9C62B2650740}"/>
            </a:ext>
          </a:extLst>
        </xdr:cNvPr>
        <xdr:cNvSpPr/>
      </xdr:nvSpPr>
      <xdr:spPr>
        <a:xfrm>
          <a:off x="2686657" y="5799"/>
          <a:ext cx="2278784" cy="618563"/>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Instruções</a:t>
          </a:r>
        </a:p>
      </xdr:txBody>
    </xdr:sp>
    <xdr:clientData/>
  </xdr:twoCellAnchor>
  <xdr:twoCellAnchor>
    <xdr:from>
      <xdr:col>2</xdr:col>
      <xdr:colOff>633100</xdr:colOff>
      <xdr:row>0</xdr:row>
      <xdr:rowOff>19879</xdr:rowOff>
    </xdr:from>
    <xdr:to>
      <xdr:col>2</xdr:col>
      <xdr:colOff>3207026</xdr:colOff>
      <xdr:row>0</xdr:row>
      <xdr:rowOff>638442</xdr:rowOff>
    </xdr:to>
    <xdr:sp macro="" textlink="">
      <xdr:nvSpPr>
        <xdr:cNvPr id="23" name="Retângulo: Canto Simples Cortado 22">
          <a:hlinkClick xmlns:r="http://schemas.openxmlformats.org/officeDocument/2006/relationships" r:id="rId4"/>
          <a:extLst>
            <a:ext uri="{FF2B5EF4-FFF2-40B4-BE49-F238E27FC236}">
              <a16:creationId xmlns:a16="http://schemas.microsoft.com/office/drawing/2014/main" id="{696B1803-F744-4D37-B201-852DD2255F6E}"/>
            </a:ext>
          </a:extLst>
        </xdr:cNvPr>
        <xdr:cNvSpPr/>
      </xdr:nvSpPr>
      <xdr:spPr>
        <a:xfrm>
          <a:off x="5019570" y="19879"/>
          <a:ext cx="2573926" cy="618563"/>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3200" b="1">
              <a:latin typeface="Times New Roman" panose="02020603050405020304" pitchFamily="18" charset="0"/>
              <a:cs typeface="Times New Roman" panose="02020603050405020304" pitchFamily="18" charset="0"/>
            </a:rPr>
            <a:t>Ajuizamento</a:t>
          </a:r>
        </a:p>
      </xdr:txBody>
    </xdr:sp>
    <xdr:clientData/>
  </xdr:twoCellAnchor>
  <xdr:twoCellAnchor>
    <xdr:from>
      <xdr:col>2</xdr:col>
      <xdr:colOff>3262338</xdr:colOff>
      <xdr:row>0</xdr:row>
      <xdr:rowOff>22005</xdr:rowOff>
    </xdr:from>
    <xdr:to>
      <xdr:col>7</xdr:col>
      <xdr:colOff>720438</xdr:colOff>
      <xdr:row>0</xdr:row>
      <xdr:rowOff>626714</xdr:rowOff>
    </xdr:to>
    <xdr:sp macro="" textlink="">
      <xdr:nvSpPr>
        <xdr:cNvPr id="24" name="Retângulo: Canto Simples Cortado 23">
          <a:hlinkClick xmlns:r="http://schemas.openxmlformats.org/officeDocument/2006/relationships" r:id="rId5"/>
          <a:extLst>
            <a:ext uri="{FF2B5EF4-FFF2-40B4-BE49-F238E27FC236}">
              <a16:creationId xmlns:a16="http://schemas.microsoft.com/office/drawing/2014/main" id="{76DDB57B-26FE-405D-8F06-DC9CC9ECFB8E}"/>
            </a:ext>
          </a:extLst>
        </xdr:cNvPr>
        <xdr:cNvSpPr/>
      </xdr:nvSpPr>
      <xdr:spPr>
        <a:xfrm>
          <a:off x="7640374" y="22005"/>
          <a:ext cx="4316100" cy="604709"/>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Ordem</a:t>
          </a:r>
          <a:r>
            <a:rPr lang="pt-PT" sz="3600" b="1" baseline="0">
              <a:latin typeface="Times New Roman" panose="02020603050405020304" pitchFamily="18" charset="0"/>
              <a:cs typeface="Times New Roman" panose="02020603050405020304" pitchFamily="18" charset="0"/>
            </a:rPr>
            <a:t> de passagem</a:t>
          </a:r>
          <a:endParaRPr lang="pt-PT" sz="3600" b="1">
            <a:latin typeface="Times New Roman" panose="02020603050405020304" pitchFamily="18" charset="0"/>
            <a:cs typeface="Times New Roman" panose="02020603050405020304" pitchFamily="18" charset="0"/>
          </a:endParaRPr>
        </a:p>
      </xdr:txBody>
    </xdr:sp>
    <xdr:clientData/>
  </xdr:twoCellAnchor>
  <xdr:twoCellAnchor editAs="oneCell">
    <xdr:from>
      <xdr:col>12</xdr:col>
      <xdr:colOff>449283</xdr:colOff>
      <xdr:row>1</xdr:row>
      <xdr:rowOff>38594</xdr:rowOff>
    </xdr:from>
    <xdr:to>
      <xdr:col>17</xdr:col>
      <xdr:colOff>542575</xdr:colOff>
      <xdr:row>6</xdr:row>
      <xdr:rowOff>175450</xdr:rowOff>
    </xdr:to>
    <xdr:pic>
      <xdr:nvPicPr>
        <xdr:cNvPr id="37" name="Imagem 36">
          <a:extLst>
            <a:ext uri="{FF2B5EF4-FFF2-40B4-BE49-F238E27FC236}">
              <a16:creationId xmlns:a16="http://schemas.microsoft.com/office/drawing/2014/main" id="{7ED7D520-1A78-4752-8ABB-6EF3CF0C97C9}"/>
            </a:ext>
          </a:extLst>
        </xdr:cNvPr>
        <xdr:cNvPicPr>
          <a:picLocks noChangeAspect="1"/>
        </xdr:cNvPicPr>
      </xdr:nvPicPr>
      <xdr:blipFill>
        <a:blip xmlns:r="http://schemas.openxmlformats.org/officeDocument/2006/relationships" r:embed="rId6"/>
        <a:stretch>
          <a:fillRect/>
        </a:stretch>
      </xdr:blipFill>
      <xdr:spPr>
        <a:xfrm>
          <a:off x="14941138" y="717467"/>
          <a:ext cx="2961182" cy="1494601"/>
        </a:xfrm>
        <a:prstGeom prst="rect">
          <a:avLst/>
        </a:prstGeom>
      </xdr:spPr>
    </xdr:pic>
    <xdr:clientData/>
  </xdr:twoCellAnchor>
  <xdr:twoCellAnchor editAs="oneCell">
    <xdr:from>
      <xdr:col>1</xdr:col>
      <xdr:colOff>97972</xdr:colOff>
      <xdr:row>69</xdr:row>
      <xdr:rowOff>217716</xdr:rowOff>
    </xdr:from>
    <xdr:to>
      <xdr:col>17</xdr:col>
      <xdr:colOff>539193</xdr:colOff>
      <xdr:row>73</xdr:row>
      <xdr:rowOff>250372</xdr:rowOff>
    </xdr:to>
    <xdr:pic>
      <xdr:nvPicPr>
        <xdr:cNvPr id="17" name="Imagem 16">
          <a:extLst>
            <a:ext uri="{FF2B5EF4-FFF2-40B4-BE49-F238E27FC236}">
              <a16:creationId xmlns:a16="http://schemas.microsoft.com/office/drawing/2014/main" id="{A6271588-4C46-4189-A415-9C8DD29665F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5686" y="19202402"/>
          <a:ext cx="17575336" cy="1121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27708</xdr:colOff>
      <xdr:row>0</xdr:row>
      <xdr:rowOff>0</xdr:rowOff>
    </xdr:from>
    <xdr:to>
      <xdr:col>20</xdr:col>
      <xdr:colOff>2391640</xdr:colOff>
      <xdr:row>0</xdr:row>
      <xdr:rowOff>618563</xdr:rowOff>
    </xdr:to>
    <xdr:sp macro="" textlink="">
      <xdr:nvSpPr>
        <xdr:cNvPr id="34" name="Retângulo: Canto Simples Cortado 14">
          <a:hlinkClick xmlns:r="http://schemas.openxmlformats.org/officeDocument/2006/relationships" r:id="rId2"/>
          <a:extLst>
            <a:ext uri="{FF2B5EF4-FFF2-40B4-BE49-F238E27FC236}">
              <a16:creationId xmlns:a16="http://schemas.microsoft.com/office/drawing/2014/main" id="{3ABAB223-0584-4D6A-A64D-EB390D5598AF}"/>
            </a:ext>
          </a:extLst>
        </xdr:cNvPr>
        <xdr:cNvSpPr/>
      </xdr:nvSpPr>
      <xdr:spPr>
        <a:xfrm>
          <a:off x="18260290" y="0"/>
          <a:ext cx="2627168" cy="618563"/>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38</xdr:col>
      <xdr:colOff>0</xdr:colOff>
      <xdr:row>0</xdr:row>
      <xdr:rowOff>0</xdr:rowOff>
    </xdr:from>
    <xdr:to>
      <xdr:col>39</xdr:col>
      <xdr:colOff>2419350</xdr:colOff>
      <xdr:row>0</xdr:row>
      <xdr:rowOff>618563</xdr:rowOff>
    </xdr:to>
    <xdr:sp macro="" textlink="">
      <xdr:nvSpPr>
        <xdr:cNvPr id="35" name="Retângulo: Canto Simples Cortado 14">
          <a:hlinkClick xmlns:r="http://schemas.openxmlformats.org/officeDocument/2006/relationships" r:id="rId2"/>
          <a:extLst>
            <a:ext uri="{FF2B5EF4-FFF2-40B4-BE49-F238E27FC236}">
              <a16:creationId xmlns:a16="http://schemas.microsoft.com/office/drawing/2014/main" id="{C84E60BE-6E9D-44DE-9791-3096950FD528}"/>
            </a:ext>
          </a:extLst>
        </xdr:cNvPr>
        <xdr:cNvSpPr/>
      </xdr:nvSpPr>
      <xdr:spPr>
        <a:xfrm>
          <a:off x="36340473" y="0"/>
          <a:ext cx="2627168" cy="618563"/>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57</xdr:col>
      <xdr:colOff>0</xdr:colOff>
      <xdr:row>0</xdr:row>
      <xdr:rowOff>0</xdr:rowOff>
    </xdr:from>
    <xdr:to>
      <xdr:col>58</xdr:col>
      <xdr:colOff>2363931</xdr:colOff>
      <xdr:row>0</xdr:row>
      <xdr:rowOff>618563</xdr:rowOff>
    </xdr:to>
    <xdr:sp macro="" textlink="">
      <xdr:nvSpPr>
        <xdr:cNvPr id="36" name="Retângulo: Canto Simples Cortado 14">
          <a:hlinkClick xmlns:r="http://schemas.openxmlformats.org/officeDocument/2006/relationships" r:id="rId2"/>
          <a:extLst>
            <a:ext uri="{FF2B5EF4-FFF2-40B4-BE49-F238E27FC236}">
              <a16:creationId xmlns:a16="http://schemas.microsoft.com/office/drawing/2014/main" id="{AB397DCD-B4DF-44CB-97C8-AF885E260D89}"/>
            </a:ext>
          </a:extLst>
        </xdr:cNvPr>
        <xdr:cNvSpPr/>
      </xdr:nvSpPr>
      <xdr:spPr>
        <a:xfrm>
          <a:off x="55224218" y="0"/>
          <a:ext cx="2627168" cy="618563"/>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76</xdr:col>
      <xdr:colOff>0</xdr:colOff>
      <xdr:row>0</xdr:row>
      <xdr:rowOff>0</xdr:rowOff>
    </xdr:from>
    <xdr:to>
      <xdr:col>77</xdr:col>
      <xdr:colOff>2363932</xdr:colOff>
      <xdr:row>0</xdr:row>
      <xdr:rowOff>618563</xdr:rowOff>
    </xdr:to>
    <xdr:sp macro="" textlink="">
      <xdr:nvSpPr>
        <xdr:cNvPr id="46" name="Retângulo: Canto Simples Cortado 14">
          <a:hlinkClick xmlns:r="http://schemas.openxmlformats.org/officeDocument/2006/relationships" r:id="rId2"/>
          <a:extLst>
            <a:ext uri="{FF2B5EF4-FFF2-40B4-BE49-F238E27FC236}">
              <a16:creationId xmlns:a16="http://schemas.microsoft.com/office/drawing/2014/main" id="{11BC9EBF-03AD-4942-92D7-01617F7CD565}"/>
            </a:ext>
          </a:extLst>
        </xdr:cNvPr>
        <xdr:cNvSpPr/>
      </xdr:nvSpPr>
      <xdr:spPr>
        <a:xfrm>
          <a:off x="74371200" y="0"/>
          <a:ext cx="2627168" cy="618563"/>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oneCellAnchor>
    <xdr:from>
      <xdr:col>20</xdr:col>
      <xdr:colOff>228169</xdr:colOff>
      <xdr:row>1</xdr:row>
      <xdr:rowOff>136060</xdr:rowOff>
    </xdr:from>
    <xdr:ext cx="1656461" cy="1206245"/>
    <xdr:pic>
      <xdr:nvPicPr>
        <xdr:cNvPr id="38" name="Imagem 37">
          <a:extLst>
            <a:ext uri="{FF2B5EF4-FFF2-40B4-BE49-F238E27FC236}">
              <a16:creationId xmlns:a16="http://schemas.microsoft.com/office/drawing/2014/main" id="{E7519EE2-5B4F-4432-AD59-A2FED53DF5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3322" y="817378"/>
          <a:ext cx="1656461" cy="1206245"/>
        </a:xfrm>
        <a:prstGeom prst="roundRect">
          <a:avLst>
            <a:gd name="adj" fmla="val 8594"/>
          </a:avLst>
        </a:prstGeom>
        <a:noFill/>
        <a:ln>
          <a:noFill/>
        </a:ln>
        <a:effectLst/>
      </xdr:spPr>
    </xdr:pic>
    <xdr:clientData/>
  </xdr:oneCellAnchor>
  <xdr:oneCellAnchor>
    <xdr:from>
      <xdr:col>31</xdr:col>
      <xdr:colOff>449283</xdr:colOff>
      <xdr:row>1</xdr:row>
      <xdr:rowOff>38594</xdr:rowOff>
    </xdr:from>
    <xdr:ext cx="2970962" cy="1481562"/>
    <xdr:pic>
      <xdr:nvPicPr>
        <xdr:cNvPr id="39" name="Imagem 38">
          <a:extLst>
            <a:ext uri="{FF2B5EF4-FFF2-40B4-BE49-F238E27FC236}">
              <a16:creationId xmlns:a16="http://schemas.microsoft.com/office/drawing/2014/main" id="{716E1F45-6DF8-4724-A375-60C02F30613D}"/>
            </a:ext>
          </a:extLst>
        </xdr:cNvPr>
        <xdr:cNvPicPr>
          <a:picLocks noChangeAspect="1"/>
        </xdr:cNvPicPr>
      </xdr:nvPicPr>
      <xdr:blipFill>
        <a:blip xmlns:r="http://schemas.openxmlformats.org/officeDocument/2006/relationships" r:embed="rId6"/>
        <a:stretch>
          <a:fillRect/>
        </a:stretch>
      </xdr:blipFill>
      <xdr:spPr>
        <a:xfrm>
          <a:off x="14963142" y="719912"/>
          <a:ext cx="2970962" cy="1481562"/>
        </a:xfrm>
        <a:prstGeom prst="rect">
          <a:avLst/>
        </a:prstGeom>
      </xdr:spPr>
    </xdr:pic>
    <xdr:clientData/>
  </xdr:oneCellAnchor>
  <xdr:oneCellAnchor>
    <xdr:from>
      <xdr:col>39</xdr:col>
      <xdr:colOff>228169</xdr:colOff>
      <xdr:row>1</xdr:row>
      <xdr:rowOff>136060</xdr:rowOff>
    </xdr:from>
    <xdr:ext cx="1656461" cy="1206245"/>
    <xdr:pic>
      <xdr:nvPicPr>
        <xdr:cNvPr id="40" name="Imagem 39">
          <a:extLst>
            <a:ext uri="{FF2B5EF4-FFF2-40B4-BE49-F238E27FC236}">
              <a16:creationId xmlns:a16="http://schemas.microsoft.com/office/drawing/2014/main" id="{8A0B2AC7-5D8C-4A1D-AAD8-35FD01EFC9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3322" y="817378"/>
          <a:ext cx="1656461" cy="1206245"/>
        </a:xfrm>
        <a:prstGeom prst="roundRect">
          <a:avLst>
            <a:gd name="adj" fmla="val 8594"/>
          </a:avLst>
        </a:prstGeom>
        <a:noFill/>
        <a:ln>
          <a:noFill/>
        </a:ln>
        <a:effectLst/>
      </xdr:spPr>
    </xdr:pic>
    <xdr:clientData/>
  </xdr:oneCellAnchor>
  <xdr:oneCellAnchor>
    <xdr:from>
      <xdr:col>50</xdr:col>
      <xdr:colOff>449283</xdr:colOff>
      <xdr:row>1</xdr:row>
      <xdr:rowOff>38594</xdr:rowOff>
    </xdr:from>
    <xdr:ext cx="2970962" cy="1481562"/>
    <xdr:pic>
      <xdr:nvPicPr>
        <xdr:cNvPr id="41" name="Imagem 40">
          <a:extLst>
            <a:ext uri="{FF2B5EF4-FFF2-40B4-BE49-F238E27FC236}">
              <a16:creationId xmlns:a16="http://schemas.microsoft.com/office/drawing/2014/main" id="{28495494-B44D-4244-90B6-2E511FB4625C}"/>
            </a:ext>
          </a:extLst>
        </xdr:cNvPr>
        <xdr:cNvPicPr>
          <a:picLocks noChangeAspect="1"/>
        </xdr:cNvPicPr>
      </xdr:nvPicPr>
      <xdr:blipFill>
        <a:blip xmlns:r="http://schemas.openxmlformats.org/officeDocument/2006/relationships" r:embed="rId6"/>
        <a:stretch>
          <a:fillRect/>
        </a:stretch>
      </xdr:blipFill>
      <xdr:spPr>
        <a:xfrm>
          <a:off x="14963142" y="719912"/>
          <a:ext cx="2970962" cy="1481562"/>
        </a:xfrm>
        <a:prstGeom prst="rect">
          <a:avLst/>
        </a:prstGeom>
      </xdr:spPr>
    </xdr:pic>
    <xdr:clientData/>
  </xdr:oneCellAnchor>
  <xdr:oneCellAnchor>
    <xdr:from>
      <xdr:col>58</xdr:col>
      <xdr:colOff>228169</xdr:colOff>
      <xdr:row>1</xdr:row>
      <xdr:rowOff>136060</xdr:rowOff>
    </xdr:from>
    <xdr:ext cx="1656461" cy="1206245"/>
    <xdr:pic>
      <xdr:nvPicPr>
        <xdr:cNvPr id="42" name="Imagem 41">
          <a:extLst>
            <a:ext uri="{FF2B5EF4-FFF2-40B4-BE49-F238E27FC236}">
              <a16:creationId xmlns:a16="http://schemas.microsoft.com/office/drawing/2014/main" id="{0CB1FC72-731B-4D37-8215-9186B61437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3322" y="817378"/>
          <a:ext cx="1656461" cy="1206245"/>
        </a:xfrm>
        <a:prstGeom prst="roundRect">
          <a:avLst>
            <a:gd name="adj" fmla="val 8594"/>
          </a:avLst>
        </a:prstGeom>
        <a:noFill/>
        <a:ln>
          <a:noFill/>
        </a:ln>
        <a:effectLst/>
      </xdr:spPr>
    </xdr:pic>
    <xdr:clientData/>
  </xdr:oneCellAnchor>
  <xdr:oneCellAnchor>
    <xdr:from>
      <xdr:col>69</xdr:col>
      <xdr:colOff>449283</xdr:colOff>
      <xdr:row>1</xdr:row>
      <xdr:rowOff>38594</xdr:rowOff>
    </xdr:from>
    <xdr:ext cx="2970962" cy="1481562"/>
    <xdr:pic>
      <xdr:nvPicPr>
        <xdr:cNvPr id="43" name="Imagem 42">
          <a:extLst>
            <a:ext uri="{FF2B5EF4-FFF2-40B4-BE49-F238E27FC236}">
              <a16:creationId xmlns:a16="http://schemas.microsoft.com/office/drawing/2014/main" id="{D0E81EE1-B672-4145-9AEA-949C5FEDF970}"/>
            </a:ext>
          </a:extLst>
        </xdr:cNvPr>
        <xdr:cNvPicPr>
          <a:picLocks noChangeAspect="1"/>
        </xdr:cNvPicPr>
      </xdr:nvPicPr>
      <xdr:blipFill>
        <a:blip xmlns:r="http://schemas.openxmlformats.org/officeDocument/2006/relationships" r:embed="rId6"/>
        <a:stretch>
          <a:fillRect/>
        </a:stretch>
      </xdr:blipFill>
      <xdr:spPr>
        <a:xfrm>
          <a:off x="14963142" y="719912"/>
          <a:ext cx="2970962" cy="1481562"/>
        </a:xfrm>
        <a:prstGeom prst="rect">
          <a:avLst/>
        </a:prstGeom>
      </xdr:spPr>
    </xdr:pic>
    <xdr:clientData/>
  </xdr:oneCellAnchor>
  <xdr:oneCellAnchor>
    <xdr:from>
      <xdr:col>77</xdr:col>
      <xdr:colOff>228169</xdr:colOff>
      <xdr:row>1</xdr:row>
      <xdr:rowOff>136060</xdr:rowOff>
    </xdr:from>
    <xdr:ext cx="1656461" cy="1206245"/>
    <xdr:pic>
      <xdr:nvPicPr>
        <xdr:cNvPr id="44" name="Imagem 43">
          <a:extLst>
            <a:ext uri="{FF2B5EF4-FFF2-40B4-BE49-F238E27FC236}">
              <a16:creationId xmlns:a16="http://schemas.microsoft.com/office/drawing/2014/main" id="{690D2C27-A005-479E-A428-FD5E151412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3322" y="817378"/>
          <a:ext cx="1656461" cy="1206245"/>
        </a:xfrm>
        <a:prstGeom prst="roundRect">
          <a:avLst>
            <a:gd name="adj" fmla="val 8594"/>
          </a:avLst>
        </a:prstGeom>
        <a:noFill/>
        <a:ln>
          <a:noFill/>
        </a:ln>
        <a:effectLst/>
      </xdr:spPr>
    </xdr:pic>
    <xdr:clientData/>
  </xdr:oneCellAnchor>
  <xdr:oneCellAnchor>
    <xdr:from>
      <xdr:col>88</xdr:col>
      <xdr:colOff>449283</xdr:colOff>
      <xdr:row>1</xdr:row>
      <xdr:rowOff>38594</xdr:rowOff>
    </xdr:from>
    <xdr:ext cx="2970962" cy="1481562"/>
    <xdr:pic>
      <xdr:nvPicPr>
        <xdr:cNvPr id="45" name="Imagem 44">
          <a:extLst>
            <a:ext uri="{FF2B5EF4-FFF2-40B4-BE49-F238E27FC236}">
              <a16:creationId xmlns:a16="http://schemas.microsoft.com/office/drawing/2014/main" id="{A473EF9F-22F8-447F-A22D-09F177F68D1F}"/>
            </a:ext>
          </a:extLst>
        </xdr:cNvPr>
        <xdr:cNvPicPr>
          <a:picLocks noChangeAspect="1"/>
        </xdr:cNvPicPr>
      </xdr:nvPicPr>
      <xdr:blipFill>
        <a:blip xmlns:r="http://schemas.openxmlformats.org/officeDocument/2006/relationships" r:embed="rId6"/>
        <a:stretch>
          <a:fillRect/>
        </a:stretch>
      </xdr:blipFill>
      <xdr:spPr>
        <a:xfrm>
          <a:off x="14963142" y="719912"/>
          <a:ext cx="2970962" cy="148156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Dinis%20-%20santo%20tirso-%20acrob&#225;tica%20%20-%20Cl&#225;udia%20Figueire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inscrição - acrobática"/>
      <sheetName val="Instruções"/>
      <sheetName val="Folha3"/>
    </sheetNames>
    <sheetDataSet>
      <sheetData sheetId="0">
        <row r="14">
          <cell r="K14" t="str">
            <v>Nìvel</v>
          </cell>
        </row>
        <row r="16">
          <cell r="K16">
            <v>1</v>
          </cell>
        </row>
        <row r="17">
          <cell r="K17">
            <v>2</v>
          </cell>
        </row>
        <row r="18">
          <cell r="K18">
            <v>3</v>
          </cell>
        </row>
      </sheetData>
      <sheetData sheetId="1"/>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C4731-7BE7-4ED3-A1EC-CBBF6C1365CA}">
  <sheetPr codeName="Folha9"/>
  <dimension ref="A1:Q21"/>
  <sheetViews>
    <sheetView showGridLines="0" tabSelected="1" view="pageBreakPreview" zoomScaleNormal="145" zoomScaleSheetLayoutView="100" workbookViewId="0">
      <selection activeCell="J3" sqref="J3:L3"/>
    </sheetView>
  </sheetViews>
  <sheetFormatPr defaultColWidth="9.109375" defaultRowHeight="22.8" x14ac:dyDescent="0.3"/>
  <cols>
    <col min="1" max="1" width="1.33203125" style="220" customWidth="1"/>
    <col min="2" max="5" width="11.33203125" style="220" customWidth="1"/>
    <col min="6" max="6" width="0.44140625" style="220" customWidth="1"/>
    <col min="7" max="7" width="9.109375" style="221" customWidth="1"/>
    <col min="8" max="8" width="1.33203125" style="220" customWidth="1"/>
    <col min="9" max="10" width="15.109375" style="222" customWidth="1"/>
    <col min="11" max="11" width="1.44140625" style="222" customWidth="1"/>
    <col min="12" max="12" width="29.5546875" style="222" customWidth="1"/>
    <col min="13" max="13" width="1.33203125" style="220" customWidth="1"/>
    <col min="14" max="14" width="18.109375" style="220" customWidth="1"/>
    <col min="15" max="15" width="1.44140625" style="220" customWidth="1"/>
    <col min="16" max="16" width="18.109375" style="220" customWidth="1"/>
    <col min="17" max="17" width="1.44140625" style="220" customWidth="1"/>
    <col min="18" max="16384" width="9.109375" style="220"/>
  </cols>
  <sheetData>
    <row r="1" spans="1:17" ht="52.2" customHeight="1" thickBot="1" x14ac:dyDescent="0.35">
      <c r="A1" s="219"/>
      <c r="B1" s="449"/>
      <c r="C1" s="449"/>
      <c r="D1" s="449"/>
      <c r="E1" s="449"/>
      <c r="F1" s="449"/>
      <c r="G1" s="449"/>
      <c r="I1" s="450" t="s">
        <v>342</v>
      </c>
      <c r="J1" s="451"/>
      <c r="K1" s="451"/>
      <c r="L1" s="452"/>
      <c r="M1" s="219"/>
    </row>
    <row r="2" spans="1:17" ht="2.4" customHeight="1" thickBot="1" x14ac:dyDescent="0.35">
      <c r="A2" s="219"/>
      <c r="M2" s="219"/>
    </row>
    <row r="3" spans="1:17" ht="20.399999999999999" customHeight="1" thickBot="1" x14ac:dyDescent="0.35">
      <c r="A3" s="219"/>
      <c r="B3" s="223" t="s">
        <v>62</v>
      </c>
      <c r="C3" s="453"/>
      <c r="D3" s="454"/>
      <c r="E3" s="454"/>
      <c r="F3" s="454"/>
      <c r="G3" s="454"/>
      <c r="I3" s="223" t="s">
        <v>63</v>
      </c>
      <c r="J3" s="455"/>
      <c r="K3" s="455"/>
      <c r="L3" s="456"/>
      <c r="M3" s="219"/>
    </row>
    <row r="4" spans="1:17" ht="2.4" customHeight="1" x14ac:dyDescent="0.3">
      <c r="A4" s="219"/>
      <c r="M4" s="219"/>
    </row>
    <row r="5" spans="1:17" s="219" customFormat="1" ht="71.400000000000006" customHeight="1" x14ac:dyDescent="0.3">
      <c r="B5" s="457"/>
      <c r="C5" s="457"/>
      <c r="D5" s="457"/>
      <c r="E5" s="457"/>
      <c r="F5" s="457"/>
      <c r="G5" s="457"/>
      <c r="I5"/>
      <c r="J5"/>
      <c r="K5" s="222"/>
      <c r="L5"/>
      <c r="M5" s="222"/>
      <c r="N5" s="222"/>
    </row>
    <row r="6" spans="1:17" s="219" customFormat="1" ht="6" customHeight="1" x14ac:dyDescent="0.3">
      <c r="B6" s="457"/>
      <c r="C6" s="457"/>
      <c r="D6" s="457"/>
      <c r="E6" s="457"/>
      <c r="F6" s="457"/>
      <c r="G6" s="457"/>
      <c r="I6" s="222"/>
      <c r="J6" s="222"/>
      <c r="K6" s="222"/>
      <c r="L6" s="222"/>
      <c r="M6" s="222"/>
      <c r="N6" s="222"/>
    </row>
    <row r="7" spans="1:17" s="219" customFormat="1" ht="71.400000000000006" customHeight="1" x14ac:dyDescent="0.3">
      <c r="B7" s="457"/>
      <c r="C7" s="457"/>
      <c r="D7" s="457"/>
      <c r="E7" s="457"/>
      <c r="F7" s="457"/>
      <c r="G7" s="457"/>
      <c r="I7"/>
      <c r="J7"/>
      <c r="K7" s="222"/>
      <c r="L7" s="224"/>
      <c r="M7" s="222"/>
      <c r="N7" s="222"/>
      <c r="O7" s="225"/>
      <c r="P7" s="225"/>
      <c r="Q7" s="225"/>
    </row>
    <row r="8" spans="1:17" ht="5.25" customHeight="1" x14ac:dyDescent="0.3"/>
    <row r="9" spans="1:17" s="219" customFormat="1" ht="25.95" customHeight="1" x14ac:dyDescent="0.3">
      <c r="B9" s="221"/>
      <c r="C9" s="221"/>
      <c r="M9" s="225"/>
      <c r="N9" s="225"/>
      <c r="O9" s="225"/>
      <c r="P9" s="225"/>
      <c r="Q9" s="225"/>
    </row>
    <row r="10" spans="1:17" ht="28.95" customHeight="1" x14ac:dyDescent="0.3">
      <c r="B10" s="221"/>
      <c r="C10" s="221"/>
      <c r="D10" s="221"/>
      <c r="E10" s="221"/>
      <c r="F10" s="221"/>
    </row>
    <row r="11" spans="1:17" s="219" customFormat="1" ht="8.4" customHeight="1" x14ac:dyDescent="0.3">
      <c r="B11" s="221"/>
      <c r="C11" s="221"/>
      <c r="D11" s="221"/>
      <c r="E11" s="221"/>
      <c r="F11" s="221"/>
      <c r="G11" s="221"/>
      <c r="M11" s="225"/>
      <c r="N11" s="225"/>
      <c r="O11" s="225"/>
      <c r="P11" s="225"/>
      <c r="Q11" s="225"/>
    </row>
    <row r="12" spans="1:17" ht="5.25" customHeight="1" x14ac:dyDescent="0.3">
      <c r="B12" s="221"/>
      <c r="C12" s="221"/>
      <c r="D12" s="221"/>
      <c r="E12" s="221"/>
      <c r="F12" s="221"/>
    </row>
    <row r="13" spans="1:17" x14ac:dyDescent="0.3">
      <c r="B13" s="221"/>
      <c r="C13" s="221"/>
      <c r="D13" s="221"/>
      <c r="E13" s="221"/>
      <c r="F13" s="221"/>
    </row>
    <row r="14" spans="1:17" x14ac:dyDescent="0.3">
      <c r="B14" s="221"/>
      <c r="C14" s="221"/>
      <c r="D14" s="221"/>
      <c r="E14" s="221"/>
      <c r="F14" s="221"/>
    </row>
    <row r="15" spans="1:17" x14ac:dyDescent="0.3">
      <c r="B15" s="221"/>
      <c r="C15" s="221"/>
      <c r="D15" s="221"/>
      <c r="E15" s="221"/>
      <c r="F15" s="221"/>
    </row>
    <row r="17" spans="2:12" x14ac:dyDescent="0.3">
      <c r="B17" s="406"/>
      <c r="C17" s="406"/>
      <c r="D17" s="406"/>
      <c r="E17" s="406"/>
      <c r="F17" s="406"/>
      <c r="G17" s="407"/>
      <c r="H17" s="406"/>
      <c r="I17" s="448" t="s">
        <v>154</v>
      </c>
      <c r="J17" s="448"/>
      <c r="K17" s="448"/>
      <c r="L17" s="448"/>
    </row>
    <row r="18" spans="2:12" x14ac:dyDescent="0.3">
      <c r="B18" s="406"/>
      <c r="C18" s="406"/>
      <c r="D18" s="406"/>
      <c r="E18" s="406"/>
      <c r="F18" s="406"/>
      <c r="G18" s="407"/>
      <c r="H18" s="406"/>
      <c r="I18" s="408"/>
      <c r="J18" s="408"/>
      <c r="K18" s="408"/>
      <c r="L18" s="408"/>
    </row>
    <row r="19" spans="2:12" x14ac:dyDescent="0.3">
      <c r="B19" s="406"/>
      <c r="C19" s="406"/>
      <c r="D19" s="406"/>
      <c r="E19" s="406"/>
      <c r="F19" s="406"/>
      <c r="G19" s="407"/>
      <c r="H19" s="406"/>
      <c r="I19" s="408"/>
      <c r="J19" s="408"/>
      <c r="K19" s="408"/>
      <c r="L19" s="408"/>
    </row>
    <row r="20" spans="2:12" x14ac:dyDescent="0.3">
      <c r="B20" s="406"/>
      <c r="C20" s="406"/>
      <c r="D20" s="406"/>
      <c r="E20" s="406"/>
      <c r="F20" s="406"/>
      <c r="G20" s="407"/>
      <c r="H20" s="406"/>
      <c r="I20" s="408"/>
      <c r="J20" s="408"/>
      <c r="K20" s="408"/>
      <c r="L20" s="408"/>
    </row>
    <row r="21" spans="2:12" x14ac:dyDescent="0.3">
      <c r="B21" s="406"/>
      <c r="C21" s="406"/>
      <c r="D21" s="406"/>
      <c r="E21" s="406"/>
      <c r="F21" s="406"/>
      <c r="G21" s="407"/>
      <c r="H21" s="406"/>
      <c r="I21" s="408"/>
      <c r="J21" s="408"/>
      <c r="K21" s="408"/>
      <c r="L21" s="408"/>
    </row>
  </sheetData>
  <sheetProtection algorithmName="SHA-512" hashValue="Udva+9vVDP7ruXczElkG6NmuWNZLU3q3Nm97FGiIBH+Chsm3D1n3cwtM9Xn5b0F6seWiyFjavsqIhZLqn33USw==" saltValue="aZH4LECOjWvFdLpPjJO/lg==" spinCount="100000" sheet="1" selectLockedCells="1" sort="0" autoFilter="0"/>
  <mergeCells count="6">
    <mergeCell ref="I17:L17"/>
    <mergeCell ref="B1:G1"/>
    <mergeCell ref="I1:L1"/>
    <mergeCell ref="C3:G3"/>
    <mergeCell ref="J3:L3"/>
    <mergeCell ref="B5:G7"/>
  </mergeCells>
  <conditionalFormatting sqref="C3">
    <cfRule type="cellIs" dxfId="226" priority="2" operator="equal">
      <formula>""</formula>
    </cfRule>
  </conditionalFormatting>
  <conditionalFormatting sqref="J3:L3">
    <cfRule type="cellIs" dxfId="225" priority="1" operator="equal">
      <formula>""</formula>
    </cfRule>
  </conditionalFormatting>
  <dataValidations count="2">
    <dataValidation allowBlank="1" showInputMessage="1" showErrorMessage="1" prompt="colocar o nome da prova" sqref="J3" xr:uid="{396E68E4-D30B-46FA-AE1D-94B4A13C95C7}"/>
    <dataValidation allowBlank="1" showInputMessage="1" showErrorMessage="1" prompt="Colocar a data por extenso" sqref="C3" xr:uid="{5AF86E7F-01CD-4B6E-B4C8-643C345C4593}"/>
  </dataValidations>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EZ313"/>
  <sheetViews>
    <sheetView topLeftCell="AN1" workbookViewId="0">
      <selection activeCell="AL12" sqref="AL12"/>
    </sheetView>
  </sheetViews>
  <sheetFormatPr defaultColWidth="9.109375" defaultRowHeight="13.8" x14ac:dyDescent="0.25"/>
  <cols>
    <col min="1" max="1" width="9.109375" style="1"/>
    <col min="2" max="2" width="3.5546875" style="165" customWidth="1"/>
    <col min="3" max="3" width="42.109375" style="1" customWidth="1"/>
    <col min="4" max="4" width="33.44140625" style="2" bestFit="1" customWidth="1"/>
    <col min="5" max="5" width="13.109375" style="2" customWidth="1"/>
    <col min="6" max="6" width="6.88671875" style="2" bestFit="1" customWidth="1"/>
    <col min="7" max="7" width="5.109375" style="1" customWidth="1"/>
    <col min="8" max="8" width="6" style="1" bestFit="1" customWidth="1"/>
    <col min="9" max="12" width="7.6640625" style="1" customWidth="1"/>
    <col min="13" max="36" width="4.33203125" style="1" customWidth="1"/>
    <col min="37" max="37" width="7.6640625" style="1" customWidth="1"/>
    <col min="38" max="38" width="11.109375" style="1" customWidth="1"/>
    <col min="39" max="40" width="9.109375" style="1"/>
    <col min="41" max="89" width="4.88671875" style="1" customWidth="1"/>
    <col min="90" max="90" width="5" style="1" customWidth="1"/>
    <col min="91" max="114" width="4.88671875" style="1" customWidth="1"/>
    <col min="115" max="124" width="9.109375" style="1"/>
    <col min="125" max="125" width="10.33203125" style="1" bestFit="1" customWidth="1"/>
    <col min="126" max="126" width="10.33203125" style="1" customWidth="1"/>
    <col min="127" max="134" width="9.109375" style="1"/>
    <col min="135" max="135" width="10.33203125" style="1" bestFit="1" customWidth="1"/>
    <col min="136" max="136" width="10.33203125" style="1" customWidth="1"/>
    <col min="137" max="16384" width="9.109375" style="1"/>
  </cols>
  <sheetData>
    <row r="1" spans="1:156" ht="112.2" customHeight="1" x14ac:dyDescent="0.25">
      <c r="C1" s="654" t="str">
        <f>'ordem de passagem'!B7</f>
        <v/>
      </c>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O1" s="394" t="str">
        <f>IF(ajuizamento!S10="","",ajuizamento!S10)</f>
        <v>Faltas de tempo</v>
      </c>
      <c r="AP1" s="394" t="str">
        <f>IF(ajuizamento!T10="","",ajuizamento!T10)</f>
        <v>Elem. rel . F/ordem</v>
      </c>
      <c r="AQ1" s="394" t="str">
        <f>IF(ajuizamento!U10="","",ajuizamento!U10)</f>
        <v>Não apresen.</v>
      </c>
      <c r="AR1" s="394" t="str">
        <f>IF(ajuizamento!V10="","",ajuizamento!V10)</f>
        <v>Queda de acess.</v>
      </c>
      <c r="AS1" s="394" t="str">
        <f>IF(ajuizamento!W10="","",ajuizamento!W10)</f>
        <v>Saídas praticavel</v>
      </c>
      <c r="AT1" s="394" t="str">
        <f>IF(ajuizamento!X10="","",ajuizamento!X10)</f>
        <v>Assis. Verbal trein.</v>
      </c>
      <c r="AU1" s="394" t="str">
        <f>IF(ajuizamento!Y10="","",ajuizamento!Y10)</f>
        <v>Assis. Verbal colegas</v>
      </c>
      <c r="AV1" s="394" t="str">
        <f>IF(ajuizamento!Z10="","",ajuizamento!Z10)</f>
        <v>Tempo de exec.</v>
      </c>
      <c r="AW1" s="394" t="str">
        <f>IF(ajuizamento!AA10="","",ajuizamento!AA10)</f>
        <v xml:space="preserve">Elem. Real. N/decla. </v>
      </c>
      <c r="AX1" s="394" t="str">
        <f>IF(ajuizamento!AB10="","",ajuizamento!AB10)</f>
        <v>Apoio. Adic.</v>
      </c>
      <c r="AY1" s="394" t="str">
        <f>IF(ajuizamento!AC10="","",ajuizamento!AC10)</f>
        <v>Elem. Em falta</v>
      </c>
      <c r="AZ1" s="394" t="str">
        <f>IF(ajuizamento!AD10="","",ajuizamento!AD10)</f>
        <v>Desmo./Tentativas</v>
      </c>
      <c r="BA1" s="394" t="str">
        <f>IF(ajuizamento!AE10="","",ajuizamento!AE10)</f>
        <v>Interv./ajuda Professor</v>
      </c>
      <c r="BB1" s="394" t="str">
        <f>IF(ajuizamento!AF10="","",ajuizamento!AF10)</f>
        <v>Marcas Praticavel</v>
      </c>
      <c r="BC1" s="394" t="str">
        <f>IF(ajuizamento!AG10="","",ajuizamento!AG10)</f>
        <v>Colchão/tapete no praticavel</v>
      </c>
      <c r="BD1" s="394" t="str">
        <f>IF(ajuizamento!AH10="","",ajuizamento!AH10)</f>
        <v>Equip. de prova</v>
      </c>
      <c r="BE1" s="394" t="str">
        <f>IF(ajuizamento!AI10="","",ajuizamento!AI10)</f>
        <v>Ele. Dinâ. Inic. N/comple.</v>
      </c>
      <c r="BF1" s="394" t="str">
        <f>IF(ajuizamento!AJ10="","",ajuizamento!AJ10)</f>
        <v>Ele. Téc. Repe. e quedas</v>
      </c>
      <c r="BG1" s="394" t="str">
        <f>IF(ajuizamento!AK10="","",ajuizamento!AK10)</f>
        <v>Comp. Anti desportivo.</v>
      </c>
      <c r="BH1" s="394" t="str">
        <f>IF(ajuizamento!AL10="","",ajuizamento!AL10)</f>
        <v/>
      </c>
      <c r="BI1" s="394" t="str">
        <f>IF(ajuizamento!AM10="","",ajuizamento!AM10)</f>
        <v/>
      </c>
      <c r="BJ1" s="394" t="str">
        <f>IF(ajuizamento!AN10="","",ajuizamento!AN10)</f>
        <v/>
      </c>
      <c r="BK1" s="394" t="str">
        <f>IF(ajuizamento!AO10="","",ajuizamento!AO10)</f>
        <v/>
      </c>
      <c r="BL1" s="312"/>
      <c r="BM1" s="311"/>
      <c r="BN1" s="395" t="str">
        <f>IF(AO1="","",AO1)</f>
        <v>Faltas de tempo</v>
      </c>
      <c r="BO1" s="395" t="str">
        <f t="shared" ref="BO1:CJ1" si="0">IF(AP1="","",AP1)</f>
        <v>Elem. rel . F/ordem</v>
      </c>
      <c r="BP1" s="395" t="str">
        <f t="shared" si="0"/>
        <v>Não apresen.</v>
      </c>
      <c r="BQ1" s="395" t="str">
        <f t="shared" si="0"/>
        <v>Queda de acess.</v>
      </c>
      <c r="BR1" s="395" t="str">
        <f t="shared" si="0"/>
        <v>Saídas praticavel</v>
      </c>
      <c r="BS1" s="395" t="str">
        <f t="shared" si="0"/>
        <v>Assis. Verbal trein.</v>
      </c>
      <c r="BT1" s="395" t="str">
        <f t="shared" si="0"/>
        <v>Assis. Verbal colegas</v>
      </c>
      <c r="BU1" s="395" t="str">
        <f t="shared" si="0"/>
        <v>Tempo de exec.</v>
      </c>
      <c r="BV1" s="395" t="str">
        <f t="shared" si="0"/>
        <v xml:space="preserve">Elem. Real. N/decla. </v>
      </c>
      <c r="BW1" s="395" t="str">
        <f t="shared" si="0"/>
        <v>Apoio. Adic.</v>
      </c>
      <c r="BX1" s="395" t="str">
        <f t="shared" si="0"/>
        <v>Elem. Em falta</v>
      </c>
      <c r="BY1" s="395" t="str">
        <f t="shared" si="0"/>
        <v>Desmo./Tentativas</v>
      </c>
      <c r="BZ1" s="395" t="str">
        <f t="shared" si="0"/>
        <v>Interv./ajuda Professor</v>
      </c>
      <c r="CA1" s="395" t="str">
        <f t="shared" si="0"/>
        <v>Marcas Praticavel</v>
      </c>
      <c r="CB1" s="395" t="str">
        <f t="shared" si="0"/>
        <v>Colchão/tapete no praticavel</v>
      </c>
      <c r="CC1" s="395" t="str">
        <f t="shared" si="0"/>
        <v>Equip. de prova</v>
      </c>
      <c r="CD1" s="395" t="str">
        <f>IF(BE1="","",BE1)</f>
        <v>Ele. Dinâ. Inic. N/comple.</v>
      </c>
      <c r="CE1" s="395" t="str">
        <f t="shared" si="0"/>
        <v>Ele. Téc. Repe. e quedas</v>
      </c>
      <c r="CF1" s="395" t="str">
        <f t="shared" si="0"/>
        <v>Comp. Anti desportivo.</v>
      </c>
      <c r="CG1" s="395" t="str">
        <f t="shared" si="0"/>
        <v/>
      </c>
      <c r="CH1" s="395" t="str">
        <f t="shared" si="0"/>
        <v/>
      </c>
      <c r="CI1" s="395" t="str">
        <f t="shared" si="0"/>
        <v/>
      </c>
      <c r="CJ1" s="395" t="str">
        <f t="shared" si="0"/>
        <v/>
      </c>
      <c r="CK1" s="396"/>
      <c r="CL1" s="310"/>
      <c r="CM1" s="321" t="str">
        <f>BN1</f>
        <v>Faltas de tempo</v>
      </c>
      <c r="CN1" s="321" t="str">
        <f t="shared" ref="CN1:DJ1" si="1">BO1</f>
        <v>Elem. rel . F/ordem</v>
      </c>
      <c r="CO1" s="321" t="str">
        <f>BP1</f>
        <v>Não apresen.</v>
      </c>
      <c r="CP1" s="321" t="str">
        <f t="shared" si="1"/>
        <v>Queda de acess.</v>
      </c>
      <c r="CQ1" s="321" t="str">
        <f t="shared" si="1"/>
        <v>Saídas praticavel</v>
      </c>
      <c r="CR1" s="321" t="str">
        <f t="shared" si="1"/>
        <v>Assis. Verbal trein.</v>
      </c>
      <c r="CS1" s="321" t="str">
        <f t="shared" si="1"/>
        <v>Assis. Verbal colegas</v>
      </c>
      <c r="CT1" s="321" t="str">
        <f t="shared" si="1"/>
        <v>Tempo de exec.</v>
      </c>
      <c r="CU1" s="321" t="str">
        <f t="shared" si="1"/>
        <v xml:space="preserve">Elem. Real. N/decla. </v>
      </c>
      <c r="CV1" s="321" t="str">
        <f t="shared" si="1"/>
        <v>Apoio. Adic.</v>
      </c>
      <c r="CW1" s="321" t="str">
        <f t="shared" si="1"/>
        <v>Elem. Em falta</v>
      </c>
      <c r="CX1" s="321" t="str">
        <f t="shared" si="1"/>
        <v>Desmo./Tentativas</v>
      </c>
      <c r="CY1" s="321" t="str">
        <f t="shared" si="1"/>
        <v>Interv./ajuda Professor</v>
      </c>
      <c r="CZ1" s="321" t="str">
        <f t="shared" si="1"/>
        <v>Marcas Praticavel</v>
      </c>
      <c r="DA1" s="321" t="str">
        <f t="shared" si="1"/>
        <v>Colchão/tapete no praticavel</v>
      </c>
      <c r="DB1" s="321" t="str">
        <f t="shared" si="1"/>
        <v>Equip. de prova</v>
      </c>
      <c r="DC1" s="321" t="str">
        <f t="shared" si="1"/>
        <v>Ele. Dinâ. Inic. N/comple.</v>
      </c>
      <c r="DD1" s="321" t="str">
        <f t="shared" si="1"/>
        <v>Ele. Téc. Repe. e quedas</v>
      </c>
      <c r="DE1" s="321" t="str">
        <f t="shared" si="1"/>
        <v>Comp. Anti desportivo.</v>
      </c>
      <c r="DF1" s="321" t="str">
        <f t="shared" si="1"/>
        <v/>
      </c>
      <c r="DG1" s="321" t="str">
        <f t="shared" si="1"/>
        <v/>
      </c>
      <c r="DH1" s="321" t="str">
        <f t="shared" si="1"/>
        <v/>
      </c>
      <c r="DI1" s="321" t="str">
        <f t="shared" si="1"/>
        <v/>
      </c>
      <c r="DJ1" s="321">
        <f t="shared" si="1"/>
        <v>0</v>
      </c>
    </row>
    <row r="2" spans="1:156" ht="23.25" customHeight="1" x14ac:dyDescent="0.25">
      <c r="E2" s="654" t="str">
        <f>'ordem de passagem'!D8</f>
        <v/>
      </c>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O2" s="319"/>
      <c r="AP2" s="319"/>
      <c r="AQ2" s="313"/>
      <c r="AR2" s="313"/>
      <c r="AS2" s="313"/>
      <c r="AT2" s="313"/>
      <c r="AU2" s="313"/>
      <c r="AV2" s="313"/>
      <c r="AW2" s="313"/>
      <c r="AX2" s="313"/>
      <c r="AY2" s="315"/>
      <c r="AZ2" s="315"/>
      <c r="BA2" s="315"/>
      <c r="BB2" s="315"/>
      <c r="BC2" s="315"/>
      <c r="BD2" s="315"/>
      <c r="BE2" s="317"/>
      <c r="BF2" s="317"/>
      <c r="BG2" s="313"/>
      <c r="BH2" s="313"/>
      <c r="BI2" s="313"/>
      <c r="BJ2" s="313"/>
      <c r="BK2" s="312"/>
      <c r="BL2" s="312"/>
      <c r="BM2" s="311"/>
      <c r="BN2" s="319"/>
      <c r="BO2" s="319"/>
      <c r="BP2" s="313"/>
      <c r="BQ2" s="313"/>
      <c r="BR2" s="313"/>
      <c r="BS2" s="313"/>
      <c r="BT2" s="313"/>
      <c r="BU2" s="313"/>
      <c r="BV2" s="313"/>
      <c r="BW2" s="313"/>
      <c r="BX2" s="315"/>
      <c r="BY2" s="315"/>
      <c r="BZ2" s="315"/>
      <c r="CA2" s="315"/>
      <c r="CB2" s="315"/>
      <c r="CC2" s="315"/>
      <c r="CD2" s="317"/>
      <c r="CE2" s="317"/>
      <c r="CF2" s="313"/>
      <c r="CG2" s="313"/>
      <c r="CH2" s="313"/>
      <c r="CI2" s="313"/>
      <c r="CJ2" s="313"/>
      <c r="CK2" s="313"/>
      <c r="CL2" s="310"/>
      <c r="CM2" s="321"/>
      <c r="CN2" s="321"/>
      <c r="CO2" s="321"/>
      <c r="CP2" s="321"/>
      <c r="CQ2" s="321"/>
      <c r="CR2" s="321"/>
      <c r="CS2" s="321"/>
      <c r="CT2" s="321"/>
      <c r="CU2" s="321"/>
      <c r="CV2" s="321"/>
      <c r="CW2" s="321"/>
      <c r="CX2" s="321"/>
      <c r="CY2" s="321"/>
      <c r="CZ2" s="321"/>
      <c r="DA2" s="321"/>
      <c r="DB2" s="321"/>
      <c r="DC2" s="321"/>
      <c r="DD2" s="321"/>
      <c r="DE2" s="321"/>
      <c r="DF2" s="321"/>
      <c r="DG2" s="321"/>
      <c r="DH2" s="321"/>
      <c r="DI2" s="321"/>
      <c r="DJ2" s="321"/>
    </row>
    <row r="3" spans="1:156" x14ac:dyDescent="0.25">
      <c r="C3" s="655" t="s">
        <v>23</v>
      </c>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5"/>
      <c r="AE3" s="655"/>
      <c r="AF3" s="655"/>
      <c r="AG3" s="655"/>
      <c r="AH3" s="655"/>
      <c r="AI3" s="655"/>
      <c r="AJ3" s="655"/>
      <c r="AK3" s="655"/>
      <c r="AL3" s="655"/>
      <c r="AM3" s="655"/>
      <c r="AO3" s="319"/>
      <c r="AP3" s="319"/>
      <c r="AQ3" s="313"/>
      <c r="AR3" s="313"/>
      <c r="AS3" s="313"/>
      <c r="AT3" s="313"/>
      <c r="AU3" s="313"/>
      <c r="AV3" s="313"/>
      <c r="AW3" s="313"/>
      <c r="AX3" s="313"/>
      <c r="AY3" s="315"/>
      <c r="AZ3" s="315"/>
      <c r="BA3" s="315"/>
      <c r="BB3" s="315"/>
      <c r="BC3" s="315"/>
      <c r="BD3" s="315"/>
      <c r="BE3" s="317"/>
      <c r="BF3" s="317"/>
      <c r="BG3" s="313"/>
      <c r="BH3" s="313"/>
      <c r="BI3" s="313"/>
      <c r="BJ3" s="313"/>
      <c r="BK3" s="312"/>
      <c r="BL3" s="312"/>
      <c r="BM3" s="311"/>
      <c r="BN3" s="319"/>
      <c r="BO3" s="319"/>
      <c r="BP3" s="313"/>
      <c r="BQ3" s="313"/>
      <c r="BR3" s="313"/>
      <c r="BS3" s="313"/>
      <c r="BT3" s="313"/>
      <c r="BU3" s="313"/>
      <c r="BV3" s="313"/>
      <c r="BW3" s="313"/>
      <c r="BX3" s="315"/>
      <c r="BY3" s="315"/>
      <c r="BZ3" s="315"/>
      <c r="CA3" s="315"/>
      <c r="CB3" s="315"/>
      <c r="CC3" s="315"/>
      <c r="CD3" s="317"/>
      <c r="CE3" s="317"/>
      <c r="CF3" s="313"/>
      <c r="CG3" s="313"/>
      <c r="CH3" s="313"/>
      <c r="CI3" s="313"/>
      <c r="CJ3" s="313"/>
      <c r="CK3" s="313"/>
      <c r="CL3" s="310"/>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row>
    <row r="4" spans="1:156" x14ac:dyDescent="0.25">
      <c r="C4" s="655"/>
      <c r="D4" s="655"/>
      <c r="E4" s="655"/>
      <c r="F4" s="655"/>
      <c r="G4" s="655"/>
      <c r="H4" s="655"/>
      <c r="I4" s="655"/>
      <c r="J4" s="655"/>
      <c r="K4" s="655"/>
      <c r="L4" s="655"/>
      <c r="M4" s="655"/>
      <c r="N4" s="655"/>
      <c r="O4" s="655"/>
      <c r="P4" s="655"/>
      <c r="Q4" s="655"/>
      <c r="R4" s="655"/>
      <c r="S4" s="655"/>
      <c r="T4" s="655"/>
      <c r="U4" s="655"/>
      <c r="V4" s="655"/>
      <c r="W4" s="655"/>
      <c r="X4" s="655"/>
      <c r="Y4" s="655"/>
      <c r="Z4" s="655"/>
      <c r="AA4" s="655"/>
      <c r="AB4" s="655"/>
      <c r="AC4" s="655"/>
      <c r="AD4" s="655"/>
      <c r="AE4" s="655"/>
      <c r="AF4" s="655"/>
      <c r="AG4" s="655"/>
      <c r="AH4" s="655"/>
      <c r="AI4" s="655"/>
      <c r="AJ4" s="655"/>
      <c r="AK4" s="655"/>
      <c r="AL4" s="655"/>
      <c r="AM4" s="655"/>
      <c r="AO4" s="320"/>
      <c r="AP4" s="320"/>
      <c r="AQ4" s="314"/>
      <c r="AR4" s="314"/>
      <c r="AS4" s="314"/>
      <c r="AT4" s="314"/>
      <c r="AU4" s="314"/>
      <c r="AV4" s="314"/>
      <c r="AW4" s="314"/>
      <c r="AX4" s="314"/>
      <c r="AY4" s="316"/>
      <c r="AZ4" s="316"/>
      <c r="BA4" s="316"/>
      <c r="BB4" s="316"/>
      <c r="BC4" s="316"/>
      <c r="BD4" s="316"/>
      <c r="BE4" s="318"/>
      <c r="BF4" s="318"/>
      <c r="BG4" s="314"/>
      <c r="BH4" s="314"/>
      <c r="BI4" s="314"/>
      <c r="BJ4" s="314"/>
      <c r="BK4" s="312"/>
      <c r="BL4" s="312"/>
      <c r="BM4" s="311"/>
      <c r="BN4" s="320"/>
      <c r="BO4" s="320"/>
      <c r="BP4" s="314"/>
      <c r="BQ4" s="314"/>
      <c r="BR4" s="314"/>
      <c r="BS4" s="314"/>
      <c r="BT4" s="314"/>
      <c r="BU4" s="314"/>
      <c r="BV4" s="314"/>
      <c r="BW4" s="314"/>
      <c r="BX4" s="316"/>
      <c r="BY4" s="316"/>
      <c r="BZ4" s="316"/>
      <c r="CA4" s="316"/>
      <c r="CB4" s="316"/>
      <c r="CC4" s="316"/>
      <c r="CD4" s="318"/>
      <c r="CE4" s="318"/>
      <c r="CF4" s="314"/>
      <c r="CG4" s="314"/>
      <c r="CH4" s="314"/>
      <c r="CI4" s="314"/>
      <c r="CJ4" s="314"/>
      <c r="CK4" s="314"/>
      <c r="CL4" s="310"/>
      <c r="CM4" s="321"/>
      <c r="CN4" s="321"/>
      <c r="CO4" s="321"/>
      <c r="CP4" s="321"/>
      <c r="CQ4" s="321"/>
      <c r="CR4" s="321"/>
      <c r="CS4" s="321"/>
      <c r="CT4" s="321"/>
      <c r="CU4" s="321"/>
      <c r="CV4" s="321"/>
      <c r="CW4" s="321"/>
      <c r="CX4" s="321"/>
      <c r="CY4" s="321"/>
      <c r="CZ4" s="321"/>
      <c r="DA4" s="321"/>
      <c r="DB4" s="321"/>
      <c r="DC4" s="321"/>
      <c r="DD4" s="321"/>
      <c r="DE4" s="321"/>
      <c r="DF4" s="321"/>
      <c r="DG4" s="321"/>
      <c r="DH4" s="321"/>
      <c r="DI4" s="321"/>
      <c r="DJ4" s="321"/>
    </row>
    <row r="5" spans="1:156" ht="15" customHeight="1" x14ac:dyDescent="0.25">
      <c r="C5" s="656"/>
      <c r="D5" s="656"/>
      <c r="E5" s="656"/>
      <c r="F5" s="656"/>
      <c r="G5" s="656"/>
      <c r="H5" s="656"/>
      <c r="I5" s="656"/>
      <c r="J5" s="656"/>
      <c r="K5" s="656"/>
      <c r="L5" s="656"/>
      <c r="M5" s="656"/>
      <c r="N5" s="656"/>
      <c r="O5" s="656"/>
      <c r="P5" s="656"/>
      <c r="Q5" s="656"/>
      <c r="R5" s="656"/>
      <c r="S5" s="656"/>
      <c r="T5" s="656"/>
      <c r="U5" s="656"/>
      <c r="V5" s="656"/>
      <c r="W5" s="656"/>
      <c r="X5" s="656"/>
      <c r="Y5" s="656"/>
      <c r="Z5" s="656"/>
      <c r="AA5" s="656"/>
      <c r="AB5" s="656"/>
      <c r="AC5" s="656"/>
      <c r="AD5" s="656"/>
      <c r="AE5" s="656"/>
      <c r="AF5" s="656"/>
      <c r="AG5" s="656"/>
      <c r="AH5" s="656"/>
      <c r="AI5" s="656"/>
      <c r="AJ5" s="656"/>
      <c r="AK5" s="656"/>
      <c r="AL5" s="656"/>
      <c r="AM5" s="656"/>
      <c r="AO5" s="272"/>
      <c r="AP5" s="272"/>
      <c r="AQ5" s="309"/>
      <c r="AR5" s="309"/>
      <c r="AS5" s="309"/>
      <c r="AT5" s="308"/>
      <c r="AU5" s="308"/>
      <c r="AV5" s="308"/>
      <c r="AW5" s="308"/>
      <c r="AX5" s="308"/>
      <c r="AY5" s="308"/>
      <c r="AZ5" s="308"/>
      <c r="BA5" s="308"/>
      <c r="BB5" s="308"/>
      <c r="BC5" s="308"/>
      <c r="BD5" s="308"/>
      <c r="BE5" s="308"/>
      <c r="BF5" s="308"/>
      <c r="BG5" s="308"/>
      <c r="BH5" s="310"/>
      <c r="BI5" s="310"/>
      <c r="BJ5" s="310"/>
      <c r="BN5" s="272"/>
      <c r="BO5" s="272"/>
      <c r="BP5" s="51"/>
      <c r="BQ5" s="51"/>
      <c r="BR5" s="51"/>
      <c r="BS5" s="2"/>
      <c r="BT5" s="2"/>
      <c r="BU5" s="2"/>
      <c r="BV5" s="2"/>
      <c r="BW5" s="2"/>
      <c r="BX5" s="2"/>
      <c r="BY5" s="2"/>
      <c r="BZ5" s="2"/>
      <c r="CA5" s="2"/>
      <c r="CB5" s="2"/>
      <c r="CC5" s="2"/>
      <c r="CD5" s="2"/>
      <c r="CE5" s="2"/>
      <c r="CF5" s="2"/>
      <c r="CM5" s="272"/>
      <c r="CN5" s="272"/>
      <c r="CO5" s="51"/>
      <c r="CP5" s="51"/>
      <c r="CQ5" s="51"/>
      <c r="CR5" s="2"/>
      <c r="CS5" s="2"/>
      <c r="CT5" s="2"/>
      <c r="CU5" s="2"/>
      <c r="CV5" s="2"/>
      <c r="CW5" s="2"/>
      <c r="CX5" s="2"/>
      <c r="CY5" s="2"/>
      <c r="CZ5" s="2"/>
      <c r="DA5" s="2"/>
      <c r="DB5" s="2"/>
      <c r="DC5" s="2"/>
      <c r="DD5" s="2"/>
      <c r="DE5" s="2"/>
    </row>
    <row r="6" spans="1:156" s="3" customFormat="1" ht="34.5" customHeight="1" x14ac:dyDescent="0.3">
      <c r="C6" s="6" t="s">
        <v>24</v>
      </c>
      <c r="D6" s="6" t="s">
        <v>25</v>
      </c>
      <c r="E6" s="6"/>
      <c r="F6" s="6" t="s">
        <v>12</v>
      </c>
      <c r="G6" s="6" t="s">
        <v>13</v>
      </c>
      <c r="H6" s="6" t="s">
        <v>26</v>
      </c>
      <c r="I6" s="6" t="s">
        <v>27</v>
      </c>
      <c r="J6" s="6" t="s">
        <v>140</v>
      </c>
      <c r="K6" s="6" t="s">
        <v>138</v>
      </c>
      <c r="L6" s="6" t="s">
        <v>139</v>
      </c>
      <c r="M6" s="6" t="s">
        <v>118</v>
      </c>
      <c r="N6" s="6" t="s">
        <v>119</v>
      </c>
      <c r="O6" s="6" t="s">
        <v>120</v>
      </c>
      <c r="P6" s="6" t="s">
        <v>121</v>
      </c>
      <c r="Q6" s="6" t="s">
        <v>122</v>
      </c>
      <c r="R6" s="6" t="s">
        <v>123</v>
      </c>
      <c r="S6" s="6" t="s">
        <v>124</v>
      </c>
      <c r="T6" s="6" t="s">
        <v>125</v>
      </c>
      <c r="U6" s="6" t="s">
        <v>126</v>
      </c>
      <c r="V6" s="6" t="s">
        <v>127</v>
      </c>
      <c r="W6" s="6" t="s">
        <v>128</v>
      </c>
      <c r="X6" s="6" t="s">
        <v>129</v>
      </c>
      <c r="Y6" s="6" t="s">
        <v>130</v>
      </c>
      <c r="Z6" s="6" t="s">
        <v>131</v>
      </c>
      <c r="AA6" s="6" t="s">
        <v>132</v>
      </c>
      <c r="AB6" s="6" t="s">
        <v>133</v>
      </c>
      <c r="AC6" s="6" t="s">
        <v>129</v>
      </c>
      <c r="AD6" s="6" t="s">
        <v>134</v>
      </c>
      <c r="AE6" s="6" t="s">
        <v>135</v>
      </c>
      <c r="AF6" s="6" t="s">
        <v>136</v>
      </c>
      <c r="AG6" s="6" t="s">
        <v>142</v>
      </c>
      <c r="AH6" s="6" t="s">
        <v>143</v>
      </c>
      <c r="AI6" s="6" t="s">
        <v>144</v>
      </c>
      <c r="AJ6" s="6" t="s">
        <v>145</v>
      </c>
      <c r="AK6" s="6" t="s">
        <v>137</v>
      </c>
      <c r="AL6" s="287" t="s">
        <v>28</v>
      </c>
      <c r="AM6" s="288" t="s">
        <v>29</v>
      </c>
      <c r="AO6" s="6" t="s">
        <v>118</v>
      </c>
      <c r="AP6" s="6" t="s">
        <v>119</v>
      </c>
      <c r="AQ6" s="6" t="s">
        <v>120</v>
      </c>
      <c r="AR6" s="6" t="s">
        <v>121</v>
      </c>
      <c r="AS6" s="6" t="s">
        <v>122</v>
      </c>
      <c r="AT6" s="6" t="s">
        <v>123</v>
      </c>
      <c r="AU6" s="6" t="s">
        <v>124</v>
      </c>
      <c r="AV6" s="6" t="s">
        <v>125</v>
      </c>
      <c r="AW6" s="6" t="s">
        <v>126</v>
      </c>
      <c r="AX6" s="6" t="s">
        <v>127</v>
      </c>
      <c r="AY6" s="6" t="s">
        <v>129</v>
      </c>
      <c r="AZ6" s="6" t="s">
        <v>128</v>
      </c>
      <c r="BA6" s="6" t="s">
        <v>130</v>
      </c>
      <c r="BB6" s="6" t="s">
        <v>131</v>
      </c>
      <c r="BC6" s="6" t="s">
        <v>132</v>
      </c>
      <c r="BD6" s="6" t="s">
        <v>133</v>
      </c>
      <c r="BE6" s="6" t="s">
        <v>141</v>
      </c>
      <c r="BF6" s="6" t="s">
        <v>134</v>
      </c>
      <c r="BG6" s="6" t="s">
        <v>135</v>
      </c>
      <c r="BH6" s="6" t="s">
        <v>136</v>
      </c>
      <c r="BI6" s="6" t="s">
        <v>142</v>
      </c>
      <c r="BJ6" s="6" t="s">
        <v>143</v>
      </c>
      <c r="BK6" s="6" t="s">
        <v>144</v>
      </c>
      <c r="BL6" s="6" t="s">
        <v>145</v>
      </c>
      <c r="BM6" s="6"/>
      <c r="BN6" s="6" t="s">
        <v>118</v>
      </c>
      <c r="BO6" s="6" t="s">
        <v>119</v>
      </c>
      <c r="BP6" s="6" t="s">
        <v>120</v>
      </c>
      <c r="BQ6" s="6" t="s">
        <v>121</v>
      </c>
      <c r="BR6" s="6" t="s">
        <v>122</v>
      </c>
      <c r="BS6" s="6" t="s">
        <v>123</v>
      </c>
      <c r="BT6" s="6" t="s">
        <v>124</v>
      </c>
      <c r="BU6" s="6" t="s">
        <v>125</v>
      </c>
      <c r="BV6" s="6" t="s">
        <v>126</v>
      </c>
      <c r="BW6" s="6" t="s">
        <v>127</v>
      </c>
      <c r="BX6" s="6" t="s">
        <v>129</v>
      </c>
      <c r="BY6" s="6" t="s">
        <v>128</v>
      </c>
      <c r="BZ6" s="6" t="s">
        <v>130</v>
      </c>
      <c r="CA6" s="6" t="s">
        <v>131</v>
      </c>
      <c r="CB6" s="6" t="s">
        <v>132</v>
      </c>
      <c r="CC6" s="6" t="s">
        <v>133</v>
      </c>
      <c r="CD6" s="6" t="s">
        <v>141</v>
      </c>
      <c r="CE6" s="6" t="s">
        <v>134</v>
      </c>
      <c r="CF6" s="6" t="s">
        <v>135</v>
      </c>
      <c r="CG6" s="6" t="s">
        <v>136</v>
      </c>
      <c r="CH6" s="6" t="s">
        <v>142</v>
      </c>
      <c r="CI6" s="6" t="s">
        <v>143</v>
      </c>
      <c r="CJ6" s="6" t="s">
        <v>144</v>
      </c>
      <c r="CK6" s="6" t="s">
        <v>145</v>
      </c>
      <c r="CM6" s="6" t="s">
        <v>118</v>
      </c>
      <c r="CN6" s="6" t="s">
        <v>119</v>
      </c>
      <c r="CO6" s="6" t="s">
        <v>120</v>
      </c>
      <c r="CP6" s="6" t="s">
        <v>121</v>
      </c>
      <c r="CQ6" s="6" t="s">
        <v>122</v>
      </c>
      <c r="CR6" s="6" t="s">
        <v>123</v>
      </c>
      <c r="CS6" s="6" t="s">
        <v>124</v>
      </c>
      <c r="CT6" s="6" t="s">
        <v>125</v>
      </c>
      <c r="CU6" s="6" t="s">
        <v>126</v>
      </c>
      <c r="CV6" s="6" t="s">
        <v>127</v>
      </c>
      <c r="CW6" s="6" t="s">
        <v>129</v>
      </c>
      <c r="CX6" s="6" t="s">
        <v>128</v>
      </c>
      <c r="CY6" s="6" t="s">
        <v>130</v>
      </c>
      <c r="CZ6" s="6" t="s">
        <v>131</v>
      </c>
      <c r="DA6" s="6" t="s">
        <v>132</v>
      </c>
      <c r="DB6" s="6" t="s">
        <v>133</v>
      </c>
      <c r="DC6" s="6" t="s">
        <v>141</v>
      </c>
      <c r="DD6" s="6" t="s">
        <v>134</v>
      </c>
      <c r="DE6" s="6" t="s">
        <v>135</v>
      </c>
      <c r="DF6" s="6" t="s">
        <v>136</v>
      </c>
      <c r="DG6" s="6" t="s">
        <v>142</v>
      </c>
      <c r="DH6" s="6" t="s">
        <v>143</v>
      </c>
      <c r="DI6" s="6" t="s">
        <v>144</v>
      </c>
      <c r="DJ6" s="6" t="s">
        <v>145</v>
      </c>
      <c r="DK6" s="3">
        <v>1</v>
      </c>
      <c r="DL6" s="3">
        <v>2</v>
      </c>
      <c r="DM6" s="3">
        <v>3</v>
      </c>
      <c r="DN6" s="3">
        <v>4</v>
      </c>
      <c r="DO6" s="3">
        <v>5</v>
      </c>
      <c r="DP6" s="3">
        <v>1</v>
      </c>
      <c r="DQ6" s="3">
        <v>2</v>
      </c>
      <c r="DR6" s="3">
        <v>3</v>
      </c>
      <c r="DS6" s="3">
        <v>4</v>
      </c>
      <c r="DT6" s="3">
        <v>5</v>
      </c>
      <c r="DU6" s="3">
        <v>1</v>
      </c>
      <c r="DV6" s="3">
        <v>1</v>
      </c>
      <c r="DW6" s="3">
        <v>2</v>
      </c>
      <c r="DX6" s="3">
        <v>2</v>
      </c>
      <c r="DY6" s="3">
        <v>3</v>
      </c>
      <c r="DZ6" s="3">
        <v>3</v>
      </c>
      <c r="EA6" s="3">
        <v>4</v>
      </c>
      <c r="EB6" s="3">
        <v>4</v>
      </c>
      <c r="EC6" s="3">
        <v>5</v>
      </c>
      <c r="ED6" s="3">
        <v>5</v>
      </c>
      <c r="EE6" s="3">
        <v>1</v>
      </c>
      <c r="EF6" s="3">
        <v>1</v>
      </c>
      <c r="EG6" s="3">
        <v>2</v>
      </c>
      <c r="EH6" s="3">
        <v>2</v>
      </c>
      <c r="EI6" s="3">
        <v>3</v>
      </c>
      <c r="EJ6" s="3">
        <v>3</v>
      </c>
      <c r="EK6" s="3">
        <v>4</v>
      </c>
      <c r="EL6" s="3">
        <v>4</v>
      </c>
      <c r="EM6" s="3">
        <v>5</v>
      </c>
      <c r="EN6" s="3">
        <v>5</v>
      </c>
      <c r="EP6" s="3">
        <v>1</v>
      </c>
      <c r="EQ6" s="3">
        <v>2</v>
      </c>
      <c r="ER6" s="3">
        <v>3</v>
      </c>
      <c r="ES6" s="3">
        <v>4</v>
      </c>
      <c r="ET6" s="3">
        <v>5</v>
      </c>
      <c r="EV6" s="3">
        <v>1</v>
      </c>
      <c r="EW6" s="3">
        <v>2</v>
      </c>
      <c r="EX6" s="3">
        <v>3</v>
      </c>
      <c r="EY6" s="3">
        <v>4</v>
      </c>
      <c r="EZ6" s="3">
        <v>5</v>
      </c>
    </row>
    <row r="7" spans="1:156" s="3" customFormat="1" ht="15" customHeight="1" x14ac:dyDescent="0.25">
      <c r="A7" s="289"/>
      <c r="B7" s="289"/>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8"/>
      <c r="AM7" s="271"/>
      <c r="AN7" s="289"/>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U7" s="1"/>
      <c r="DV7" s="1"/>
      <c r="DW7" s="1"/>
      <c r="DX7" s="1"/>
      <c r="DY7" s="1"/>
      <c r="DZ7" s="1"/>
      <c r="EA7" s="1"/>
      <c r="EB7" s="1"/>
      <c r="EC7" s="1"/>
      <c r="ED7" s="1"/>
      <c r="EE7" s="1"/>
      <c r="EF7" s="1"/>
      <c r="EG7" s="1"/>
      <c r="EH7" s="1"/>
      <c r="EI7" s="1"/>
      <c r="EJ7" s="1"/>
      <c r="EK7" s="1"/>
      <c r="EL7" s="1"/>
      <c r="EM7" s="1"/>
      <c r="EN7" s="1"/>
    </row>
    <row r="8" spans="1:156" ht="15.75" customHeight="1" x14ac:dyDescent="0.3">
      <c r="A8" s="291" t="str">
        <f>IF(B8="","",F8&amp;" - "&amp;G8)</f>
        <v/>
      </c>
      <c r="B8" s="292" t="str">
        <f>ajuizamento!A15</f>
        <v/>
      </c>
      <c r="C8" s="293" t="str">
        <f>ajuizamento!B15</f>
        <v/>
      </c>
      <c r="D8" s="293">
        <f>ajuizamento!C15</f>
        <v>0</v>
      </c>
      <c r="E8" s="293">
        <f>ajuizamento!D15</f>
        <v>0</v>
      </c>
      <c r="F8" s="293" t="str">
        <f>ajuizamento!E15</f>
        <v/>
      </c>
      <c r="G8" s="293" t="str">
        <f>ajuizamento!F15</f>
        <v/>
      </c>
      <c r="H8" s="292">
        <f>ajuizamento!G15</f>
        <v>0</v>
      </c>
      <c r="I8" s="5">
        <f>IF(ajuizamento!$AY15="",0,ajuizamento!$AY15)</f>
        <v>0</v>
      </c>
      <c r="J8" s="5">
        <f>IF(ajuizamento!H15="",0,ajuizamento!H15)</f>
        <v>0</v>
      </c>
      <c r="K8" s="5">
        <f>IF(ajuizamento!BC15="",0,ajuizamento!BC15)</f>
        <v>0</v>
      </c>
      <c r="L8" s="5">
        <f>IF(ajuizamento!BD15="",0,ajuizamento!BD15)</f>
        <v>0</v>
      </c>
      <c r="M8" s="5">
        <f>IF(ajuizamento!S15="",0,ajuizamento!S15)</f>
        <v>0</v>
      </c>
      <c r="N8" s="5">
        <f>IF(ajuizamento!T15="",0,ajuizamento!T15)</f>
        <v>0</v>
      </c>
      <c r="O8" s="5">
        <f>IF(ajuizamento!U15="",0,ajuizamento!U15)</f>
        <v>0</v>
      </c>
      <c r="P8" s="5">
        <f>IF(ajuizamento!V15="",0,ajuizamento!V15)</f>
        <v>0</v>
      </c>
      <c r="Q8" s="5">
        <f>IF(ajuizamento!W15="",0,ajuizamento!W15)</f>
        <v>0</v>
      </c>
      <c r="R8" s="5">
        <f>IF(ajuizamento!X15="",0,ajuizamento!X15)</f>
        <v>0</v>
      </c>
      <c r="S8" s="5">
        <f>IF(ajuizamento!Y15="",0,ajuizamento!Y15)</f>
        <v>0</v>
      </c>
      <c r="T8" s="5">
        <f>IF(ajuizamento!Z15="",0,ajuizamento!Z15)</f>
        <v>0</v>
      </c>
      <c r="U8" s="5">
        <f>IF(ajuizamento!AA15="",0,ajuizamento!AA15)</f>
        <v>0</v>
      </c>
      <c r="V8" s="5">
        <f>IF(ajuizamento!AB15="",0,ajuizamento!AB15)</f>
        <v>0</v>
      </c>
      <c r="W8" s="5">
        <f>IF(ajuizamento!AC15="",0,ajuizamento!AC15)</f>
        <v>0</v>
      </c>
      <c r="X8" s="5">
        <f>IF(ajuizamento!AD15="",0,ajuizamento!AD15)</f>
        <v>0</v>
      </c>
      <c r="Y8" s="5">
        <f>IF(ajuizamento!AE15="",0,ajuizamento!AE15)</f>
        <v>0</v>
      </c>
      <c r="Z8" s="5">
        <f>IF(ajuizamento!AF15="",0,ajuizamento!AF15)</f>
        <v>0</v>
      </c>
      <c r="AA8" s="5">
        <f>IF(ajuizamento!AG15="",0,ajuizamento!AG15)</f>
        <v>0</v>
      </c>
      <c r="AB8" s="5">
        <f>IF(ajuizamento!AH15="",0,ajuizamento!AH15)</f>
        <v>0</v>
      </c>
      <c r="AC8" s="5">
        <f>IF(ajuizamento!AI15="",0,ajuizamento!AI15)</f>
        <v>0</v>
      </c>
      <c r="AD8" s="5">
        <f>IF(ajuizamento!AJ15="",0,ajuizamento!AJ15)</f>
        <v>0</v>
      </c>
      <c r="AE8" s="5">
        <f>IF(ajuizamento!AK15="",0,ajuizamento!AK15)</f>
        <v>0</v>
      </c>
      <c r="AF8" s="5">
        <f>IF(ajuizamento!AL15="",0,ajuizamento!AL15)</f>
        <v>0</v>
      </c>
      <c r="AG8" s="5">
        <f>IF(ajuizamento!AM15="",0,ajuizamento!AM15)</f>
        <v>0</v>
      </c>
      <c r="AH8" s="5">
        <f>IF(ajuizamento!AN15="",0,ajuizamento!AN15)</f>
        <v>0</v>
      </c>
      <c r="AI8" s="5">
        <f>IF(ajuizamento!AO15="",0,ajuizamento!AO15)</f>
        <v>0</v>
      </c>
      <c r="AJ8" s="5">
        <f>IF(ajuizamento!AP15="",0,ajuizamento!AP15)</f>
        <v>0</v>
      </c>
      <c r="AK8" s="5">
        <f>IF(ajuizamento!AS15="",0,ajuizamento!AS15)</f>
        <v>0</v>
      </c>
      <c r="AL8" s="398" t="str">
        <f>IF(AN8=0,"",I8)</f>
        <v/>
      </c>
      <c r="AM8" s="7" t="str">
        <f t="shared" ref="AM8:AM71" si="2">IFERROR(RANK(AL8,AL:AL,0),"")</f>
        <v/>
      </c>
      <c r="AN8" s="291">
        <f>IF(B8="",0,B8)</f>
        <v>0</v>
      </c>
      <c r="AO8" s="290" t="str">
        <f>IF(M8=0,"",1)</f>
        <v/>
      </c>
      <c r="AP8" s="290" t="str">
        <f t="shared" ref="AP8:BL19" si="3">IF(N8=0,"",1)</f>
        <v/>
      </c>
      <c r="AQ8" s="290" t="str">
        <f t="shared" si="3"/>
        <v/>
      </c>
      <c r="AR8" s="290" t="str">
        <f t="shared" si="3"/>
        <v/>
      </c>
      <c r="AS8" s="290" t="str">
        <f t="shared" si="3"/>
        <v/>
      </c>
      <c r="AT8" s="290" t="str">
        <f t="shared" si="3"/>
        <v/>
      </c>
      <c r="AU8" s="290" t="str">
        <f t="shared" si="3"/>
        <v/>
      </c>
      <c r="AV8" s="290" t="str">
        <f t="shared" si="3"/>
        <v/>
      </c>
      <c r="AW8" s="290" t="str">
        <f t="shared" si="3"/>
        <v/>
      </c>
      <c r="AX8" s="290" t="str">
        <f t="shared" si="3"/>
        <v/>
      </c>
      <c r="AY8" s="290" t="str">
        <f t="shared" si="3"/>
        <v/>
      </c>
      <c r="AZ8" s="290" t="str">
        <f t="shared" si="3"/>
        <v/>
      </c>
      <c r="BA8" s="290" t="str">
        <f t="shared" si="3"/>
        <v/>
      </c>
      <c r="BB8" s="290" t="str">
        <f t="shared" si="3"/>
        <v/>
      </c>
      <c r="BC8" s="290" t="str">
        <f t="shared" si="3"/>
        <v/>
      </c>
      <c r="BD8" s="290" t="str">
        <f t="shared" si="3"/>
        <v/>
      </c>
      <c r="BE8" s="290" t="str">
        <f t="shared" si="3"/>
        <v/>
      </c>
      <c r="BF8" s="290" t="str">
        <f t="shared" si="3"/>
        <v/>
      </c>
      <c r="BG8" s="290" t="str">
        <f t="shared" si="3"/>
        <v/>
      </c>
      <c r="BH8" s="290" t="str">
        <f t="shared" si="3"/>
        <v/>
      </c>
      <c r="BI8" s="290" t="str">
        <f t="shared" si="3"/>
        <v/>
      </c>
      <c r="BJ8" s="290" t="str">
        <f t="shared" si="3"/>
        <v/>
      </c>
      <c r="BK8" s="290" t="str">
        <f t="shared" si="3"/>
        <v/>
      </c>
      <c r="BL8" s="290" t="str">
        <f t="shared" si="3"/>
        <v/>
      </c>
      <c r="BM8" s="290"/>
      <c r="BN8" s="290" t="str">
        <f>IF(AO8="","",COUNTIF($AO8:AO8,1))</f>
        <v/>
      </c>
      <c r="BO8" s="290" t="str">
        <f>IF(AP8="","",COUNTIF($AO8:AP8,1))</f>
        <v/>
      </c>
      <c r="BP8" s="290" t="str">
        <f>IF(AQ8="","",COUNTIF($AO8:AQ8,1))</f>
        <v/>
      </c>
      <c r="BQ8" s="290" t="str">
        <f>IF(AR8="","",COUNTIF($AO8:AR8,1))</f>
        <v/>
      </c>
      <c r="BR8" s="290" t="str">
        <f>IF(AS8="","",COUNTIF($AO8:AS8,1))</f>
        <v/>
      </c>
      <c r="BS8" s="290" t="str">
        <f>IF(AT8="","",COUNTIF($AO8:AT8,1))</f>
        <v/>
      </c>
      <c r="BT8" s="290" t="str">
        <f>IF(AU8="","",COUNTIF($AO8:AU8,1))</f>
        <v/>
      </c>
      <c r="BU8" s="290" t="str">
        <f>IF(AV8="","",COUNTIF($AO8:AV8,1))</f>
        <v/>
      </c>
      <c r="BV8" s="290" t="str">
        <f>IF(AW8="","",COUNTIF($AO8:AW8,1))</f>
        <v/>
      </c>
      <c r="BW8" s="290" t="str">
        <f>IF(AX8="","",COUNTIF($AO8:AX8,1))</f>
        <v/>
      </c>
      <c r="BX8" s="290" t="str">
        <f>IF(AY8="","",COUNTIF($AO8:AY8,1))</f>
        <v/>
      </c>
      <c r="BY8" s="290" t="str">
        <f>IF(AZ8="","",COUNTIF($AO8:AZ8,1))</f>
        <v/>
      </c>
      <c r="BZ8" s="290" t="str">
        <f>IF(BA8="","",COUNTIF($AO8:BA8,1))</f>
        <v/>
      </c>
      <c r="CA8" s="290" t="str">
        <f>IF(BB8="","",COUNTIF($AO8:BB8,1))</f>
        <v/>
      </c>
      <c r="CB8" s="290" t="str">
        <f>IF(BC8="","",COUNTIF($AO8:BC8,1))</f>
        <v/>
      </c>
      <c r="CC8" s="290" t="str">
        <f>IF(BD8="","",COUNTIF($AO8:BD8,1))</f>
        <v/>
      </c>
      <c r="CD8" s="290" t="str">
        <f>IF(BE8="","",COUNTIF($AO8:BE8,1))</f>
        <v/>
      </c>
      <c r="CE8" s="290" t="str">
        <f>IF(BF8="","",COUNTIF($AO8:BF8,1))</f>
        <v/>
      </c>
      <c r="CF8" s="290" t="str">
        <f>IF(BG8="","",COUNTIF($AO8:BG8,1))</f>
        <v/>
      </c>
      <c r="CG8" s="290" t="str">
        <f>IF(BH8="","",COUNTIF($AO8:BH8,1))</f>
        <v/>
      </c>
      <c r="CH8" s="290" t="str">
        <f>IF(BI8="","",COUNTIF($AO8:BI8,1))</f>
        <v/>
      </c>
      <c r="CI8" s="290" t="str">
        <f>IF(BJ8="","",COUNTIF($AO8:BJ8,1))</f>
        <v/>
      </c>
      <c r="CJ8" s="290" t="str">
        <f>IF(BK8="","",COUNTIF($AO8:BK8,1))</f>
        <v/>
      </c>
      <c r="CK8" s="290" t="str">
        <f>IF(BL8="","",COUNTIF($AO8:BL8,1))</f>
        <v/>
      </c>
      <c r="CL8" s="290"/>
      <c r="CM8" s="290" t="str">
        <f t="shared" ref="CM8:DJ18" si="4">IF(M8=0,"",M8)</f>
        <v/>
      </c>
      <c r="CN8" s="290" t="str">
        <f t="shared" si="4"/>
        <v/>
      </c>
      <c r="CO8" s="290" t="str">
        <f t="shared" si="4"/>
        <v/>
      </c>
      <c r="CP8" s="290" t="str">
        <f t="shared" si="4"/>
        <v/>
      </c>
      <c r="CQ8" s="290" t="str">
        <f t="shared" si="4"/>
        <v/>
      </c>
      <c r="CR8" s="290" t="str">
        <f t="shared" si="4"/>
        <v/>
      </c>
      <c r="CS8" s="290" t="str">
        <f t="shared" si="4"/>
        <v/>
      </c>
      <c r="CT8" s="290" t="str">
        <f t="shared" si="4"/>
        <v/>
      </c>
      <c r="CU8" s="290" t="str">
        <f t="shared" si="4"/>
        <v/>
      </c>
      <c r="CV8" s="290" t="str">
        <f t="shared" si="4"/>
        <v/>
      </c>
      <c r="CW8" s="290" t="str">
        <f t="shared" si="4"/>
        <v/>
      </c>
      <c r="CX8" s="290" t="str">
        <f t="shared" si="4"/>
        <v/>
      </c>
      <c r="CY8" s="290" t="str">
        <f t="shared" si="4"/>
        <v/>
      </c>
      <c r="CZ8" s="290" t="str">
        <f t="shared" si="4"/>
        <v/>
      </c>
      <c r="DA8" s="290" t="str">
        <f t="shared" si="4"/>
        <v/>
      </c>
      <c r="DB8" s="290" t="str">
        <f t="shared" si="4"/>
        <v/>
      </c>
      <c r="DC8" s="290" t="str">
        <f t="shared" si="4"/>
        <v/>
      </c>
      <c r="DD8" s="290" t="str">
        <f t="shared" si="4"/>
        <v/>
      </c>
      <c r="DE8" s="290" t="str">
        <f t="shared" si="4"/>
        <v/>
      </c>
      <c r="DF8" s="290" t="str">
        <f t="shared" si="4"/>
        <v/>
      </c>
      <c r="DG8" s="290" t="str">
        <f t="shared" si="4"/>
        <v/>
      </c>
      <c r="DH8" s="290" t="str">
        <f t="shared" si="4"/>
        <v/>
      </c>
      <c r="DI8" s="290" t="str">
        <f t="shared" si="4"/>
        <v/>
      </c>
      <c r="DJ8" s="290" t="str">
        <f t="shared" si="4"/>
        <v/>
      </c>
      <c r="DK8" s="3" t="str">
        <f t="shared" ref="DK8:DO9" si="5">IFERROR(INDEX($BN$1:$CK$1,MATCH(DK$6,$BN8:$CK8,0)),"")</f>
        <v/>
      </c>
      <c r="DL8" s="3" t="str">
        <f t="shared" si="5"/>
        <v/>
      </c>
      <c r="DM8" s="3" t="str">
        <f t="shared" si="5"/>
        <v/>
      </c>
      <c r="DN8" s="3" t="str">
        <f t="shared" si="5"/>
        <v/>
      </c>
      <c r="DO8" s="3" t="str">
        <f t="shared" si="5"/>
        <v/>
      </c>
      <c r="DP8" s="3" t="str">
        <f t="shared" ref="DP8:DT9" si="6">IFERROR(INDEX($CM8:$DJ8,MATCH(DK8,$CM$1:$DJ$1,0)),"")</f>
        <v/>
      </c>
      <c r="DQ8" s="3" t="str">
        <f t="shared" si="6"/>
        <v/>
      </c>
      <c r="DR8" s="3" t="str">
        <f t="shared" si="6"/>
        <v/>
      </c>
      <c r="DS8" s="3" t="str">
        <f t="shared" si="6"/>
        <v/>
      </c>
      <c r="DT8" s="3" t="str">
        <f t="shared" si="6"/>
        <v/>
      </c>
      <c r="DU8" s="1" t="str">
        <f>IFERROR(INDEX($BN$1:$CK$1,MATCH(DU$6,$BN8:$CK8,0)),"")</f>
        <v/>
      </c>
      <c r="DV8" s="1" t="str">
        <f>IFERROR(INDEX($CM8:$DJ8,MATCH(DU8,$CM$1:$DJ$1,0)),"")</f>
        <v/>
      </c>
      <c r="DW8" s="1" t="str">
        <f>IFERROR(INDEX($BN$1:$CK$1,MATCH(DW$6,$BN8:$CK8,0)),"")</f>
        <v/>
      </c>
      <c r="DX8" s="1" t="str">
        <f>IFERROR(INDEX($CM8:$DJ8,MATCH(DW8,$CM$1:$DJ$1,0)),"")</f>
        <v/>
      </c>
      <c r="DY8" s="1" t="str">
        <f>IFERROR(INDEX($BN$1:$CK$1,MATCH(DY$6,$BN8:$CK8,0)),"")</f>
        <v/>
      </c>
      <c r="DZ8" s="1" t="str">
        <f>IFERROR(INDEX($CM8:$DJ8,MATCH(DY8,$CM$1:$DJ$1,0)),"")</f>
        <v/>
      </c>
      <c r="EA8" s="1" t="str">
        <f>IFERROR(INDEX($BN$1:$CK$1,MATCH(EA$6,$BN8:$CK8,0)),"")</f>
        <v/>
      </c>
      <c r="EB8" s="1" t="str">
        <f>IFERROR(INDEX($CM8:$DJ8,MATCH(EA8,$CM$1:$DJ$1,0)),"")</f>
        <v/>
      </c>
      <c r="EC8" s="1" t="str">
        <f>IFERROR(INDEX($BN$1:$CK$1,MATCH(EC$6,$BN8:$CK8,0)),"")</f>
        <v/>
      </c>
      <c r="ED8" s="1" t="str">
        <f>IFERROR(INDEX($CM8:$DJ8,MATCH(EC8,$CM$1:$DJ$1,0)),"")</f>
        <v/>
      </c>
      <c r="EE8" s="1" t="str">
        <f>IFERROR(INDEX($BN$6:$CK$6,MATCH(EE$6,$BN8:$CK8,0)),"")</f>
        <v/>
      </c>
      <c r="EF8" s="1" t="str">
        <f>IFERROR(INDEX($CM8:$DJ8,MATCH(EE8,$CM$6:$DJ$6,0)),"")</f>
        <v/>
      </c>
      <c r="EG8" s="1" t="str">
        <f t="shared" ref="EG8:EG71" si="7">IFERROR(INDEX($BN$6:$CK$6,MATCH(EG$6,$BN8:$CK8,0)),"")</f>
        <v/>
      </c>
      <c r="EH8" s="1" t="str">
        <f t="shared" ref="EH8:EH71" si="8">IFERROR(INDEX($CM8:$DJ8,MATCH(EG8,$CM$6:$DJ$6,0)),"")</f>
        <v/>
      </c>
      <c r="EI8" s="1" t="str">
        <f t="shared" ref="EI8:EI71" si="9">IFERROR(INDEX($BN$6:$CK$6,MATCH(EI$6,$BN8:$CK8,0)),"")</f>
        <v/>
      </c>
      <c r="EJ8" s="1" t="str">
        <f t="shared" ref="EJ8:EJ71" si="10">IFERROR(INDEX($CM8:$DJ8,MATCH(EI8,$CM$6:$DJ$6,0)),"")</f>
        <v/>
      </c>
      <c r="EK8" s="1" t="str">
        <f t="shared" ref="EK8:EK71" si="11">IFERROR(INDEX($BN$6:$CK$6,MATCH(EK$6,$BN8:$CK8,0)),"")</f>
        <v/>
      </c>
      <c r="EL8" s="1" t="str">
        <f t="shared" ref="EL8:EL71" si="12">IFERROR(INDEX($CM8:$DJ8,MATCH(EK8,$CM$6:$DJ$6,0)),"")</f>
        <v/>
      </c>
      <c r="EM8" s="1" t="str">
        <f t="shared" ref="EM8:EM71" si="13">IFERROR(INDEX($BN$6:$CK$6,MATCH(EM$6,$BN8:$CK8,0)),"")</f>
        <v/>
      </c>
      <c r="EN8" s="1" t="str">
        <f t="shared" ref="EN8:EN71" si="14">IFERROR(INDEX($CM8:$DJ8,MATCH(EM8,$CM$6:$DJ$6,0)),"")</f>
        <v/>
      </c>
      <c r="EP8" s="1" t="str">
        <f>IF(EE8="","",EE8&amp;") "&amp;EF8)</f>
        <v/>
      </c>
      <c r="EQ8" s="1" t="str">
        <f>IF(EG8="","",EG8&amp;") "&amp;EH8)</f>
        <v/>
      </c>
      <c r="ER8" s="1" t="str">
        <f>IF(EI8="","",EI8&amp;") "&amp;EJ8)</f>
        <v/>
      </c>
      <c r="ES8" s="1" t="str">
        <f>IF(EK8="","",EK8&amp;") "&amp;EL8)</f>
        <v/>
      </c>
      <c r="ET8" s="1" t="str">
        <f>IF(EM8="","",EM8&amp;") "&amp;EN8)</f>
        <v/>
      </c>
    </row>
    <row r="9" spans="1:156" ht="15" customHeight="1" x14ac:dyDescent="0.3">
      <c r="A9" s="291" t="str">
        <f t="shared" ref="A9:A72" si="15">IF(B9="","",F9&amp;" - "&amp;G9)</f>
        <v/>
      </c>
      <c r="B9" s="292" t="str">
        <f>ajuizamento!A16</f>
        <v/>
      </c>
      <c r="C9" s="293" t="str">
        <f>ajuizamento!B16</f>
        <v/>
      </c>
      <c r="D9" s="293">
        <f>ajuizamento!C16</f>
        <v>0</v>
      </c>
      <c r="E9" s="293">
        <f>ajuizamento!D16</f>
        <v>0</v>
      </c>
      <c r="F9" s="293" t="str">
        <f>ajuizamento!E16</f>
        <v/>
      </c>
      <c r="G9" s="293" t="str">
        <f>ajuizamento!F16</f>
        <v/>
      </c>
      <c r="H9" s="292">
        <f>ajuizamento!G16</f>
        <v>0</v>
      </c>
      <c r="I9" s="5">
        <f>IF(ajuizamento!$AY16="",0,ajuizamento!$AY16)</f>
        <v>0</v>
      </c>
      <c r="J9" s="5">
        <f>IF(ajuizamento!H16="",0,ajuizamento!H16)</f>
        <v>0</v>
      </c>
      <c r="K9" s="5">
        <f>IF(ajuizamento!BC16="",0,ajuizamento!BC16)</f>
        <v>0</v>
      </c>
      <c r="L9" s="5">
        <f>IF(ajuizamento!BD16="",0,ajuizamento!BD16)</f>
        <v>0</v>
      </c>
      <c r="M9" s="5">
        <f>IF(ajuizamento!S16="",0,ajuizamento!S16)</f>
        <v>0</v>
      </c>
      <c r="N9" s="5">
        <f>IF(ajuizamento!T16="",0,ajuizamento!T16)</f>
        <v>0</v>
      </c>
      <c r="O9" s="5">
        <f>IF(ajuizamento!U16="",0,ajuizamento!U16)</f>
        <v>0</v>
      </c>
      <c r="P9" s="5">
        <f>IF(ajuizamento!V16="",0,ajuizamento!V16)</f>
        <v>0</v>
      </c>
      <c r="Q9" s="5">
        <f>IF(ajuizamento!W16="",0,ajuizamento!W16)</f>
        <v>0</v>
      </c>
      <c r="R9" s="5">
        <f>IF(ajuizamento!X16="",0,ajuizamento!X16)</f>
        <v>0</v>
      </c>
      <c r="S9" s="5">
        <f>IF(ajuizamento!Y16="",0,ajuizamento!Y16)</f>
        <v>0</v>
      </c>
      <c r="T9" s="5">
        <f>IF(ajuizamento!Z16="",0,ajuizamento!Z16)</f>
        <v>0</v>
      </c>
      <c r="U9" s="5">
        <f>IF(ajuizamento!AA16="",0,ajuizamento!AA16)</f>
        <v>0</v>
      </c>
      <c r="V9" s="5">
        <f>IF(ajuizamento!AB16="",0,ajuizamento!AB16)</f>
        <v>0</v>
      </c>
      <c r="W9" s="5">
        <f>IF(ajuizamento!AC16="",0,ajuizamento!AC16)</f>
        <v>0</v>
      </c>
      <c r="X9" s="5">
        <f>IF(ajuizamento!AD16="",0,ajuizamento!AD16)</f>
        <v>0</v>
      </c>
      <c r="Y9" s="5">
        <f>IF(ajuizamento!AE16="",0,ajuizamento!AE16)</f>
        <v>0</v>
      </c>
      <c r="Z9" s="5">
        <f>IF(ajuizamento!AF16="",0,ajuizamento!AF16)</f>
        <v>0</v>
      </c>
      <c r="AA9" s="5">
        <f>IF(ajuizamento!AG16="",0,ajuizamento!AG16)</f>
        <v>0</v>
      </c>
      <c r="AB9" s="5">
        <f>IF(ajuizamento!AH16="",0,ajuizamento!AH16)</f>
        <v>0</v>
      </c>
      <c r="AC9" s="5">
        <f>IF(ajuizamento!AI16="",0,ajuizamento!AI16)</f>
        <v>0</v>
      </c>
      <c r="AD9" s="5">
        <f>IF(ajuizamento!AJ16="",0,ajuizamento!AJ16)</f>
        <v>0</v>
      </c>
      <c r="AE9" s="5">
        <f>IF(ajuizamento!AK16="",0,ajuizamento!AK16)</f>
        <v>0</v>
      </c>
      <c r="AF9" s="5">
        <f>IF(ajuizamento!AL16="",0,ajuizamento!AL16)</f>
        <v>0</v>
      </c>
      <c r="AG9" s="5">
        <f>IF(ajuizamento!AM16="",0,ajuizamento!AM16)</f>
        <v>0</v>
      </c>
      <c r="AH9" s="5">
        <f>IF(ajuizamento!AN16="",0,ajuizamento!AN16)</f>
        <v>0</v>
      </c>
      <c r="AI9" s="5">
        <f>IF(ajuizamento!AO16="",0,ajuizamento!AO16)</f>
        <v>0</v>
      </c>
      <c r="AJ9" s="5">
        <f>IF(ajuizamento!AP16="",0,ajuizamento!AP16)</f>
        <v>0</v>
      </c>
      <c r="AK9" s="5">
        <f>IF(ajuizamento!AS16="",0,ajuizamento!AS16)</f>
        <v>0</v>
      </c>
      <c r="AL9" s="398" t="str">
        <f t="shared" ref="AL9:AL39" si="16">IF(AN9=0,"",I9)</f>
        <v/>
      </c>
      <c r="AM9" s="7" t="str">
        <f t="shared" si="2"/>
        <v/>
      </c>
      <c r="AN9" s="291">
        <f t="shared" ref="AN9:AN52" si="17">IF(B9="",0,B9)</f>
        <v>0</v>
      </c>
      <c r="AO9" s="290" t="str">
        <f t="shared" ref="AO9:BD47" si="18">IF(M9=0,"",1)</f>
        <v/>
      </c>
      <c r="AP9" s="290" t="str">
        <f t="shared" si="3"/>
        <v/>
      </c>
      <c r="AQ9" s="290" t="str">
        <f t="shared" si="3"/>
        <v/>
      </c>
      <c r="AR9" s="290" t="str">
        <f t="shared" si="3"/>
        <v/>
      </c>
      <c r="AS9" s="290" t="str">
        <f t="shared" si="3"/>
        <v/>
      </c>
      <c r="AT9" s="290" t="str">
        <f t="shared" si="3"/>
        <v/>
      </c>
      <c r="AU9" s="290" t="str">
        <f t="shared" si="3"/>
        <v/>
      </c>
      <c r="AV9" s="290" t="str">
        <f t="shared" si="3"/>
        <v/>
      </c>
      <c r="AW9" s="290" t="str">
        <f t="shared" si="3"/>
        <v/>
      </c>
      <c r="AX9" s="290" t="str">
        <f t="shared" si="3"/>
        <v/>
      </c>
      <c r="AY9" s="290" t="str">
        <f t="shared" si="3"/>
        <v/>
      </c>
      <c r="AZ9" s="290" t="str">
        <f t="shared" si="3"/>
        <v/>
      </c>
      <c r="BA9" s="290" t="str">
        <f t="shared" si="3"/>
        <v/>
      </c>
      <c r="BB9" s="290" t="str">
        <f t="shared" si="3"/>
        <v/>
      </c>
      <c r="BC9" s="290" t="str">
        <f t="shared" si="3"/>
        <v/>
      </c>
      <c r="BD9" s="290" t="str">
        <f t="shared" si="3"/>
        <v/>
      </c>
      <c r="BE9" s="290" t="str">
        <f t="shared" si="3"/>
        <v/>
      </c>
      <c r="BF9" s="290" t="str">
        <f t="shared" si="3"/>
        <v/>
      </c>
      <c r="BG9" s="290" t="str">
        <f t="shared" si="3"/>
        <v/>
      </c>
      <c r="BH9" s="290" t="str">
        <f t="shared" si="3"/>
        <v/>
      </c>
      <c r="BI9" s="290" t="str">
        <f t="shared" si="3"/>
        <v/>
      </c>
      <c r="BJ9" s="290" t="str">
        <f t="shared" si="3"/>
        <v/>
      </c>
      <c r="BK9" s="290" t="str">
        <f t="shared" si="3"/>
        <v/>
      </c>
      <c r="BL9" s="290" t="str">
        <f t="shared" si="3"/>
        <v/>
      </c>
      <c r="BM9" s="290"/>
      <c r="BN9" s="290" t="str">
        <f>IF(AO9="","",COUNTIF($AO9:AO9,1))</f>
        <v/>
      </c>
      <c r="BO9" s="290" t="str">
        <f>IF(AP9="","",COUNTIF($AO9:AP9,1))</f>
        <v/>
      </c>
      <c r="BP9" s="290" t="str">
        <f>IF(AQ9="","",COUNTIF($AO9:AQ9,1))</f>
        <v/>
      </c>
      <c r="BQ9" s="290" t="str">
        <f>IF(AR9="","",COUNTIF($AO9:AR9,1))</f>
        <v/>
      </c>
      <c r="BR9" s="290" t="str">
        <f>IF(AS9="","",COUNTIF($AO9:AS9,1))</f>
        <v/>
      </c>
      <c r="BS9" s="290" t="str">
        <f>IF(AT9="","",COUNTIF($AO9:AT9,1))</f>
        <v/>
      </c>
      <c r="BT9" s="290" t="str">
        <f>IF(AU9="","",COUNTIF($AO9:AU9,1))</f>
        <v/>
      </c>
      <c r="BU9" s="290" t="str">
        <f>IF(AV9="","",COUNTIF($AO9:AV9,1))</f>
        <v/>
      </c>
      <c r="BV9" s="290" t="str">
        <f>IF(AW9="","",COUNTIF($AO9:AW9,1))</f>
        <v/>
      </c>
      <c r="BW9" s="290" t="str">
        <f>IF(AX9="","",COUNTIF($AO9:AX9,1))</f>
        <v/>
      </c>
      <c r="BX9" s="290" t="str">
        <f>IF(AY9="","",COUNTIF($AO9:AY9,1))</f>
        <v/>
      </c>
      <c r="BY9" s="290" t="str">
        <f>IF(AZ9="","",COUNTIF($AO9:AZ9,1))</f>
        <v/>
      </c>
      <c r="BZ9" s="290" t="str">
        <f>IF(BA9="","",COUNTIF($AO9:BA9,1))</f>
        <v/>
      </c>
      <c r="CA9" s="290" t="str">
        <f>IF(BB9="","",COUNTIF($AO9:BB9,1))</f>
        <v/>
      </c>
      <c r="CB9" s="290" t="str">
        <f>IF(BC9="","",COUNTIF($AO9:BC9,1))</f>
        <v/>
      </c>
      <c r="CC9" s="290" t="str">
        <f>IF(BD9="","",COUNTIF($AO9:BD9,1))</f>
        <v/>
      </c>
      <c r="CD9" s="290" t="str">
        <f>IF(BE9="","",COUNTIF($AO9:BE9,1))</f>
        <v/>
      </c>
      <c r="CE9" s="290" t="str">
        <f>IF(BF9="","",COUNTIF($AO9:BF9,1))</f>
        <v/>
      </c>
      <c r="CF9" s="290" t="str">
        <f>IF(BG9="","",COUNTIF($AO9:BG9,1))</f>
        <v/>
      </c>
      <c r="CG9" s="290" t="str">
        <f>IF(BH9="","",COUNTIF($AO9:BH9,1))</f>
        <v/>
      </c>
      <c r="CH9" s="290" t="str">
        <f>IF(BI9="","",COUNTIF($AO9:BI9,1))</f>
        <v/>
      </c>
      <c r="CI9" s="290" t="str">
        <f>IF(BJ9="","",COUNTIF($AO9:BJ9,1))</f>
        <v/>
      </c>
      <c r="CJ9" s="290" t="str">
        <f>IF(BK9="","",COUNTIF($AO9:BK9,1))</f>
        <v/>
      </c>
      <c r="CK9" s="290" t="str">
        <f>IF(BL9="","",COUNTIF($AO9:BL9,1))</f>
        <v/>
      </c>
      <c r="CL9" s="291"/>
      <c r="CM9" s="290" t="str">
        <f t="shared" si="4"/>
        <v/>
      </c>
      <c r="CN9" s="290" t="str">
        <f t="shared" si="4"/>
        <v/>
      </c>
      <c r="CO9" s="290" t="str">
        <f t="shared" si="4"/>
        <v/>
      </c>
      <c r="CP9" s="290" t="str">
        <f t="shared" si="4"/>
        <v/>
      </c>
      <c r="CQ9" s="290" t="str">
        <f t="shared" si="4"/>
        <v/>
      </c>
      <c r="CR9" s="290" t="str">
        <f t="shared" si="4"/>
        <v/>
      </c>
      <c r="CS9" s="290" t="str">
        <f t="shared" si="4"/>
        <v/>
      </c>
      <c r="CT9" s="290" t="str">
        <f t="shared" si="4"/>
        <v/>
      </c>
      <c r="CU9" s="290" t="str">
        <f t="shared" si="4"/>
        <v/>
      </c>
      <c r="CV9" s="290" t="str">
        <f t="shared" si="4"/>
        <v/>
      </c>
      <c r="CW9" s="290" t="str">
        <f t="shared" si="4"/>
        <v/>
      </c>
      <c r="CX9" s="290" t="str">
        <f t="shared" si="4"/>
        <v/>
      </c>
      <c r="CY9" s="290" t="str">
        <f t="shared" si="4"/>
        <v/>
      </c>
      <c r="CZ9" s="290" t="str">
        <f t="shared" si="4"/>
        <v/>
      </c>
      <c r="DA9" s="290" t="str">
        <f t="shared" si="4"/>
        <v/>
      </c>
      <c r="DB9" s="290" t="str">
        <f t="shared" si="4"/>
        <v/>
      </c>
      <c r="DC9" s="290" t="str">
        <f t="shared" si="4"/>
        <v/>
      </c>
      <c r="DD9" s="290" t="str">
        <f t="shared" si="4"/>
        <v/>
      </c>
      <c r="DE9" s="290" t="str">
        <f t="shared" si="4"/>
        <v/>
      </c>
      <c r="DF9" s="290" t="str">
        <f t="shared" si="4"/>
        <v/>
      </c>
      <c r="DG9" s="290" t="str">
        <f t="shared" si="4"/>
        <v/>
      </c>
      <c r="DH9" s="290" t="str">
        <f t="shared" si="4"/>
        <v/>
      </c>
      <c r="DI9" s="290" t="str">
        <f t="shared" si="4"/>
        <v/>
      </c>
      <c r="DJ9" s="290" t="str">
        <f t="shared" si="4"/>
        <v/>
      </c>
      <c r="DK9" s="3" t="str">
        <f t="shared" si="5"/>
        <v/>
      </c>
      <c r="DL9" s="3" t="str">
        <f t="shared" si="5"/>
        <v/>
      </c>
      <c r="DM9" s="3" t="str">
        <f t="shared" si="5"/>
        <v/>
      </c>
      <c r="DN9" s="3" t="str">
        <f t="shared" si="5"/>
        <v/>
      </c>
      <c r="DO9" s="3" t="str">
        <f t="shared" si="5"/>
        <v/>
      </c>
      <c r="DP9" s="3" t="str">
        <f t="shared" si="6"/>
        <v/>
      </c>
      <c r="DQ9" s="3" t="str">
        <f t="shared" si="6"/>
        <v/>
      </c>
      <c r="DR9" s="3" t="str">
        <f t="shared" si="6"/>
        <v/>
      </c>
      <c r="DS9" s="3" t="str">
        <f t="shared" si="6"/>
        <v/>
      </c>
      <c r="DT9" s="3" t="str">
        <f t="shared" si="6"/>
        <v/>
      </c>
      <c r="DU9" s="1" t="str">
        <f>IFERROR(INDEX($BN$1:$CK$1,MATCH(DU$6,$BN9:$CK9,0)),"")</f>
        <v/>
      </c>
      <c r="DV9" s="1" t="str">
        <f t="shared" ref="DV9:DV72" si="19">IFERROR(INDEX($CM9:$DJ9,MATCH(DU9,$CM$1:$DJ$1,0)),"")</f>
        <v/>
      </c>
      <c r="DW9" s="1" t="str">
        <f t="shared" ref="DW9:DW72" si="20">IFERROR(INDEX($BN$1:$CK$1,MATCH(DW$6,$BN9:$CK9,0)),"")</f>
        <v/>
      </c>
      <c r="DX9" s="1" t="str">
        <f t="shared" ref="DX9:DX72" si="21">IFERROR(INDEX($CM9:$DJ9,MATCH(DW9,$CM$1:$DJ$1,0)),"")</f>
        <v/>
      </c>
      <c r="DY9" s="1" t="str">
        <f t="shared" ref="DY9:DY71" si="22">IFERROR(INDEX($BN$1:$CK$1,MATCH(DY$6,$BN9:$CK9,0)),"")</f>
        <v/>
      </c>
      <c r="DZ9" s="1" t="str">
        <f t="shared" ref="DZ9:DZ71" si="23">IFERROR(INDEX($CM9:$DJ9,MATCH(DY9,$CM$1:$DJ$1,0)),"")</f>
        <v/>
      </c>
      <c r="EA9" s="1" t="str">
        <f t="shared" ref="EA9:EC23" si="24">IFERROR(INDEX($BN$1:$CK$1,MATCH(EA$6,$BN9:$CK9,0)),"")</f>
        <v/>
      </c>
      <c r="EB9" s="1" t="str">
        <f t="shared" ref="EB9:ED71" si="25">IFERROR(INDEX($CM9:$DJ9,MATCH(EA9,$CM$1:$DJ$1,0)),"")</f>
        <v/>
      </c>
      <c r="EC9" s="1" t="str">
        <f t="shared" si="24"/>
        <v/>
      </c>
      <c r="ED9" s="1" t="str">
        <f t="shared" si="25"/>
        <v/>
      </c>
      <c r="EE9" s="1" t="str">
        <f t="shared" ref="EE9:EE72" si="26">IFERROR(INDEX($BN$6:$CK$6,MATCH(EE$6,$BN9:$CK9,0)),"")</f>
        <v/>
      </c>
      <c r="EF9" s="1" t="str">
        <f t="shared" ref="EF9:EF72" si="27">IFERROR(INDEX($CM9:$DJ9,MATCH(EE9,$CM$6:$DJ$6,0)),"")</f>
        <v/>
      </c>
      <c r="EG9" s="1" t="str">
        <f t="shared" si="7"/>
        <v/>
      </c>
      <c r="EH9" s="1" t="str">
        <f t="shared" si="8"/>
        <v/>
      </c>
      <c r="EI9" s="1" t="str">
        <f t="shared" si="9"/>
        <v/>
      </c>
      <c r="EJ9" s="1" t="str">
        <f t="shared" si="10"/>
        <v/>
      </c>
      <c r="EK9" s="1" t="str">
        <f t="shared" si="11"/>
        <v/>
      </c>
      <c r="EL9" s="1" t="str">
        <f t="shared" si="12"/>
        <v/>
      </c>
      <c r="EM9" s="1" t="str">
        <f t="shared" si="13"/>
        <v/>
      </c>
      <c r="EN9" s="1" t="str">
        <f t="shared" si="14"/>
        <v/>
      </c>
      <c r="EP9" s="1" t="str">
        <f t="shared" ref="EP9:EP72" si="28">IF(EE9="","",EE9&amp;") "&amp;EF9)</f>
        <v/>
      </c>
      <c r="EQ9" s="1" t="str">
        <f t="shared" ref="EQ9:EQ72" si="29">IF(EG9="","",EG9&amp;") "&amp;EH9)</f>
        <v/>
      </c>
      <c r="ER9" s="1" t="str">
        <f t="shared" ref="ER9:ER72" si="30">IF(EI9="","",EI9&amp;") "&amp;EJ9)</f>
        <v/>
      </c>
      <c r="ES9" s="1" t="str">
        <f t="shared" ref="ES9:ES72" si="31">IF(EK9="","",EK9&amp;") "&amp;EL9)</f>
        <v/>
      </c>
      <c r="ET9" s="1" t="str">
        <f t="shared" ref="ET9:ET72" si="32">IF(EM9="","",EM9&amp;") "&amp;EN9)</f>
        <v/>
      </c>
    </row>
    <row r="10" spans="1:156" ht="15" customHeight="1" x14ac:dyDescent="0.3">
      <c r="A10" s="291" t="str">
        <f t="shared" si="15"/>
        <v/>
      </c>
      <c r="B10" s="292" t="str">
        <f>ajuizamento!A17</f>
        <v/>
      </c>
      <c r="C10" s="293" t="str">
        <f>ajuizamento!B17</f>
        <v/>
      </c>
      <c r="D10" s="293">
        <f>ajuizamento!C17</f>
        <v>0</v>
      </c>
      <c r="E10" s="293">
        <f>ajuizamento!D17</f>
        <v>0</v>
      </c>
      <c r="F10" s="293" t="str">
        <f>ajuizamento!E17</f>
        <v/>
      </c>
      <c r="G10" s="293" t="str">
        <f>ajuizamento!F17</f>
        <v/>
      </c>
      <c r="H10" s="292">
        <f>ajuizamento!G17</f>
        <v>0</v>
      </c>
      <c r="I10" s="5">
        <f>IF(ajuizamento!$AY17="",0,ajuizamento!$AY17)</f>
        <v>0</v>
      </c>
      <c r="J10" s="5">
        <f>IF(ajuizamento!H17="",0,ajuizamento!H17)</f>
        <v>0</v>
      </c>
      <c r="K10" s="5">
        <f>IF(ajuizamento!BC17="",0,ajuizamento!BC17)</f>
        <v>0</v>
      </c>
      <c r="L10" s="5">
        <f>IF(ajuizamento!BD17="",0,ajuizamento!BD17)</f>
        <v>0</v>
      </c>
      <c r="M10" s="5">
        <f>IF(ajuizamento!S17="",0,ajuizamento!S17)</f>
        <v>0</v>
      </c>
      <c r="N10" s="5">
        <f>IF(ajuizamento!T17="",0,ajuizamento!T17)</f>
        <v>0</v>
      </c>
      <c r="O10" s="5">
        <f>IF(ajuizamento!U17="",0,ajuizamento!U17)</f>
        <v>0</v>
      </c>
      <c r="P10" s="5">
        <f>IF(ajuizamento!V17="",0,ajuizamento!V17)</f>
        <v>0</v>
      </c>
      <c r="Q10" s="5">
        <f>IF(ajuizamento!W17="",0,ajuizamento!W17)</f>
        <v>0</v>
      </c>
      <c r="R10" s="5">
        <f>IF(ajuizamento!X17="",0,ajuizamento!X17)</f>
        <v>0</v>
      </c>
      <c r="S10" s="5">
        <f>IF(ajuizamento!Y17="",0,ajuizamento!Y17)</f>
        <v>0</v>
      </c>
      <c r="T10" s="5">
        <f>IF(ajuizamento!Z17="",0,ajuizamento!Z17)</f>
        <v>0</v>
      </c>
      <c r="U10" s="5">
        <f>IF(ajuizamento!AA17="",0,ajuizamento!AA17)</f>
        <v>0</v>
      </c>
      <c r="V10" s="5">
        <f>IF(ajuizamento!AB17="",0,ajuizamento!AB17)</f>
        <v>0</v>
      </c>
      <c r="W10" s="5">
        <f>IF(ajuizamento!AC17="",0,ajuizamento!AC17)</f>
        <v>0</v>
      </c>
      <c r="X10" s="5">
        <f>IF(ajuizamento!AD17="",0,ajuizamento!AD17)</f>
        <v>0</v>
      </c>
      <c r="Y10" s="5">
        <f>IF(ajuizamento!AE17="",0,ajuizamento!AE17)</f>
        <v>0</v>
      </c>
      <c r="Z10" s="5">
        <f>IF(ajuizamento!AF17="",0,ajuizamento!AF17)</f>
        <v>0</v>
      </c>
      <c r="AA10" s="5">
        <f>IF(ajuizamento!AG17="",0,ajuizamento!AG17)</f>
        <v>0</v>
      </c>
      <c r="AB10" s="5">
        <f>IF(ajuizamento!AH17="",0,ajuizamento!AH17)</f>
        <v>0</v>
      </c>
      <c r="AC10" s="5">
        <f>IF(ajuizamento!AI17="",0,ajuizamento!AI17)</f>
        <v>0</v>
      </c>
      <c r="AD10" s="5">
        <f>IF(ajuizamento!AJ17="",0,ajuizamento!AJ17)</f>
        <v>0</v>
      </c>
      <c r="AE10" s="5">
        <f>IF(ajuizamento!AK17="",0,ajuizamento!AK17)</f>
        <v>0</v>
      </c>
      <c r="AF10" s="5">
        <f>IF(ajuizamento!AL17="",0,ajuizamento!AL17)</f>
        <v>0</v>
      </c>
      <c r="AG10" s="5">
        <f>IF(ajuizamento!AM17="",0,ajuizamento!AM17)</f>
        <v>0</v>
      </c>
      <c r="AH10" s="5">
        <f>IF(ajuizamento!AN17="",0,ajuizamento!AN17)</f>
        <v>0</v>
      </c>
      <c r="AI10" s="5">
        <f>IF(ajuizamento!AO17="",0,ajuizamento!AO17)</f>
        <v>0</v>
      </c>
      <c r="AJ10" s="5">
        <f>IF(ajuizamento!AP17="",0,ajuizamento!AP17)</f>
        <v>0</v>
      </c>
      <c r="AK10" s="5">
        <f>IF(ajuizamento!AS17="",0,ajuizamento!AS17)</f>
        <v>0</v>
      </c>
      <c r="AL10" s="398" t="str">
        <f t="shared" si="16"/>
        <v/>
      </c>
      <c r="AM10" s="7" t="str">
        <f t="shared" si="2"/>
        <v/>
      </c>
      <c r="AN10" s="291">
        <f t="shared" si="17"/>
        <v>0</v>
      </c>
      <c r="AO10" s="290" t="str">
        <f t="shared" si="18"/>
        <v/>
      </c>
      <c r="AP10" s="290" t="str">
        <f t="shared" si="3"/>
        <v/>
      </c>
      <c r="AQ10" s="290" t="str">
        <f t="shared" si="3"/>
        <v/>
      </c>
      <c r="AR10" s="290" t="str">
        <f t="shared" si="3"/>
        <v/>
      </c>
      <c r="AS10" s="290" t="str">
        <f t="shared" si="3"/>
        <v/>
      </c>
      <c r="AT10" s="290" t="str">
        <f t="shared" si="3"/>
        <v/>
      </c>
      <c r="AU10" s="290" t="str">
        <f t="shared" si="3"/>
        <v/>
      </c>
      <c r="AV10" s="290" t="str">
        <f t="shared" si="3"/>
        <v/>
      </c>
      <c r="AW10" s="290" t="str">
        <f t="shared" si="3"/>
        <v/>
      </c>
      <c r="AX10" s="290" t="str">
        <f t="shared" si="3"/>
        <v/>
      </c>
      <c r="AY10" s="290" t="str">
        <f t="shared" si="3"/>
        <v/>
      </c>
      <c r="AZ10" s="290" t="str">
        <f t="shared" si="3"/>
        <v/>
      </c>
      <c r="BA10" s="290" t="str">
        <f t="shared" si="3"/>
        <v/>
      </c>
      <c r="BB10" s="290" t="str">
        <f t="shared" si="3"/>
        <v/>
      </c>
      <c r="BC10" s="290" t="str">
        <f t="shared" si="3"/>
        <v/>
      </c>
      <c r="BD10" s="290" t="str">
        <f t="shared" si="3"/>
        <v/>
      </c>
      <c r="BE10" s="290" t="str">
        <f t="shared" si="3"/>
        <v/>
      </c>
      <c r="BF10" s="290" t="str">
        <f t="shared" si="3"/>
        <v/>
      </c>
      <c r="BG10" s="290" t="str">
        <f t="shared" si="3"/>
        <v/>
      </c>
      <c r="BH10" s="290" t="str">
        <f t="shared" si="3"/>
        <v/>
      </c>
      <c r="BI10" s="290" t="str">
        <f t="shared" si="3"/>
        <v/>
      </c>
      <c r="BJ10" s="290" t="str">
        <f t="shared" si="3"/>
        <v/>
      </c>
      <c r="BK10" s="290" t="str">
        <f t="shared" si="3"/>
        <v/>
      </c>
      <c r="BL10" s="290" t="str">
        <f t="shared" si="3"/>
        <v/>
      </c>
      <c r="BM10" s="290"/>
      <c r="BN10" s="290" t="str">
        <f>IF(AO10="","",COUNTIF($AO10:AO10,1))</f>
        <v/>
      </c>
      <c r="BO10" s="290" t="str">
        <f>IF(AP10="","",COUNTIF($AO10:AP10,1))</f>
        <v/>
      </c>
      <c r="BP10" s="290" t="str">
        <f>IF(AQ10="","",COUNTIF($AO10:AQ10,1))</f>
        <v/>
      </c>
      <c r="BQ10" s="290" t="str">
        <f>IF(AR10="","",COUNTIF($AO10:AR10,1))</f>
        <v/>
      </c>
      <c r="BR10" s="290" t="str">
        <f>IF(AS10="","",COUNTIF($AO10:AS10,1))</f>
        <v/>
      </c>
      <c r="BS10" s="290" t="str">
        <f>IF(AT10="","",COUNTIF($AO10:AT10,1))</f>
        <v/>
      </c>
      <c r="BT10" s="290" t="str">
        <f>IF(AU10="","",COUNTIF($AO10:AU10,1))</f>
        <v/>
      </c>
      <c r="BU10" s="290" t="str">
        <f>IF(AV10="","",COUNTIF($AO10:AV10,1))</f>
        <v/>
      </c>
      <c r="BV10" s="290" t="str">
        <f>IF(AW10="","",COUNTIF($AO10:AW10,1))</f>
        <v/>
      </c>
      <c r="BW10" s="290" t="str">
        <f>IF(AX10="","",COUNTIF($AO10:AX10,1))</f>
        <v/>
      </c>
      <c r="BX10" s="290" t="str">
        <f>IF(AY10="","",COUNTIF($AO10:AY10,1))</f>
        <v/>
      </c>
      <c r="BY10" s="290" t="str">
        <f>IF(AZ10="","",COUNTIF($AO10:AZ10,1))</f>
        <v/>
      </c>
      <c r="BZ10" s="290" t="str">
        <f>IF(BA10="","",COUNTIF($AO10:BA10,1))</f>
        <v/>
      </c>
      <c r="CA10" s="290" t="str">
        <f>IF(BB10="","",COUNTIF($AO10:BB10,1))</f>
        <v/>
      </c>
      <c r="CB10" s="290" t="str">
        <f>IF(BC10="","",COUNTIF($AO10:BC10,1))</f>
        <v/>
      </c>
      <c r="CC10" s="290" t="str">
        <f>IF(BD10="","",COUNTIF($AO10:BD10,1))</f>
        <v/>
      </c>
      <c r="CD10" s="290" t="str">
        <f>IF(BE10="","",COUNTIF($AO10:BE10,1))</f>
        <v/>
      </c>
      <c r="CE10" s="290" t="str">
        <f>IF(BF10="","",COUNTIF($AO10:BF10,1))</f>
        <v/>
      </c>
      <c r="CF10" s="290" t="str">
        <f>IF(BG10="","",COUNTIF($AO10:BG10,1))</f>
        <v/>
      </c>
      <c r="CG10" s="290" t="str">
        <f>IF(BH10="","",COUNTIF($AO10:BH10,1))</f>
        <v/>
      </c>
      <c r="CH10" s="290" t="str">
        <f>IF(BI10="","",COUNTIF($AO10:BI10,1))</f>
        <v/>
      </c>
      <c r="CI10" s="290" t="str">
        <f>IF(BJ10="","",COUNTIF($AO10:BJ10,1))</f>
        <v/>
      </c>
      <c r="CJ10" s="290" t="str">
        <f>IF(BK10="","",COUNTIF($AO10:BK10,1))</f>
        <v/>
      </c>
      <c r="CK10" s="290" t="str">
        <f>IF(BL10="","",COUNTIF($AO10:BL10,1))</f>
        <v/>
      </c>
      <c r="CL10" s="291"/>
      <c r="CM10" s="290" t="str">
        <f t="shared" si="4"/>
        <v/>
      </c>
      <c r="CN10" s="290" t="str">
        <f t="shared" si="4"/>
        <v/>
      </c>
      <c r="CO10" s="290" t="str">
        <f t="shared" si="4"/>
        <v/>
      </c>
      <c r="CP10" s="290" t="str">
        <f t="shared" si="4"/>
        <v/>
      </c>
      <c r="CQ10" s="290" t="str">
        <f t="shared" si="4"/>
        <v/>
      </c>
      <c r="CR10" s="290" t="str">
        <f t="shared" si="4"/>
        <v/>
      </c>
      <c r="CS10" s="290" t="str">
        <f t="shared" si="4"/>
        <v/>
      </c>
      <c r="CT10" s="290" t="str">
        <f t="shared" si="4"/>
        <v/>
      </c>
      <c r="CU10" s="290" t="str">
        <f t="shared" si="4"/>
        <v/>
      </c>
      <c r="CV10" s="290" t="str">
        <f t="shared" si="4"/>
        <v/>
      </c>
      <c r="CW10" s="290" t="str">
        <f t="shared" si="4"/>
        <v/>
      </c>
      <c r="CX10" s="290" t="str">
        <f t="shared" si="4"/>
        <v/>
      </c>
      <c r="CY10" s="290" t="str">
        <f t="shared" si="4"/>
        <v/>
      </c>
      <c r="CZ10" s="290" t="str">
        <f t="shared" si="4"/>
        <v/>
      </c>
      <c r="DA10" s="290" t="str">
        <f t="shared" si="4"/>
        <v/>
      </c>
      <c r="DB10" s="290" t="str">
        <f t="shared" si="4"/>
        <v/>
      </c>
      <c r="DC10" s="290" t="str">
        <f t="shared" si="4"/>
        <v/>
      </c>
      <c r="DD10" s="290" t="str">
        <f t="shared" si="4"/>
        <v/>
      </c>
      <c r="DE10" s="290" t="str">
        <f t="shared" si="4"/>
        <v/>
      </c>
      <c r="DF10" s="290" t="str">
        <f t="shared" si="4"/>
        <v/>
      </c>
      <c r="DG10" s="290" t="str">
        <f t="shared" si="4"/>
        <v/>
      </c>
      <c r="DH10" s="290" t="str">
        <f t="shared" si="4"/>
        <v/>
      </c>
      <c r="DI10" s="290" t="str">
        <f t="shared" si="4"/>
        <v/>
      </c>
      <c r="DJ10" s="290" t="str">
        <f t="shared" si="4"/>
        <v/>
      </c>
      <c r="DK10" s="3" t="str">
        <f t="shared" ref="DK10:DO41" si="33">IFERROR(INDEX($BN$1:$CK$1,MATCH(DK$6,$BN10:$CK10,0)),"")</f>
        <v/>
      </c>
      <c r="DL10" s="3" t="str">
        <f t="shared" si="33"/>
        <v/>
      </c>
      <c r="DM10" s="3" t="str">
        <f t="shared" si="33"/>
        <v/>
      </c>
      <c r="DN10" s="3" t="str">
        <f t="shared" si="33"/>
        <v/>
      </c>
      <c r="DO10" s="3" t="str">
        <f t="shared" si="33"/>
        <v/>
      </c>
      <c r="DP10" s="3" t="str">
        <f t="shared" ref="DP10:DP73" si="34">IFERROR(INDEX($CM10:$DJ10,MATCH(DK10,$CM$1:$DJ$1,0)),"")</f>
        <v/>
      </c>
      <c r="DQ10" s="3" t="str">
        <f t="shared" ref="DQ10:DQ73" si="35">IFERROR(INDEX($CM10:$DJ10,MATCH(DL10,$CM$1:$DJ$1,0)),"")</f>
        <v/>
      </c>
      <c r="DR10" s="3" t="str">
        <f t="shared" ref="DR10:DR73" si="36">IFERROR(INDEX($CM10:$DJ10,MATCH(DM10,$CM$1:$DJ$1,0)),"")</f>
        <v/>
      </c>
      <c r="DS10" s="3" t="str">
        <f t="shared" ref="DS10:DS73" si="37">IFERROR(INDEX($CM10:$DJ10,MATCH(DN10,$CM$1:$DJ$1,0)),"")</f>
        <v/>
      </c>
      <c r="DT10" s="3" t="str">
        <f t="shared" ref="DT10:DT73" si="38">IFERROR(INDEX($CM10:$DJ10,MATCH(DO10,$CM$1:$DJ$1,0)),"")</f>
        <v/>
      </c>
      <c r="DU10" s="1" t="str">
        <f t="shared" ref="DU10:DU72" si="39">IFERROR(INDEX($BN$1:$CK$1,MATCH(DU$6,$BN10:$CK10,0)),"")</f>
        <v/>
      </c>
      <c r="DV10" s="1" t="str">
        <f t="shared" si="19"/>
        <v/>
      </c>
      <c r="DW10" s="1" t="str">
        <f t="shared" si="20"/>
        <v/>
      </c>
      <c r="DX10" s="1" t="str">
        <f t="shared" si="21"/>
        <v/>
      </c>
      <c r="DY10" s="1" t="str">
        <f t="shared" si="22"/>
        <v/>
      </c>
      <c r="DZ10" s="1" t="str">
        <f t="shared" si="23"/>
        <v/>
      </c>
      <c r="EA10" s="1" t="str">
        <f t="shared" si="24"/>
        <v/>
      </c>
      <c r="EB10" s="1" t="str">
        <f t="shared" si="25"/>
        <v/>
      </c>
      <c r="EC10" s="1" t="str">
        <f t="shared" si="24"/>
        <v/>
      </c>
      <c r="ED10" s="1" t="str">
        <f t="shared" si="25"/>
        <v/>
      </c>
      <c r="EE10" s="1" t="str">
        <f t="shared" si="26"/>
        <v/>
      </c>
      <c r="EF10" s="1" t="str">
        <f t="shared" si="27"/>
        <v/>
      </c>
      <c r="EG10" s="1" t="str">
        <f t="shared" si="7"/>
        <v/>
      </c>
      <c r="EH10" s="1" t="str">
        <f t="shared" si="8"/>
        <v/>
      </c>
      <c r="EI10" s="1" t="str">
        <f t="shared" si="9"/>
        <v/>
      </c>
      <c r="EJ10" s="1" t="str">
        <f t="shared" si="10"/>
        <v/>
      </c>
      <c r="EK10" s="1" t="str">
        <f t="shared" si="11"/>
        <v/>
      </c>
      <c r="EL10" s="1" t="str">
        <f t="shared" si="12"/>
        <v/>
      </c>
      <c r="EM10" s="1" t="str">
        <f t="shared" si="13"/>
        <v/>
      </c>
      <c r="EN10" s="1" t="str">
        <f t="shared" si="14"/>
        <v/>
      </c>
      <c r="EP10" s="1" t="str">
        <f t="shared" si="28"/>
        <v/>
      </c>
      <c r="EQ10" s="1" t="str">
        <f t="shared" si="29"/>
        <v/>
      </c>
      <c r="ER10" s="1" t="str">
        <f t="shared" si="30"/>
        <v/>
      </c>
      <c r="ES10" s="1" t="str">
        <f t="shared" si="31"/>
        <v/>
      </c>
      <c r="ET10" s="1" t="str">
        <f t="shared" si="32"/>
        <v/>
      </c>
    </row>
    <row r="11" spans="1:156" ht="15.6" x14ac:dyDescent="0.3">
      <c r="A11" s="291" t="str">
        <f t="shared" si="15"/>
        <v/>
      </c>
      <c r="B11" s="292" t="str">
        <f>ajuizamento!A18</f>
        <v/>
      </c>
      <c r="C11" s="293" t="str">
        <f>ajuizamento!B18</f>
        <v/>
      </c>
      <c r="D11" s="293">
        <f>ajuizamento!C18</f>
        <v>0</v>
      </c>
      <c r="E11" s="293">
        <f>ajuizamento!D18</f>
        <v>0</v>
      </c>
      <c r="F11" s="293" t="str">
        <f>ajuizamento!E18</f>
        <v/>
      </c>
      <c r="G11" s="293" t="str">
        <f>ajuizamento!F18</f>
        <v/>
      </c>
      <c r="H11" s="292">
        <f>ajuizamento!G18</f>
        <v>0</v>
      </c>
      <c r="I11" s="5">
        <f>IF(ajuizamento!$AY18="",0,ajuizamento!$AY18)</f>
        <v>0</v>
      </c>
      <c r="J11" s="5">
        <f>IF(ajuizamento!H18="",0,ajuizamento!H18)</f>
        <v>0</v>
      </c>
      <c r="K11" s="5">
        <f>IF(ajuizamento!BC18="",0,ajuizamento!BC18)</f>
        <v>0</v>
      </c>
      <c r="L11" s="5">
        <f>IF(ajuizamento!BD18="",0,ajuizamento!BD18)</f>
        <v>0</v>
      </c>
      <c r="M11" s="5">
        <f>IF(ajuizamento!S18="",0,ajuizamento!S18)</f>
        <v>0</v>
      </c>
      <c r="N11" s="5">
        <f>IF(ajuizamento!T18="",0,ajuizamento!T18)</f>
        <v>0</v>
      </c>
      <c r="O11" s="5">
        <f>IF(ajuizamento!U18="",0,ajuizamento!U18)</f>
        <v>0</v>
      </c>
      <c r="P11" s="5">
        <f>IF(ajuizamento!V18="",0,ajuizamento!V18)</f>
        <v>0</v>
      </c>
      <c r="Q11" s="5">
        <f>IF(ajuizamento!W18="",0,ajuizamento!W18)</f>
        <v>0</v>
      </c>
      <c r="R11" s="5">
        <f>IF(ajuizamento!X18="",0,ajuizamento!X18)</f>
        <v>0</v>
      </c>
      <c r="S11" s="5">
        <f>IF(ajuizamento!Y18="",0,ajuizamento!Y18)</f>
        <v>0</v>
      </c>
      <c r="T11" s="5">
        <f>IF(ajuizamento!Z18="",0,ajuizamento!Z18)</f>
        <v>0</v>
      </c>
      <c r="U11" s="5">
        <f>IF(ajuizamento!AA18="",0,ajuizamento!AA18)</f>
        <v>0</v>
      </c>
      <c r="V11" s="5">
        <f>IF(ajuizamento!AB18="",0,ajuizamento!AB18)</f>
        <v>0</v>
      </c>
      <c r="W11" s="5">
        <f>IF(ajuizamento!AC18="",0,ajuizamento!AC18)</f>
        <v>0</v>
      </c>
      <c r="X11" s="5">
        <f>IF(ajuizamento!AD18="",0,ajuizamento!AD18)</f>
        <v>0</v>
      </c>
      <c r="Y11" s="5">
        <f>IF(ajuizamento!AE18="",0,ajuizamento!AE18)</f>
        <v>0</v>
      </c>
      <c r="Z11" s="5">
        <f>IF(ajuizamento!AF18="",0,ajuizamento!AF18)</f>
        <v>0</v>
      </c>
      <c r="AA11" s="5">
        <f>IF(ajuizamento!AG18="",0,ajuizamento!AG18)</f>
        <v>0</v>
      </c>
      <c r="AB11" s="5">
        <f>IF(ajuizamento!AH18="",0,ajuizamento!AH18)</f>
        <v>0</v>
      </c>
      <c r="AC11" s="5">
        <f>IF(ajuizamento!AI18="",0,ajuizamento!AI18)</f>
        <v>0</v>
      </c>
      <c r="AD11" s="5">
        <f>IF(ajuizamento!AJ18="",0,ajuizamento!AJ18)</f>
        <v>0</v>
      </c>
      <c r="AE11" s="5">
        <f>IF(ajuizamento!AK18="",0,ajuizamento!AK18)</f>
        <v>0</v>
      </c>
      <c r="AF11" s="5">
        <f>IF(ajuizamento!AL18="",0,ajuizamento!AL18)</f>
        <v>0</v>
      </c>
      <c r="AG11" s="5">
        <f>IF(ajuizamento!AM18="",0,ajuizamento!AM18)</f>
        <v>0</v>
      </c>
      <c r="AH11" s="5">
        <f>IF(ajuizamento!AN18="",0,ajuizamento!AN18)</f>
        <v>0</v>
      </c>
      <c r="AI11" s="5">
        <f>IF(ajuizamento!AO18="",0,ajuizamento!AO18)</f>
        <v>0</v>
      </c>
      <c r="AJ11" s="5">
        <f>IF(ajuizamento!AP18="",0,ajuizamento!AP18)</f>
        <v>0</v>
      </c>
      <c r="AK11" s="5">
        <f>IF(ajuizamento!AS18="",0,ajuizamento!AS18)</f>
        <v>0</v>
      </c>
      <c r="AL11" s="398" t="str">
        <f t="shared" si="16"/>
        <v/>
      </c>
      <c r="AM11" s="7" t="str">
        <f t="shared" si="2"/>
        <v/>
      </c>
      <c r="AN11" s="291">
        <f t="shared" si="17"/>
        <v>0</v>
      </c>
      <c r="AO11" s="290" t="str">
        <f t="shared" si="18"/>
        <v/>
      </c>
      <c r="AP11" s="290" t="str">
        <f t="shared" si="3"/>
        <v/>
      </c>
      <c r="AQ11" s="290" t="str">
        <f t="shared" si="3"/>
        <v/>
      </c>
      <c r="AR11" s="290" t="str">
        <f t="shared" si="3"/>
        <v/>
      </c>
      <c r="AS11" s="290" t="str">
        <f t="shared" si="3"/>
        <v/>
      </c>
      <c r="AT11" s="290" t="str">
        <f t="shared" si="3"/>
        <v/>
      </c>
      <c r="AU11" s="290" t="str">
        <f t="shared" si="3"/>
        <v/>
      </c>
      <c r="AV11" s="290" t="str">
        <f t="shared" si="3"/>
        <v/>
      </c>
      <c r="AW11" s="290" t="str">
        <f t="shared" si="3"/>
        <v/>
      </c>
      <c r="AX11" s="290" t="str">
        <f t="shared" si="3"/>
        <v/>
      </c>
      <c r="AY11" s="290" t="str">
        <f t="shared" si="3"/>
        <v/>
      </c>
      <c r="AZ11" s="290" t="str">
        <f t="shared" si="3"/>
        <v/>
      </c>
      <c r="BA11" s="290" t="str">
        <f t="shared" si="3"/>
        <v/>
      </c>
      <c r="BB11" s="290" t="str">
        <f t="shared" si="3"/>
        <v/>
      </c>
      <c r="BC11" s="290" t="str">
        <f t="shared" si="3"/>
        <v/>
      </c>
      <c r="BD11" s="290" t="str">
        <f t="shared" si="3"/>
        <v/>
      </c>
      <c r="BE11" s="290" t="str">
        <f t="shared" si="3"/>
        <v/>
      </c>
      <c r="BF11" s="290" t="str">
        <f t="shared" si="3"/>
        <v/>
      </c>
      <c r="BG11" s="290" t="str">
        <f t="shared" si="3"/>
        <v/>
      </c>
      <c r="BH11" s="290" t="str">
        <f t="shared" si="3"/>
        <v/>
      </c>
      <c r="BI11" s="290" t="str">
        <f t="shared" si="3"/>
        <v/>
      </c>
      <c r="BJ11" s="290" t="str">
        <f t="shared" si="3"/>
        <v/>
      </c>
      <c r="BK11" s="290" t="str">
        <f t="shared" si="3"/>
        <v/>
      </c>
      <c r="BL11" s="290" t="str">
        <f t="shared" si="3"/>
        <v/>
      </c>
      <c r="BM11" s="290"/>
      <c r="BN11" s="290" t="str">
        <f>IF(AO11="","",COUNTIF($AO11:AO11,1))</f>
        <v/>
      </c>
      <c r="BO11" s="290" t="str">
        <f>IF(AP11="","",COUNTIF($AO11:AP11,1))</f>
        <v/>
      </c>
      <c r="BP11" s="290" t="str">
        <f>IF(AQ11="","",COUNTIF($AO11:AQ11,1))</f>
        <v/>
      </c>
      <c r="BQ11" s="290" t="str">
        <f>IF(AR11="","",COUNTIF($AO11:AR11,1))</f>
        <v/>
      </c>
      <c r="BR11" s="290" t="str">
        <f>IF(AS11="","",COUNTIF($AO11:AS11,1))</f>
        <v/>
      </c>
      <c r="BS11" s="290" t="str">
        <f>IF(AT11="","",COUNTIF($AO11:AT11,1))</f>
        <v/>
      </c>
      <c r="BT11" s="290" t="str">
        <f>IF(AU11="","",COUNTIF($AO11:AU11,1))</f>
        <v/>
      </c>
      <c r="BU11" s="290" t="str">
        <f>IF(AV11="","",COUNTIF($AO11:AV11,1))</f>
        <v/>
      </c>
      <c r="BV11" s="290" t="str">
        <f>IF(AW11="","",COUNTIF($AO11:AW11,1))</f>
        <v/>
      </c>
      <c r="BW11" s="290" t="str">
        <f>IF(AX11="","",COUNTIF($AO11:AX11,1))</f>
        <v/>
      </c>
      <c r="BX11" s="290" t="str">
        <f>IF(AY11="","",COUNTIF($AO11:AY11,1))</f>
        <v/>
      </c>
      <c r="BY11" s="290" t="str">
        <f>IF(AZ11="","",COUNTIF($AO11:AZ11,1))</f>
        <v/>
      </c>
      <c r="BZ11" s="290" t="str">
        <f>IF(BA11="","",COUNTIF($AO11:BA11,1))</f>
        <v/>
      </c>
      <c r="CA11" s="290" t="str">
        <f>IF(BB11="","",COUNTIF($AO11:BB11,1))</f>
        <v/>
      </c>
      <c r="CB11" s="290" t="str">
        <f>IF(BC11="","",COUNTIF($AO11:BC11,1))</f>
        <v/>
      </c>
      <c r="CC11" s="290" t="str">
        <f>IF(BD11="","",COUNTIF($AO11:BD11,1))</f>
        <v/>
      </c>
      <c r="CD11" s="290" t="str">
        <f>IF(BE11="","",COUNTIF($AO11:BE11,1))</f>
        <v/>
      </c>
      <c r="CE11" s="290" t="str">
        <f>IF(BF11="","",COUNTIF($AO11:BF11,1))</f>
        <v/>
      </c>
      <c r="CF11" s="290" t="str">
        <f>IF(BG11="","",COUNTIF($AO11:BG11,1))</f>
        <v/>
      </c>
      <c r="CG11" s="290" t="str">
        <f>IF(BH11="","",COUNTIF($AO11:BH11,1))</f>
        <v/>
      </c>
      <c r="CH11" s="290" t="str">
        <f>IF(BI11="","",COUNTIF($AO11:BI11,1))</f>
        <v/>
      </c>
      <c r="CI11" s="290" t="str">
        <f>IF(BJ11="","",COUNTIF($AO11:BJ11,1))</f>
        <v/>
      </c>
      <c r="CJ11" s="290" t="str">
        <f>IF(BK11="","",COUNTIF($AO11:BK11,1))</f>
        <v/>
      </c>
      <c r="CK11" s="290" t="str">
        <f>IF(BL11="","",COUNTIF($AO11:BL11,1))</f>
        <v/>
      </c>
      <c r="CL11" s="291"/>
      <c r="CM11" s="290" t="str">
        <f t="shared" si="4"/>
        <v/>
      </c>
      <c r="CN11" s="290" t="str">
        <f t="shared" si="4"/>
        <v/>
      </c>
      <c r="CO11" s="290" t="str">
        <f t="shared" si="4"/>
        <v/>
      </c>
      <c r="CP11" s="290" t="str">
        <f t="shared" si="4"/>
        <v/>
      </c>
      <c r="CQ11" s="290" t="str">
        <f t="shared" si="4"/>
        <v/>
      </c>
      <c r="CR11" s="290" t="str">
        <f t="shared" si="4"/>
        <v/>
      </c>
      <c r="CS11" s="290" t="str">
        <f t="shared" si="4"/>
        <v/>
      </c>
      <c r="CT11" s="290" t="str">
        <f t="shared" si="4"/>
        <v/>
      </c>
      <c r="CU11" s="290" t="str">
        <f t="shared" si="4"/>
        <v/>
      </c>
      <c r="CV11" s="290" t="str">
        <f t="shared" si="4"/>
        <v/>
      </c>
      <c r="CW11" s="290" t="str">
        <f t="shared" si="4"/>
        <v/>
      </c>
      <c r="CX11" s="290" t="str">
        <f t="shared" si="4"/>
        <v/>
      </c>
      <c r="CY11" s="290" t="str">
        <f t="shared" si="4"/>
        <v/>
      </c>
      <c r="CZ11" s="290" t="str">
        <f t="shared" si="4"/>
        <v/>
      </c>
      <c r="DA11" s="290" t="str">
        <f t="shared" si="4"/>
        <v/>
      </c>
      <c r="DB11" s="290" t="str">
        <f t="shared" si="4"/>
        <v/>
      </c>
      <c r="DC11" s="290" t="str">
        <f t="shared" si="4"/>
        <v/>
      </c>
      <c r="DD11" s="290" t="str">
        <f t="shared" si="4"/>
        <v/>
      </c>
      <c r="DE11" s="290" t="str">
        <f t="shared" si="4"/>
        <v/>
      </c>
      <c r="DF11" s="290" t="str">
        <f t="shared" si="4"/>
        <v/>
      </c>
      <c r="DG11" s="290" t="str">
        <f t="shared" si="4"/>
        <v/>
      </c>
      <c r="DH11" s="290" t="str">
        <f t="shared" si="4"/>
        <v/>
      </c>
      <c r="DI11" s="290" t="str">
        <f t="shared" si="4"/>
        <v/>
      </c>
      <c r="DJ11" s="290" t="str">
        <f t="shared" si="4"/>
        <v/>
      </c>
      <c r="DK11" s="3" t="str">
        <f t="shared" si="33"/>
        <v/>
      </c>
      <c r="DL11" s="3" t="str">
        <f t="shared" si="33"/>
        <v/>
      </c>
      <c r="DM11" s="3" t="str">
        <f t="shared" si="33"/>
        <v/>
      </c>
      <c r="DN11" s="3" t="str">
        <f t="shared" si="33"/>
        <v/>
      </c>
      <c r="DO11" s="3" t="str">
        <f t="shared" si="33"/>
        <v/>
      </c>
      <c r="DP11" s="3" t="str">
        <f t="shared" si="34"/>
        <v/>
      </c>
      <c r="DQ11" s="3" t="str">
        <f t="shared" si="35"/>
        <v/>
      </c>
      <c r="DR11" s="3" t="str">
        <f t="shared" si="36"/>
        <v/>
      </c>
      <c r="DS11" s="3" t="str">
        <f t="shared" si="37"/>
        <v/>
      </c>
      <c r="DT11" s="3" t="str">
        <f t="shared" si="38"/>
        <v/>
      </c>
      <c r="DU11" s="1" t="str">
        <f t="shared" si="39"/>
        <v/>
      </c>
      <c r="DV11" s="1" t="str">
        <f t="shared" si="19"/>
        <v/>
      </c>
      <c r="DW11" s="1" t="str">
        <f t="shared" si="20"/>
        <v/>
      </c>
      <c r="DX11" s="1" t="str">
        <f t="shared" si="21"/>
        <v/>
      </c>
      <c r="DY11" s="1" t="str">
        <f t="shared" si="22"/>
        <v/>
      </c>
      <c r="DZ11" s="1" t="str">
        <f t="shared" si="23"/>
        <v/>
      </c>
      <c r="EA11" s="1" t="str">
        <f t="shared" si="24"/>
        <v/>
      </c>
      <c r="EB11" s="1" t="str">
        <f t="shared" si="25"/>
        <v/>
      </c>
      <c r="EC11" s="1" t="str">
        <f t="shared" si="24"/>
        <v/>
      </c>
      <c r="ED11" s="1" t="str">
        <f t="shared" si="25"/>
        <v/>
      </c>
      <c r="EE11" s="1" t="str">
        <f t="shared" si="26"/>
        <v/>
      </c>
      <c r="EF11" s="1" t="str">
        <f t="shared" si="27"/>
        <v/>
      </c>
      <c r="EG11" s="1" t="str">
        <f t="shared" si="7"/>
        <v/>
      </c>
      <c r="EH11" s="1" t="str">
        <f t="shared" si="8"/>
        <v/>
      </c>
      <c r="EI11" s="1" t="str">
        <f t="shared" si="9"/>
        <v/>
      </c>
      <c r="EJ11" s="1" t="str">
        <f t="shared" si="10"/>
        <v/>
      </c>
      <c r="EK11" s="1" t="str">
        <f t="shared" si="11"/>
        <v/>
      </c>
      <c r="EL11" s="1" t="str">
        <f t="shared" si="12"/>
        <v/>
      </c>
      <c r="EM11" s="1" t="str">
        <f t="shared" si="13"/>
        <v/>
      </c>
      <c r="EN11" s="1" t="str">
        <f t="shared" si="14"/>
        <v/>
      </c>
      <c r="EP11" s="1" t="str">
        <f t="shared" si="28"/>
        <v/>
      </c>
      <c r="EQ11" s="1" t="str">
        <f t="shared" si="29"/>
        <v/>
      </c>
      <c r="ER11" s="1" t="str">
        <f t="shared" si="30"/>
        <v/>
      </c>
      <c r="ES11" s="1" t="str">
        <f t="shared" si="31"/>
        <v/>
      </c>
      <c r="ET11" s="1" t="str">
        <f t="shared" si="32"/>
        <v/>
      </c>
    </row>
    <row r="12" spans="1:156" ht="15.6" x14ac:dyDescent="0.3">
      <c r="A12" s="291" t="str">
        <f t="shared" si="15"/>
        <v/>
      </c>
      <c r="B12" s="292" t="str">
        <f>ajuizamento!A19</f>
        <v/>
      </c>
      <c r="C12" s="293" t="str">
        <f>ajuizamento!B19</f>
        <v/>
      </c>
      <c r="D12" s="293">
        <f>ajuizamento!C19</f>
        <v>0</v>
      </c>
      <c r="E12" s="293">
        <f>ajuizamento!D19</f>
        <v>0</v>
      </c>
      <c r="F12" s="293" t="str">
        <f>ajuizamento!E19</f>
        <v/>
      </c>
      <c r="G12" s="293" t="str">
        <f>ajuizamento!F19</f>
        <v/>
      </c>
      <c r="H12" s="292">
        <f>ajuizamento!G19</f>
        <v>0</v>
      </c>
      <c r="I12" s="5">
        <f>IF(ajuizamento!$AY19="",0,ajuizamento!$AY19)</f>
        <v>0</v>
      </c>
      <c r="J12" s="5">
        <f>IF(ajuizamento!H19="",0,ajuizamento!H19)</f>
        <v>0</v>
      </c>
      <c r="K12" s="5">
        <f>IF(ajuizamento!BC19="",0,ajuizamento!BC19)</f>
        <v>0</v>
      </c>
      <c r="L12" s="5">
        <f>IF(ajuizamento!BD19="",0,ajuizamento!BD19)</f>
        <v>0</v>
      </c>
      <c r="M12" s="5">
        <f>IF(ajuizamento!S19="",0,ajuizamento!S19)</f>
        <v>0</v>
      </c>
      <c r="N12" s="5">
        <f>IF(ajuizamento!T19="",0,ajuizamento!T19)</f>
        <v>0</v>
      </c>
      <c r="O12" s="5">
        <f>IF(ajuizamento!U19="",0,ajuizamento!U19)</f>
        <v>0</v>
      </c>
      <c r="P12" s="5">
        <f>IF(ajuizamento!V19="",0,ajuizamento!V19)</f>
        <v>0</v>
      </c>
      <c r="Q12" s="5">
        <f>IF(ajuizamento!W19="",0,ajuizamento!W19)</f>
        <v>0</v>
      </c>
      <c r="R12" s="5">
        <f>IF(ajuizamento!X19="",0,ajuizamento!X19)</f>
        <v>0</v>
      </c>
      <c r="S12" s="5">
        <f>IF(ajuizamento!Y19="",0,ajuizamento!Y19)</f>
        <v>0</v>
      </c>
      <c r="T12" s="5">
        <f>IF(ajuizamento!Z19="",0,ajuizamento!Z19)</f>
        <v>0</v>
      </c>
      <c r="U12" s="5">
        <f>IF(ajuizamento!AA19="",0,ajuizamento!AA19)</f>
        <v>0</v>
      </c>
      <c r="V12" s="5">
        <f>IF(ajuizamento!AB19="",0,ajuizamento!AB19)</f>
        <v>0</v>
      </c>
      <c r="W12" s="5">
        <f>IF(ajuizamento!AC19="",0,ajuizamento!AC19)</f>
        <v>0</v>
      </c>
      <c r="X12" s="5">
        <f>IF(ajuizamento!AD19="",0,ajuizamento!AD19)</f>
        <v>0</v>
      </c>
      <c r="Y12" s="5">
        <f>IF(ajuizamento!AE19="",0,ajuizamento!AE19)</f>
        <v>0</v>
      </c>
      <c r="Z12" s="5">
        <f>IF(ajuizamento!AF19="",0,ajuizamento!AF19)</f>
        <v>0</v>
      </c>
      <c r="AA12" s="5">
        <f>IF(ajuizamento!AG19="",0,ajuizamento!AG19)</f>
        <v>0</v>
      </c>
      <c r="AB12" s="5">
        <f>IF(ajuizamento!AH19="",0,ajuizamento!AH19)</f>
        <v>0</v>
      </c>
      <c r="AC12" s="5">
        <f>IF(ajuizamento!AI19="",0,ajuizamento!AI19)</f>
        <v>0</v>
      </c>
      <c r="AD12" s="5">
        <f>IF(ajuizamento!AJ19="",0,ajuizamento!AJ19)</f>
        <v>0</v>
      </c>
      <c r="AE12" s="5">
        <f>IF(ajuizamento!AK19="",0,ajuizamento!AK19)</f>
        <v>0</v>
      </c>
      <c r="AF12" s="5">
        <f>IF(ajuizamento!AL19="",0,ajuizamento!AL19)</f>
        <v>0</v>
      </c>
      <c r="AG12" s="5">
        <f>IF(ajuizamento!AM19="",0,ajuizamento!AM19)</f>
        <v>0</v>
      </c>
      <c r="AH12" s="5">
        <f>IF(ajuizamento!AN19="",0,ajuizamento!AN19)</f>
        <v>0</v>
      </c>
      <c r="AI12" s="5">
        <f>IF(ajuizamento!AO19="",0,ajuizamento!AO19)</f>
        <v>0</v>
      </c>
      <c r="AJ12" s="5">
        <f>IF(ajuizamento!AP19="",0,ajuizamento!AP19)</f>
        <v>0</v>
      </c>
      <c r="AK12" s="5">
        <f>IF(ajuizamento!AS19="",0,ajuizamento!AS19)</f>
        <v>0</v>
      </c>
      <c r="AL12" s="398" t="str">
        <f t="shared" si="16"/>
        <v/>
      </c>
      <c r="AM12" s="7" t="str">
        <f t="shared" si="2"/>
        <v/>
      </c>
      <c r="AN12" s="291">
        <f t="shared" si="17"/>
        <v>0</v>
      </c>
      <c r="AO12" s="290" t="str">
        <f t="shared" si="18"/>
        <v/>
      </c>
      <c r="AP12" s="290" t="str">
        <f t="shared" si="3"/>
        <v/>
      </c>
      <c r="AQ12" s="290" t="str">
        <f t="shared" si="3"/>
        <v/>
      </c>
      <c r="AR12" s="290" t="str">
        <f t="shared" si="3"/>
        <v/>
      </c>
      <c r="AS12" s="290" t="str">
        <f t="shared" si="3"/>
        <v/>
      </c>
      <c r="AT12" s="290" t="str">
        <f t="shared" si="3"/>
        <v/>
      </c>
      <c r="AU12" s="290" t="str">
        <f t="shared" si="3"/>
        <v/>
      </c>
      <c r="AV12" s="290" t="str">
        <f t="shared" si="3"/>
        <v/>
      </c>
      <c r="AW12" s="290" t="str">
        <f t="shared" si="3"/>
        <v/>
      </c>
      <c r="AX12" s="290" t="str">
        <f t="shared" si="3"/>
        <v/>
      </c>
      <c r="AY12" s="290" t="str">
        <f t="shared" si="3"/>
        <v/>
      </c>
      <c r="AZ12" s="290" t="str">
        <f t="shared" si="3"/>
        <v/>
      </c>
      <c r="BA12" s="290" t="str">
        <f t="shared" si="3"/>
        <v/>
      </c>
      <c r="BB12" s="290" t="str">
        <f t="shared" si="3"/>
        <v/>
      </c>
      <c r="BC12" s="290" t="str">
        <f t="shared" si="3"/>
        <v/>
      </c>
      <c r="BD12" s="290" t="str">
        <f t="shared" si="3"/>
        <v/>
      </c>
      <c r="BE12" s="290" t="str">
        <f t="shared" si="3"/>
        <v/>
      </c>
      <c r="BF12" s="290" t="str">
        <f t="shared" si="3"/>
        <v/>
      </c>
      <c r="BG12" s="290" t="str">
        <f t="shared" si="3"/>
        <v/>
      </c>
      <c r="BH12" s="290" t="str">
        <f t="shared" si="3"/>
        <v/>
      </c>
      <c r="BI12" s="290" t="str">
        <f t="shared" si="3"/>
        <v/>
      </c>
      <c r="BJ12" s="290" t="str">
        <f t="shared" si="3"/>
        <v/>
      </c>
      <c r="BK12" s="290" t="str">
        <f t="shared" si="3"/>
        <v/>
      </c>
      <c r="BL12" s="290" t="str">
        <f t="shared" si="3"/>
        <v/>
      </c>
      <c r="BM12" s="290"/>
      <c r="BN12" s="290" t="str">
        <f>IF(AO12="","",COUNTIF($AO12:AO12,1))</f>
        <v/>
      </c>
      <c r="BO12" s="290" t="str">
        <f>IF(AP12="","",COUNTIF($AO12:AP12,1))</f>
        <v/>
      </c>
      <c r="BP12" s="290" t="str">
        <f>IF(AQ12="","",COUNTIF($AO12:AQ12,1))</f>
        <v/>
      </c>
      <c r="BQ12" s="290" t="str">
        <f>IF(AR12="","",COUNTIF($AO12:AR12,1))</f>
        <v/>
      </c>
      <c r="BR12" s="290" t="str">
        <f>IF(AS12="","",COUNTIF($AO12:AS12,1))</f>
        <v/>
      </c>
      <c r="BS12" s="290" t="str">
        <f>IF(AT12="","",COUNTIF($AO12:AT12,1))</f>
        <v/>
      </c>
      <c r="BT12" s="290" t="str">
        <f>IF(AU12="","",COUNTIF($AO12:AU12,1))</f>
        <v/>
      </c>
      <c r="BU12" s="290" t="str">
        <f>IF(AV12="","",COUNTIF($AO12:AV12,1))</f>
        <v/>
      </c>
      <c r="BV12" s="290" t="str">
        <f>IF(AW12="","",COUNTIF($AO12:AW12,1))</f>
        <v/>
      </c>
      <c r="BW12" s="290" t="str">
        <f>IF(AX12="","",COUNTIF($AO12:AX12,1))</f>
        <v/>
      </c>
      <c r="BX12" s="290" t="str">
        <f>IF(AY12="","",COUNTIF($AO12:AY12,1))</f>
        <v/>
      </c>
      <c r="BY12" s="290" t="str">
        <f>IF(AZ12="","",COUNTIF($AO12:AZ12,1))</f>
        <v/>
      </c>
      <c r="BZ12" s="290" t="str">
        <f>IF(BA12="","",COUNTIF($AO12:BA12,1))</f>
        <v/>
      </c>
      <c r="CA12" s="290" t="str">
        <f>IF(BB12="","",COUNTIF($AO12:BB12,1))</f>
        <v/>
      </c>
      <c r="CB12" s="290" t="str">
        <f>IF(BC12="","",COUNTIF($AO12:BC12,1))</f>
        <v/>
      </c>
      <c r="CC12" s="290" t="str">
        <f>IF(BD12="","",COUNTIF($AO12:BD12,1))</f>
        <v/>
      </c>
      <c r="CD12" s="290" t="str">
        <f>IF(BE12="","",COUNTIF($AO12:BE12,1))</f>
        <v/>
      </c>
      <c r="CE12" s="290" t="str">
        <f>IF(BF12="","",COUNTIF($AO12:BF12,1))</f>
        <v/>
      </c>
      <c r="CF12" s="290" t="str">
        <f>IF(BG12="","",COUNTIF($AO12:BG12,1))</f>
        <v/>
      </c>
      <c r="CG12" s="290" t="str">
        <f>IF(BH12="","",COUNTIF($AO12:BH12,1))</f>
        <v/>
      </c>
      <c r="CH12" s="290" t="str">
        <f>IF(BI12="","",COUNTIF($AO12:BI12,1))</f>
        <v/>
      </c>
      <c r="CI12" s="290" t="str">
        <f>IF(BJ12="","",COUNTIF($AO12:BJ12,1))</f>
        <v/>
      </c>
      <c r="CJ12" s="290" t="str">
        <f>IF(BK12="","",COUNTIF($AO12:BK12,1))</f>
        <v/>
      </c>
      <c r="CK12" s="290" t="str">
        <f>IF(BL12="","",COUNTIF($AO12:BL12,1))</f>
        <v/>
      </c>
      <c r="CL12" s="291"/>
      <c r="CM12" s="290" t="str">
        <f t="shared" si="4"/>
        <v/>
      </c>
      <c r="CN12" s="290" t="str">
        <f t="shared" si="4"/>
        <v/>
      </c>
      <c r="CO12" s="290" t="str">
        <f t="shared" si="4"/>
        <v/>
      </c>
      <c r="CP12" s="290" t="str">
        <f t="shared" si="4"/>
        <v/>
      </c>
      <c r="CQ12" s="290" t="str">
        <f t="shared" si="4"/>
        <v/>
      </c>
      <c r="CR12" s="290" t="str">
        <f t="shared" si="4"/>
        <v/>
      </c>
      <c r="CS12" s="290" t="str">
        <f t="shared" si="4"/>
        <v/>
      </c>
      <c r="CT12" s="290" t="str">
        <f t="shared" si="4"/>
        <v/>
      </c>
      <c r="CU12" s="290" t="str">
        <f t="shared" si="4"/>
        <v/>
      </c>
      <c r="CV12" s="290" t="str">
        <f t="shared" si="4"/>
        <v/>
      </c>
      <c r="CW12" s="290" t="str">
        <f t="shared" si="4"/>
        <v/>
      </c>
      <c r="CX12" s="290" t="str">
        <f t="shared" si="4"/>
        <v/>
      </c>
      <c r="CY12" s="290" t="str">
        <f t="shared" si="4"/>
        <v/>
      </c>
      <c r="CZ12" s="290" t="str">
        <f t="shared" si="4"/>
        <v/>
      </c>
      <c r="DA12" s="290" t="str">
        <f t="shared" si="4"/>
        <v/>
      </c>
      <c r="DB12" s="290" t="str">
        <f t="shared" si="4"/>
        <v/>
      </c>
      <c r="DC12" s="290" t="str">
        <f t="shared" si="4"/>
        <v/>
      </c>
      <c r="DD12" s="290" t="str">
        <f t="shared" si="4"/>
        <v/>
      </c>
      <c r="DE12" s="290" t="str">
        <f t="shared" si="4"/>
        <v/>
      </c>
      <c r="DF12" s="290" t="str">
        <f t="shared" si="4"/>
        <v/>
      </c>
      <c r="DG12" s="290" t="str">
        <f t="shared" si="4"/>
        <v/>
      </c>
      <c r="DH12" s="290" t="str">
        <f t="shared" si="4"/>
        <v/>
      </c>
      <c r="DI12" s="290" t="str">
        <f t="shared" si="4"/>
        <v/>
      </c>
      <c r="DJ12" s="290" t="str">
        <f t="shared" si="4"/>
        <v/>
      </c>
      <c r="DK12" s="3" t="str">
        <f t="shared" si="33"/>
        <v/>
      </c>
      <c r="DL12" s="3" t="str">
        <f t="shared" si="33"/>
        <v/>
      </c>
      <c r="DM12" s="3" t="str">
        <f t="shared" si="33"/>
        <v/>
      </c>
      <c r="DN12" s="3" t="str">
        <f t="shared" si="33"/>
        <v/>
      </c>
      <c r="DO12" s="3" t="str">
        <f t="shared" si="33"/>
        <v/>
      </c>
      <c r="DP12" s="3" t="str">
        <f t="shared" si="34"/>
        <v/>
      </c>
      <c r="DQ12" s="3" t="str">
        <f t="shared" si="35"/>
        <v/>
      </c>
      <c r="DR12" s="3" t="str">
        <f t="shared" si="36"/>
        <v/>
      </c>
      <c r="DS12" s="3" t="str">
        <f t="shared" si="37"/>
        <v/>
      </c>
      <c r="DT12" s="3" t="str">
        <f t="shared" si="38"/>
        <v/>
      </c>
      <c r="DU12" s="1" t="str">
        <f t="shared" si="39"/>
        <v/>
      </c>
      <c r="DV12" s="1" t="str">
        <f t="shared" si="19"/>
        <v/>
      </c>
      <c r="DW12" s="1" t="str">
        <f t="shared" si="20"/>
        <v/>
      </c>
      <c r="DX12" s="1" t="str">
        <f t="shared" si="21"/>
        <v/>
      </c>
      <c r="DY12" s="1" t="str">
        <f t="shared" si="22"/>
        <v/>
      </c>
      <c r="DZ12" s="1" t="str">
        <f t="shared" si="23"/>
        <v/>
      </c>
      <c r="EA12" s="1" t="str">
        <f t="shared" si="24"/>
        <v/>
      </c>
      <c r="EB12" s="1" t="str">
        <f t="shared" si="25"/>
        <v/>
      </c>
      <c r="EC12" s="1" t="str">
        <f t="shared" si="24"/>
        <v/>
      </c>
      <c r="ED12" s="1" t="str">
        <f t="shared" si="25"/>
        <v/>
      </c>
      <c r="EE12" s="1" t="str">
        <f t="shared" si="26"/>
        <v/>
      </c>
      <c r="EF12" s="1" t="str">
        <f t="shared" si="27"/>
        <v/>
      </c>
      <c r="EG12" s="1" t="str">
        <f t="shared" si="7"/>
        <v/>
      </c>
      <c r="EH12" s="1" t="str">
        <f t="shared" si="8"/>
        <v/>
      </c>
      <c r="EI12" s="1" t="str">
        <f t="shared" si="9"/>
        <v/>
      </c>
      <c r="EJ12" s="1" t="str">
        <f t="shared" si="10"/>
        <v/>
      </c>
      <c r="EK12" s="1" t="str">
        <f t="shared" si="11"/>
        <v/>
      </c>
      <c r="EL12" s="1" t="str">
        <f t="shared" si="12"/>
        <v/>
      </c>
      <c r="EM12" s="1" t="str">
        <f t="shared" si="13"/>
        <v/>
      </c>
      <c r="EN12" s="1" t="str">
        <f t="shared" si="14"/>
        <v/>
      </c>
      <c r="EP12" s="1" t="str">
        <f t="shared" si="28"/>
        <v/>
      </c>
      <c r="EQ12" s="1" t="str">
        <f t="shared" si="29"/>
        <v/>
      </c>
      <c r="ER12" s="1" t="str">
        <f t="shared" si="30"/>
        <v/>
      </c>
      <c r="ES12" s="1" t="str">
        <f t="shared" si="31"/>
        <v/>
      </c>
      <c r="ET12" s="1" t="str">
        <f t="shared" si="32"/>
        <v/>
      </c>
    </row>
    <row r="13" spans="1:156" ht="15.6" x14ac:dyDescent="0.3">
      <c r="A13" s="291" t="str">
        <f t="shared" si="15"/>
        <v/>
      </c>
      <c r="B13" s="292" t="str">
        <f>ajuizamento!A20</f>
        <v/>
      </c>
      <c r="C13" s="293" t="str">
        <f>ajuizamento!B20</f>
        <v/>
      </c>
      <c r="D13" s="293">
        <f>ajuizamento!C20</f>
        <v>0</v>
      </c>
      <c r="E13" s="293">
        <f>ajuizamento!D20</f>
        <v>0</v>
      </c>
      <c r="F13" s="293" t="str">
        <f>ajuizamento!E20</f>
        <v/>
      </c>
      <c r="G13" s="293" t="str">
        <f>ajuizamento!F20</f>
        <v/>
      </c>
      <c r="H13" s="292">
        <f>ajuizamento!G20</f>
        <v>0</v>
      </c>
      <c r="I13" s="5">
        <f>IF(ajuizamento!$AY20="",0,ajuizamento!$AY20)</f>
        <v>0</v>
      </c>
      <c r="J13" s="5">
        <f>IF(ajuizamento!H20="",0,ajuizamento!H20)</f>
        <v>0</v>
      </c>
      <c r="K13" s="5">
        <f>IF(ajuizamento!BC20="",0,ajuizamento!BC20)</f>
        <v>0</v>
      </c>
      <c r="L13" s="5">
        <f>IF(ajuizamento!BD20="",0,ajuizamento!BD20)</f>
        <v>0</v>
      </c>
      <c r="M13" s="5">
        <f>IF(ajuizamento!S20="",0,ajuizamento!S20)</f>
        <v>0</v>
      </c>
      <c r="N13" s="5">
        <f>IF(ajuizamento!T20="",0,ajuizamento!T20)</f>
        <v>0</v>
      </c>
      <c r="O13" s="5">
        <f>IF(ajuizamento!U20="",0,ajuizamento!U20)</f>
        <v>0</v>
      </c>
      <c r="P13" s="5">
        <f>IF(ajuizamento!V20="",0,ajuizamento!V20)</f>
        <v>0</v>
      </c>
      <c r="Q13" s="5">
        <f>IF(ajuizamento!W20="",0,ajuizamento!W20)</f>
        <v>0</v>
      </c>
      <c r="R13" s="5">
        <f>IF(ajuizamento!X20="",0,ajuizamento!X20)</f>
        <v>0</v>
      </c>
      <c r="S13" s="5">
        <f>IF(ajuizamento!Y20="",0,ajuizamento!Y20)</f>
        <v>0</v>
      </c>
      <c r="T13" s="5">
        <f>IF(ajuizamento!Z20="",0,ajuizamento!Z20)</f>
        <v>0</v>
      </c>
      <c r="U13" s="5">
        <f>IF(ajuizamento!AA20="",0,ajuizamento!AA20)</f>
        <v>0</v>
      </c>
      <c r="V13" s="5">
        <f>IF(ajuizamento!AB20="",0,ajuizamento!AB20)</f>
        <v>0</v>
      </c>
      <c r="W13" s="5">
        <f>IF(ajuizamento!AC20="",0,ajuizamento!AC20)</f>
        <v>0</v>
      </c>
      <c r="X13" s="5">
        <f>IF(ajuizamento!AD20="",0,ajuizamento!AD20)</f>
        <v>0</v>
      </c>
      <c r="Y13" s="5">
        <f>IF(ajuizamento!AE20="",0,ajuizamento!AE20)</f>
        <v>0</v>
      </c>
      <c r="Z13" s="5">
        <f>IF(ajuizamento!AF20="",0,ajuizamento!AF20)</f>
        <v>0</v>
      </c>
      <c r="AA13" s="5">
        <f>IF(ajuizamento!AG20="",0,ajuizamento!AG20)</f>
        <v>0</v>
      </c>
      <c r="AB13" s="5">
        <f>IF(ajuizamento!AH20="",0,ajuizamento!AH20)</f>
        <v>0</v>
      </c>
      <c r="AC13" s="5">
        <f>IF(ajuizamento!AI20="",0,ajuizamento!AI20)</f>
        <v>0</v>
      </c>
      <c r="AD13" s="5">
        <f>IF(ajuizamento!AJ20="",0,ajuizamento!AJ20)</f>
        <v>0</v>
      </c>
      <c r="AE13" s="5">
        <f>IF(ajuizamento!AK20="",0,ajuizamento!AK20)</f>
        <v>0</v>
      </c>
      <c r="AF13" s="5">
        <f>IF(ajuizamento!AL20="",0,ajuizamento!AL20)</f>
        <v>0</v>
      </c>
      <c r="AG13" s="5">
        <f>IF(ajuizamento!AM20="",0,ajuizamento!AM20)</f>
        <v>0</v>
      </c>
      <c r="AH13" s="5">
        <f>IF(ajuizamento!AN20="",0,ajuizamento!AN20)</f>
        <v>0</v>
      </c>
      <c r="AI13" s="5">
        <f>IF(ajuizamento!AO20="",0,ajuizamento!AO20)</f>
        <v>0</v>
      </c>
      <c r="AJ13" s="5">
        <f>IF(ajuizamento!AP20="",0,ajuizamento!AP20)</f>
        <v>0</v>
      </c>
      <c r="AK13" s="5">
        <f>IF(ajuizamento!AS20="",0,ajuizamento!AS20)</f>
        <v>0</v>
      </c>
      <c r="AL13" s="398" t="str">
        <f t="shared" si="16"/>
        <v/>
      </c>
      <c r="AM13" s="7" t="str">
        <f t="shared" si="2"/>
        <v/>
      </c>
      <c r="AN13" s="291">
        <f t="shared" si="17"/>
        <v>0</v>
      </c>
      <c r="AO13" s="290" t="str">
        <f t="shared" si="18"/>
        <v/>
      </c>
      <c r="AP13" s="290" t="str">
        <f t="shared" si="3"/>
        <v/>
      </c>
      <c r="AQ13" s="290" t="str">
        <f t="shared" si="3"/>
        <v/>
      </c>
      <c r="AR13" s="290" t="str">
        <f t="shared" si="3"/>
        <v/>
      </c>
      <c r="AS13" s="290" t="str">
        <f t="shared" si="3"/>
        <v/>
      </c>
      <c r="AT13" s="290" t="str">
        <f t="shared" si="3"/>
        <v/>
      </c>
      <c r="AU13" s="290" t="str">
        <f t="shared" si="3"/>
        <v/>
      </c>
      <c r="AV13" s="290" t="str">
        <f t="shared" si="3"/>
        <v/>
      </c>
      <c r="AW13" s="290" t="str">
        <f t="shared" si="3"/>
        <v/>
      </c>
      <c r="AX13" s="290" t="str">
        <f t="shared" si="3"/>
        <v/>
      </c>
      <c r="AY13" s="290" t="str">
        <f t="shared" si="3"/>
        <v/>
      </c>
      <c r="AZ13" s="290" t="str">
        <f t="shared" si="3"/>
        <v/>
      </c>
      <c r="BA13" s="290" t="str">
        <f t="shared" si="3"/>
        <v/>
      </c>
      <c r="BB13" s="290" t="str">
        <f t="shared" si="3"/>
        <v/>
      </c>
      <c r="BC13" s="290" t="str">
        <f t="shared" si="3"/>
        <v/>
      </c>
      <c r="BD13" s="290" t="str">
        <f t="shared" si="3"/>
        <v/>
      </c>
      <c r="BE13" s="290" t="str">
        <f t="shared" si="3"/>
        <v/>
      </c>
      <c r="BF13" s="290" t="str">
        <f t="shared" si="3"/>
        <v/>
      </c>
      <c r="BG13" s="290" t="str">
        <f t="shared" si="3"/>
        <v/>
      </c>
      <c r="BH13" s="290" t="str">
        <f t="shared" si="3"/>
        <v/>
      </c>
      <c r="BI13" s="290" t="str">
        <f t="shared" si="3"/>
        <v/>
      </c>
      <c r="BJ13" s="290" t="str">
        <f t="shared" si="3"/>
        <v/>
      </c>
      <c r="BK13" s="290" t="str">
        <f t="shared" si="3"/>
        <v/>
      </c>
      <c r="BL13" s="290" t="str">
        <f t="shared" si="3"/>
        <v/>
      </c>
      <c r="BM13" s="290"/>
      <c r="BN13" s="290" t="str">
        <f>IF(AO13="","",COUNTIF($AO13:AO13,1))</f>
        <v/>
      </c>
      <c r="BO13" s="290" t="str">
        <f>IF(AP13="","",COUNTIF($AO13:AP13,1))</f>
        <v/>
      </c>
      <c r="BP13" s="290" t="str">
        <f>IF(AQ13="","",COUNTIF($AO13:AQ13,1))</f>
        <v/>
      </c>
      <c r="BQ13" s="290" t="str">
        <f>IF(AR13="","",COUNTIF($AO13:AR13,1))</f>
        <v/>
      </c>
      <c r="BR13" s="290" t="str">
        <f>IF(AS13="","",COUNTIF($AO13:AS13,1))</f>
        <v/>
      </c>
      <c r="BS13" s="290" t="str">
        <f>IF(AT13="","",COUNTIF($AO13:AT13,1))</f>
        <v/>
      </c>
      <c r="BT13" s="290" t="str">
        <f>IF(AU13="","",COUNTIF($AO13:AU13,1))</f>
        <v/>
      </c>
      <c r="BU13" s="290" t="str">
        <f>IF(AV13="","",COUNTIF($AO13:AV13,1))</f>
        <v/>
      </c>
      <c r="BV13" s="290" t="str">
        <f>IF(AW13="","",COUNTIF($AO13:AW13,1))</f>
        <v/>
      </c>
      <c r="BW13" s="290" t="str">
        <f>IF(AX13="","",COUNTIF($AO13:AX13,1))</f>
        <v/>
      </c>
      <c r="BX13" s="290" t="str">
        <f>IF(AY13="","",COUNTIF($AO13:AY13,1))</f>
        <v/>
      </c>
      <c r="BY13" s="290" t="str">
        <f>IF(AZ13="","",COUNTIF($AO13:AZ13,1))</f>
        <v/>
      </c>
      <c r="BZ13" s="290" t="str">
        <f>IF(BA13="","",COUNTIF($AO13:BA13,1))</f>
        <v/>
      </c>
      <c r="CA13" s="290" t="str">
        <f>IF(BB13="","",COUNTIF($AO13:BB13,1))</f>
        <v/>
      </c>
      <c r="CB13" s="290" t="str">
        <f>IF(BC13="","",COUNTIF($AO13:BC13,1))</f>
        <v/>
      </c>
      <c r="CC13" s="290" t="str">
        <f>IF(BD13="","",COUNTIF($AO13:BD13,1))</f>
        <v/>
      </c>
      <c r="CD13" s="290" t="str">
        <f>IF(BE13="","",COUNTIF($AO13:BE13,1))</f>
        <v/>
      </c>
      <c r="CE13" s="290" t="str">
        <f>IF(BF13="","",COUNTIF($AO13:BF13,1))</f>
        <v/>
      </c>
      <c r="CF13" s="290" t="str">
        <f>IF(BG13="","",COUNTIF($AO13:BG13,1))</f>
        <v/>
      </c>
      <c r="CG13" s="290" t="str">
        <f>IF(BH13="","",COUNTIF($AO13:BH13,1))</f>
        <v/>
      </c>
      <c r="CH13" s="290" t="str">
        <f>IF(BI13="","",COUNTIF($AO13:BI13,1))</f>
        <v/>
      </c>
      <c r="CI13" s="290" t="str">
        <f>IF(BJ13="","",COUNTIF($AO13:BJ13,1))</f>
        <v/>
      </c>
      <c r="CJ13" s="290" t="str">
        <f>IF(BK13="","",COUNTIF($AO13:BK13,1))</f>
        <v/>
      </c>
      <c r="CK13" s="290" t="str">
        <f>IF(BL13="","",COUNTIF($AO13:BL13,1))</f>
        <v/>
      </c>
      <c r="CL13" s="291"/>
      <c r="CM13" s="290" t="str">
        <f t="shared" si="4"/>
        <v/>
      </c>
      <c r="CN13" s="290" t="str">
        <f t="shared" si="4"/>
        <v/>
      </c>
      <c r="CO13" s="290" t="str">
        <f t="shared" si="4"/>
        <v/>
      </c>
      <c r="CP13" s="290" t="str">
        <f t="shared" si="4"/>
        <v/>
      </c>
      <c r="CQ13" s="290" t="str">
        <f t="shared" si="4"/>
        <v/>
      </c>
      <c r="CR13" s="290" t="str">
        <f t="shared" si="4"/>
        <v/>
      </c>
      <c r="CS13" s="290" t="str">
        <f t="shared" si="4"/>
        <v/>
      </c>
      <c r="CT13" s="290" t="str">
        <f t="shared" si="4"/>
        <v/>
      </c>
      <c r="CU13" s="290" t="str">
        <f t="shared" si="4"/>
        <v/>
      </c>
      <c r="CV13" s="290" t="str">
        <f t="shared" si="4"/>
        <v/>
      </c>
      <c r="CW13" s="290" t="str">
        <f t="shared" si="4"/>
        <v/>
      </c>
      <c r="CX13" s="290" t="str">
        <f t="shared" si="4"/>
        <v/>
      </c>
      <c r="CY13" s="290" t="str">
        <f t="shared" si="4"/>
        <v/>
      </c>
      <c r="CZ13" s="290" t="str">
        <f t="shared" si="4"/>
        <v/>
      </c>
      <c r="DA13" s="290" t="str">
        <f t="shared" si="4"/>
        <v/>
      </c>
      <c r="DB13" s="290" t="str">
        <f t="shared" si="4"/>
        <v/>
      </c>
      <c r="DC13" s="290" t="str">
        <f t="shared" si="4"/>
        <v/>
      </c>
      <c r="DD13" s="290" t="str">
        <f t="shared" si="4"/>
        <v/>
      </c>
      <c r="DE13" s="290" t="str">
        <f t="shared" si="4"/>
        <v/>
      </c>
      <c r="DF13" s="290" t="str">
        <f t="shared" si="4"/>
        <v/>
      </c>
      <c r="DG13" s="290" t="str">
        <f t="shared" si="4"/>
        <v/>
      </c>
      <c r="DH13" s="290" t="str">
        <f t="shared" si="4"/>
        <v/>
      </c>
      <c r="DI13" s="290" t="str">
        <f t="shared" si="4"/>
        <v/>
      </c>
      <c r="DJ13" s="290" t="str">
        <f t="shared" si="4"/>
        <v/>
      </c>
      <c r="DK13" s="3" t="str">
        <f t="shared" si="33"/>
        <v/>
      </c>
      <c r="DL13" s="3" t="str">
        <f t="shared" si="33"/>
        <v/>
      </c>
      <c r="DM13" s="3" t="str">
        <f t="shared" si="33"/>
        <v/>
      </c>
      <c r="DN13" s="3" t="str">
        <f t="shared" si="33"/>
        <v/>
      </c>
      <c r="DO13" s="3" t="str">
        <f t="shared" si="33"/>
        <v/>
      </c>
      <c r="DP13" s="3" t="str">
        <f t="shared" si="34"/>
        <v/>
      </c>
      <c r="DQ13" s="3" t="str">
        <f t="shared" si="35"/>
        <v/>
      </c>
      <c r="DR13" s="3" t="str">
        <f t="shared" si="36"/>
        <v/>
      </c>
      <c r="DS13" s="3" t="str">
        <f t="shared" si="37"/>
        <v/>
      </c>
      <c r="DT13" s="3" t="str">
        <f t="shared" si="38"/>
        <v/>
      </c>
      <c r="DU13" s="1" t="str">
        <f t="shared" si="39"/>
        <v/>
      </c>
      <c r="DV13" s="1" t="str">
        <f t="shared" si="19"/>
        <v/>
      </c>
      <c r="DW13" s="1" t="str">
        <f t="shared" si="20"/>
        <v/>
      </c>
      <c r="DX13" s="1" t="str">
        <f t="shared" si="21"/>
        <v/>
      </c>
      <c r="DY13" s="1" t="str">
        <f t="shared" si="22"/>
        <v/>
      </c>
      <c r="DZ13" s="1" t="str">
        <f t="shared" si="23"/>
        <v/>
      </c>
      <c r="EA13" s="1" t="str">
        <f t="shared" si="24"/>
        <v/>
      </c>
      <c r="EB13" s="1" t="str">
        <f t="shared" si="25"/>
        <v/>
      </c>
      <c r="EC13" s="1" t="str">
        <f t="shared" si="24"/>
        <v/>
      </c>
      <c r="ED13" s="1" t="str">
        <f t="shared" si="25"/>
        <v/>
      </c>
      <c r="EE13" s="1" t="str">
        <f t="shared" si="26"/>
        <v/>
      </c>
      <c r="EF13" s="1" t="str">
        <f t="shared" si="27"/>
        <v/>
      </c>
      <c r="EG13" s="1" t="str">
        <f t="shared" si="7"/>
        <v/>
      </c>
      <c r="EH13" s="1" t="str">
        <f t="shared" si="8"/>
        <v/>
      </c>
      <c r="EI13" s="1" t="str">
        <f t="shared" si="9"/>
        <v/>
      </c>
      <c r="EJ13" s="1" t="str">
        <f t="shared" si="10"/>
        <v/>
      </c>
      <c r="EK13" s="1" t="str">
        <f t="shared" si="11"/>
        <v/>
      </c>
      <c r="EL13" s="1" t="str">
        <f t="shared" si="12"/>
        <v/>
      </c>
      <c r="EM13" s="1" t="str">
        <f t="shared" si="13"/>
        <v/>
      </c>
      <c r="EN13" s="1" t="str">
        <f t="shared" si="14"/>
        <v/>
      </c>
      <c r="EP13" s="1" t="str">
        <f t="shared" si="28"/>
        <v/>
      </c>
      <c r="EQ13" s="1" t="str">
        <f t="shared" si="29"/>
        <v/>
      </c>
      <c r="ER13" s="1" t="str">
        <f t="shared" si="30"/>
        <v/>
      </c>
      <c r="ES13" s="1" t="str">
        <f t="shared" si="31"/>
        <v/>
      </c>
      <c r="ET13" s="1" t="str">
        <f t="shared" si="32"/>
        <v/>
      </c>
    </row>
    <row r="14" spans="1:156" ht="15.6" x14ac:dyDescent="0.3">
      <c r="A14" s="291" t="str">
        <f t="shared" si="15"/>
        <v/>
      </c>
      <c r="B14" s="292" t="str">
        <f>ajuizamento!A21</f>
        <v/>
      </c>
      <c r="C14" s="293" t="str">
        <f>ajuizamento!B21</f>
        <v/>
      </c>
      <c r="D14" s="293">
        <f>ajuizamento!C21</f>
        <v>0</v>
      </c>
      <c r="E14" s="293">
        <f>ajuizamento!D21</f>
        <v>0</v>
      </c>
      <c r="F14" s="293" t="str">
        <f>ajuizamento!E21</f>
        <v/>
      </c>
      <c r="G14" s="293" t="str">
        <f>ajuizamento!F21</f>
        <v/>
      </c>
      <c r="H14" s="292">
        <f>ajuizamento!G21</f>
        <v>0</v>
      </c>
      <c r="I14" s="5">
        <f>IF(ajuizamento!$AY21="",0,ajuizamento!$AY21)</f>
        <v>0</v>
      </c>
      <c r="J14" s="5">
        <f>IF(ajuizamento!H21="",0,ajuizamento!H21)</f>
        <v>0</v>
      </c>
      <c r="K14" s="5">
        <f>IF(ajuizamento!BC21="",0,ajuizamento!BC21)</f>
        <v>0</v>
      </c>
      <c r="L14" s="5">
        <f>IF(ajuizamento!BD21="",0,ajuizamento!BD21)</f>
        <v>0</v>
      </c>
      <c r="M14" s="5">
        <f>IF(ajuizamento!S21="",0,ajuizamento!S21)</f>
        <v>0</v>
      </c>
      <c r="N14" s="5">
        <f>IF(ajuizamento!T21="",0,ajuizamento!T21)</f>
        <v>0</v>
      </c>
      <c r="O14" s="5">
        <f>IF(ajuizamento!U21="",0,ajuizamento!U21)</f>
        <v>0</v>
      </c>
      <c r="P14" s="5">
        <f>IF(ajuizamento!V21="",0,ajuizamento!V21)</f>
        <v>0</v>
      </c>
      <c r="Q14" s="5">
        <f>IF(ajuizamento!W21="",0,ajuizamento!W21)</f>
        <v>0</v>
      </c>
      <c r="R14" s="5">
        <f>IF(ajuizamento!X21="",0,ajuizamento!X21)</f>
        <v>0</v>
      </c>
      <c r="S14" s="5">
        <f>IF(ajuizamento!Y21="",0,ajuizamento!Y21)</f>
        <v>0</v>
      </c>
      <c r="T14" s="5">
        <f>IF(ajuizamento!Z21="",0,ajuizamento!Z21)</f>
        <v>0</v>
      </c>
      <c r="U14" s="5">
        <f>IF(ajuizamento!AA21="",0,ajuizamento!AA21)</f>
        <v>0</v>
      </c>
      <c r="V14" s="5">
        <f>IF(ajuizamento!AB21="",0,ajuizamento!AB21)</f>
        <v>0</v>
      </c>
      <c r="W14" s="5">
        <f>IF(ajuizamento!AC21="",0,ajuizamento!AC21)</f>
        <v>0</v>
      </c>
      <c r="X14" s="5">
        <f>IF(ajuizamento!AD21="",0,ajuizamento!AD21)</f>
        <v>0</v>
      </c>
      <c r="Y14" s="5">
        <f>IF(ajuizamento!AE21="",0,ajuizamento!AE21)</f>
        <v>0</v>
      </c>
      <c r="Z14" s="5">
        <f>IF(ajuizamento!AF21="",0,ajuizamento!AF21)</f>
        <v>0</v>
      </c>
      <c r="AA14" s="5">
        <f>IF(ajuizamento!AG21="",0,ajuizamento!AG21)</f>
        <v>0</v>
      </c>
      <c r="AB14" s="5">
        <f>IF(ajuizamento!AH21="",0,ajuizamento!AH21)</f>
        <v>0</v>
      </c>
      <c r="AC14" s="5">
        <f>IF(ajuizamento!AI21="",0,ajuizamento!AI21)</f>
        <v>0</v>
      </c>
      <c r="AD14" s="5">
        <f>IF(ajuizamento!AJ21="",0,ajuizamento!AJ21)</f>
        <v>0</v>
      </c>
      <c r="AE14" s="5">
        <f>IF(ajuizamento!AK21="",0,ajuizamento!AK21)</f>
        <v>0</v>
      </c>
      <c r="AF14" s="5">
        <f>IF(ajuizamento!AL21="",0,ajuizamento!AL21)</f>
        <v>0</v>
      </c>
      <c r="AG14" s="5">
        <f>IF(ajuizamento!AM21="",0,ajuizamento!AM21)</f>
        <v>0</v>
      </c>
      <c r="AH14" s="5">
        <f>IF(ajuizamento!AN21="",0,ajuizamento!AN21)</f>
        <v>0</v>
      </c>
      <c r="AI14" s="5">
        <f>IF(ajuizamento!AO21="",0,ajuizamento!AO21)</f>
        <v>0</v>
      </c>
      <c r="AJ14" s="5">
        <f>IF(ajuizamento!AP21="",0,ajuizamento!AP21)</f>
        <v>0</v>
      </c>
      <c r="AK14" s="5">
        <f>IF(ajuizamento!AS21="",0,ajuizamento!AS21)</f>
        <v>0</v>
      </c>
      <c r="AL14" s="398" t="str">
        <f t="shared" si="16"/>
        <v/>
      </c>
      <c r="AM14" s="7" t="str">
        <f t="shared" si="2"/>
        <v/>
      </c>
      <c r="AN14" s="291">
        <f t="shared" si="17"/>
        <v>0</v>
      </c>
      <c r="AO14" s="290" t="str">
        <f t="shared" si="18"/>
        <v/>
      </c>
      <c r="AP14" s="290" t="str">
        <f t="shared" si="3"/>
        <v/>
      </c>
      <c r="AQ14" s="290" t="str">
        <f t="shared" si="3"/>
        <v/>
      </c>
      <c r="AR14" s="290" t="str">
        <f t="shared" si="3"/>
        <v/>
      </c>
      <c r="AS14" s="290" t="str">
        <f t="shared" si="3"/>
        <v/>
      </c>
      <c r="AT14" s="290" t="str">
        <f t="shared" si="3"/>
        <v/>
      </c>
      <c r="AU14" s="290" t="str">
        <f t="shared" si="3"/>
        <v/>
      </c>
      <c r="AV14" s="290" t="str">
        <f t="shared" si="3"/>
        <v/>
      </c>
      <c r="AW14" s="290" t="str">
        <f t="shared" si="3"/>
        <v/>
      </c>
      <c r="AX14" s="290" t="str">
        <f t="shared" si="3"/>
        <v/>
      </c>
      <c r="AY14" s="290" t="str">
        <f t="shared" si="3"/>
        <v/>
      </c>
      <c r="AZ14" s="290" t="str">
        <f t="shared" si="3"/>
        <v/>
      </c>
      <c r="BA14" s="290" t="str">
        <f t="shared" si="3"/>
        <v/>
      </c>
      <c r="BB14" s="290" t="str">
        <f t="shared" si="3"/>
        <v/>
      </c>
      <c r="BC14" s="290" t="str">
        <f t="shared" si="3"/>
        <v/>
      </c>
      <c r="BD14" s="290" t="str">
        <f t="shared" si="3"/>
        <v/>
      </c>
      <c r="BE14" s="290" t="str">
        <f t="shared" si="3"/>
        <v/>
      </c>
      <c r="BF14" s="290" t="str">
        <f t="shared" si="3"/>
        <v/>
      </c>
      <c r="BG14" s="290" t="str">
        <f t="shared" si="3"/>
        <v/>
      </c>
      <c r="BH14" s="290" t="str">
        <f t="shared" si="3"/>
        <v/>
      </c>
      <c r="BI14" s="290" t="str">
        <f t="shared" si="3"/>
        <v/>
      </c>
      <c r="BJ14" s="290" t="str">
        <f t="shared" si="3"/>
        <v/>
      </c>
      <c r="BK14" s="290" t="str">
        <f t="shared" si="3"/>
        <v/>
      </c>
      <c r="BL14" s="290" t="str">
        <f t="shared" si="3"/>
        <v/>
      </c>
      <c r="BM14" s="290"/>
      <c r="BN14" s="290" t="str">
        <f>IF(AO14="","",COUNTIF($AO14:AO14,1))</f>
        <v/>
      </c>
      <c r="BO14" s="290" t="str">
        <f>IF(AP14="","",COUNTIF($AO14:AP14,1))</f>
        <v/>
      </c>
      <c r="BP14" s="290" t="str">
        <f>IF(AQ14="","",COUNTIF($AO14:AQ14,1))</f>
        <v/>
      </c>
      <c r="BQ14" s="290" t="str">
        <f>IF(AR14="","",COUNTIF($AO14:AR14,1))</f>
        <v/>
      </c>
      <c r="BR14" s="290" t="str">
        <f>IF(AS14="","",COUNTIF($AO14:AS14,1))</f>
        <v/>
      </c>
      <c r="BS14" s="290" t="str">
        <f>IF(AT14="","",COUNTIF($AO14:AT14,1))</f>
        <v/>
      </c>
      <c r="BT14" s="290" t="str">
        <f>IF(AU14="","",COUNTIF($AO14:AU14,1))</f>
        <v/>
      </c>
      <c r="BU14" s="290" t="str">
        <f>IF(AV14="","",COUNTIF($AO14:AV14,1))</f>
        <v/>
      </c>
      <c r="BV14" s="290" t="str">
        <f>IF(AW14="","",COUNTIF($AO14:AW14,1))</f>
        <v/>
      </c>
      <c r="BW14" s="290" t="str">
        <f>IF(AX14="","",COUNTIF($AO14:AX14,1))</f>
        <v/>
      </c>
      <c r="BX14" s="290" t="str">
        <f>IF(AY14="","",COUNTIF($AO14:AY14,1))</f>
        <v/>
      </c>
      <c r="BY14" s="290" t="str">
        <f>IF(AZ14="","",COUNTIF($AO14:AZ14,1))</f>
        <v/>
      </c>
      <c r="BZ14" s="290" t="str">
        <f>IF(BA14="","",COUNTIF($AO14:BA14,1))</f>
        <v/>
      </c>
      <c r="CA14" s="290" t="str">
        <f>IF(BB14="","",COUNTIF($AO14:BB14,1))</f>
        <v/>
      </c>
      <c r="CB14" s="290" t="str">
        <f>IF(BC14="","",COUNTIF($AO14:BC14,1))</f>
        <v/>
      </c>
      <c r="CC14" s="290" t="str">
        <f>IF(BD14="","",COUNTIF($AO14:BD14,1))</f>
        <v/>
      </c>
      <c r="CD14" s="290" t="str">
        <f>IF(BE14="","",COUNTIF($AO14:BE14,1))</f>
        <v/>
      </c>
      <c r="CE14" s="290" t="str">
        <f>IF(BF14="","",COUNTIF($AO14:BF14,1))</f>
        <v/>
      </c>
      <c r="CF14" s="290" t="str">
        <f>IF(BG14="","",COUNTIF($AO14:BG14,1))</f>
        <v/>
      </c>
      <c r="CG14" s="290" t="str">
        <f>IF(BH14="","",COUNTIF($AO14:BH14,1))</f>
        <v/>
      </c>
      <c r="CH14" s="290" t="str">
        <f>IF(BI14="","",COUNTIF($AO14:BI14,1))</f>
        <v/>
      </c>
      <c r="CI14" s="290" t="str">
        <f>IF(BJ14="","",COUNTIF($AO14:BJ14,1))</f>
        <v/>
      </c>
      <c r="CJ14" s="290" t="str">
        <f>IF(BK14="","",COUNTIF($AO14:BK14,1))</f>
        <v/>
      </c>
      <c r="CK14" s="290" t="str">
        <f>IF(BL14="","",COUNTIF($AO14:BL14,1))</f>
        <v/>
      </c>
      <c r="CL14" s="291"/>
      <c r="CM14" s="290" t="str">
        <f t="shared" si="4"/>
        <v/>
      </c>
      <c r="CN14" s="290" t="str">
        <f t="shared" si="4"/>
        <v/>
      </c>
      <c r="CO14" s="290" t="str">
        <f t="shared" si="4"/>
        <v/>
      </c>
      <c r="CP14" s="290" t="str">
        <f t="shared" si="4"/>
        <v/>
      </c>
      <c r="CQ14" s="290" t="str">
        <f t="shared" si="4"/>
        <v/>
      </c>
      <c r="CR14" s="290" t="str">
        <f t="shared" si="4"/>
        <v/>
      </c>
      <c r="CS14" s="290" t="str">
        <f t="shared" si="4"/>
        <v/>
      </c>
      <c r="CT14" s="290" t="str">
        <f t="shared" si="4"/>
        <v/>
      </c>
      <c r="CU14" s="290" t="str">
        <f t="shared" si="4"/>
        <v/>
      </c>
      <c r="CV14" s="290" t="str">
        <f t="shared" si="4"/>
        <v/>
      </c>
      <c r="CW14" s="290" t="str">
        <f t="shared" si="4"/>
        <v/>
      </c>
      <c r="CX14" s="290" t="str">
        <f t="shared" si="4"/>
        <v/>
      </c>
      <c r="CY14" s="290" t="str">
        <f t="shared" si="4"/>
        <v/>
      </c>
      <c r="CZ14" s="290" t="str">
        <f t="shared" si="4"/>
        <v/>
      </c>
      <c r="DA14" s="290" t="str">
        <f t="shared" si="4"/>
        <v/>
      </c>
      <c r="DB14" s="290" t="str">
        <f t="shared" si="4"/>
        <v/>
      </c>
      <c r="DC14" s="290" t="str">
        <f t="shared" si="4"/>
        <v/>
      </c>
      <c r="DD14" s="290" t="str">
        <f t="shared" si="4"/>
        <v/>
      </c>
      <c r="DE14" s="290" t="str">
        <f t="shared" si="4"/>
        <v/>
      </c>
      <c r="DF14" s="290" t="str">
        <f t="shared" si="4"/>
        <v/>
      </c>
      <c r="DG14" s="290" t="str">
        <f t="shared" si="4"/>
        <v/>
      </c>
      <c r="DH14" s="290" t="str">
        <f t="shared" si="4"/>
        <v/>
      </c>
      <c r="DI14" s="290" t="str">
        <f t="shared" si="4"/>
        <v/>
      </c>
      <c r="DJ14" s="290" t="str">
        <f t="shared" si="4"/>
        <v/>
      </c>
      <c r="DK14" s="3" t="str">
        <f t="shared" si="33"/>
        <v/>
      </c>
      <c r="DL14" s="3" t="str">
        <f t="shared" si="33"/>
        <v/>
      </c>
      <c r="DM14" s="3" t="str">
        <f t="shared" si="33"/>
        <v/>
      </c>
      <c r="DN14" s="3" t="str">
        <f t="shared" si="33"/>
        <v/>
      </c>
      <c r="DO14" s="3" t="str">
        <f t="shared" si="33"/>
        <v/>
      </c>
      <c r="DP14" s="3" t="str">
        <f t="shared" si="34"/>
        <v/>
      </c>
      <c r="DQ14" s="3" t="str">
        <f t="shared" si="35"/>
        <v/>
      </c>
      <c r="DR14" s="3" t="str">
        <f t="shared" si="36"/>
        <v/>
      </c>
      <c r="DS14" s="3" t="str">
        <f t="shared" si="37"/>
        <v/>
      </c>
      <c r="DT14" s="3" t="str">
        <f t="shared" si="38"/>
        <v/>
      </c>
      <c r="DU14" s="1" t="str">
        <f t="shared" si="39"/>
        <v/>
      </c>
      <c r="DV14" s="1" t="str">
        <f t="shared" si="19"/>
        <v/>
      </c>
      <c r="DW14" s="1" t="str">
        <f t="shared" si="20"/>
        <v/>
      </c>
      <c r="DX14" s="1" t="str">
        <f t="shared" si="21"/>
        <v/>
      </c>
      <c r="DY14" s="1" t="str">
        <f t="shared" si="22"/>
        <v/>
      </c>
      <c r="DZ14" s="1" t="str">
        <f t="shared" si="23"/>
        <v/>
      </c>
      <c r="EA14" s="1" t="str">
        <f t="shared" si="24"/>
        <v/>
      </c>
      <c r="EB14" s="1" t="str">
        <f t="shared" si="25"/>
        <v/>
      </c>
      <c r="EC14" s="1" t="str">
        <f t="shared" si="24"/>
        <v/>
      </c>
      <c r="ED14" s="1" t="str">
        <f t="shared" si="25"/>
        <v/>
      </c>
      <c r="EE14" s="1" t="str">
        <f t="shared" si="26"/>
        <v/>
      </c>
      <c r="EF14" s="1" t="str">
        <f t="shared" si="27"/>
        <v/>
      </c>
      <c r="EG14" s="1" t="str">
        <f t="shared" si="7"/>
        <v/>
      </c>
      <c r="EH14" s="1" t="str">
        <f t="shared" si="8"/>
        <v/>
      </c>
      <c r="EI14" s="1" t="str">
        <f t="shared" si="9"/>
        <v/>
      </c>
      <c r="EJ14" s="1" t="str">
        <f t="shared" si="10"/>
        <v/>
      </c>
      <c r="EK14" s="1" t="str">
        <f t="shared" si="11"/>
        <v/>
      </c>
      <c r="EL14" s="1" t="str">
        <f t="shared" si="12"/>
        <v/>
      </c>
      <c r="EM14" s="1" t="str">
        <f t="shared" si="13"/>
        <v/>
      </c>
      <c r="EN14" s="1" t="str">
        <f t="shared" si="14"/>
        <v/>
      </c>
      <c r="EP14" s="1" t="str">
        <f t="shared" si="28"/>
        <v/>
      </c>
      <c r="EQ14" s="1" t="str">
        <f t="shared" si="29"/>
        <v/>
      </c>
      <c r="ER14" s="1" t="str">
        <f t="shared" si="30"/>
        <v/>
      </c>
      <c r="ES14" s="1" t="str">
        <f t="shared" si="31"/>
        <v/>
      </c>
      <c r="ET14" s="1" t="str">
        <f t="shared" si="32"/>
        <v/>
      </c>
    </row>
    <row r="15" spans="1:156" ht="15.6" x14ac:dyDescent="0.3">
      <c r="A15" s="291" t="str">
        <f t="shared" si="15"/>
        <v/>
      </c>
      <c r="B15" s="292" t="str">
        <f>ajuizamento!A22</f>
        <v/>
      </c>
      <c r="C15" s="293" t="str">
        <f>ajuizamento!B22</f>
        <v/>
      </c>
      <c r="D15" s="293">
        <f>ajuizamento!C22</f>
        <v>0</v>
      </c>
      <c r="E15" s="293">
        <f>ajuizamento!D22</f>
        <v>0</v>
      </c>
      <c r="F15" s="293" t="str">
        <f>ajuizamento!E22</f>
        <v/>
      </c>
      <c r="G15" s="293" t="str">
        <f>ajuizamento!F22</f>
        <v/>
      </c>
      <c r="H15" s="292">
        <f>ajuizamento!G22</f>
        <v>0</v>
      </c>
      <c r="I15" s="5">
        <f>IF(ajuizamento!$AY22="",0,ajuizamento!$AY22)</f>
        <v>0</v>
      </c>
      <c r="J15" s="5">
        <f>IF(ajuizamento!H22="",0,ajuizamento!H22)</f>
        <v>0</v>
      </c>
      <c r="K15" s="5">
        <f>IF(ajuizamento!BC22="",0,ajuizamento!BC22)</f>
        <v>0</v>
      </c>
      <c r="L15" s="5">
        <f>IF(ajuizamento!BD22="",0,ajuizamento!BD22)</f>
        <v>0</v>
      </c>
      <c r="M15" s="5">
        <f>IF(ajuizamento!S22="",0,ajuizamento!S22)</f>
        <v>0</v>
      </c>
      <c r="N15" s="5">
        <f>IF(ajuizamento!T22="",0,ajuizamento!T22)</f>
        <v>0</v>
      </c>
      <c r="O15" s="5">
        <f>IF(ajuizamento!U22="",0,ajuizamento!U22)</f>
        <v>0</v>
      </c>
      <c r="P15" s="5">
        <f>IF(ajuizamento!V22="",0,ajuizamento!V22)</f>
        <v>0</v>
      </c>
      <c r="Q15" s="5">
        <f>IF(ajuizamento!W22="",0,ajuizamento!W22)</f>
        <v>0</v>
      </c>
      <c r="R15" s="5">
        <f>IF(ajuizamento!X22="",0,ajuizamento!X22)</f>
        <v>0</v>
      </c>
      <c r="S15" s="5">
        <f>IF(ajuizamento!Y22="",0,ajuizamento!Y22)</f>
        <v>0</v>
      </c>
      <c r="T15" s="5">
        <f>IF(ajuizamento!Z22="",0,ajuizamento!Z22)</f>
        <v>0</v>
      </c>
      <c r="U15" s="5">
        <f>IF(ajuizamento!AA22="",0,ajuizamento!AA22)</f>
        <v>0</v>
      </c>
      <c r="V15" s="5">
        <f>IF(ajuizamento!AB22="",0,ajuizamento!AB22)</f>
        <v>0</v>
      </c>
      <c r="W15" s="5">
        <f>IF(ajuizamento!AC22="",0,ajuizamento!AC22)</f>
        <v>0</v>
      </c>
      <c r="X15" s="5">
        <f>IF(ajuizamento!AD22="",0,ajuizamento!AD22)</f>
        <v>0</v>
      </c>
      <c r="Y15" s="5">
        <f>IF(ajuizamento!AE22="",0,ajuizamento!AE22)</f>
        <v>0</v>
      </c>
      <c r="Z15" s="5">
        <f>IF(ajuizamento!AF22="",0,ajuizamento!AF22)</f>
        <v>0</v>
      </c>
      <c r="AA15" s="5">
        <f>IF(ajuizamento!AG22="",0,ajuizamento!AG22)</f>
        <v>0</v>
      </c>
      <c r="AB15" s="5">
        <f>IF(ajuizamento!AH22="",0,ajuizamento!AH22)</f>
        <v>0</v>
      </c>
      <c r="AC15" s="5">
        <f>IF(ajuizamento!AI22="",0,ajuizamento!AI22)</f>
        <v>0</v>
      </c>
      <c r="AD15" s="5">
        <f>IF(ajuizamento!AJ22="",0,ajuizamento!AJ22)</f>
        <v>0</v>
      </c>
      <c r="AE15" s="5">
        <f>IF(ajuizamento!AK22="",0,ajuizamento!AK22)</f>
        <v>0</v>
      </c>
      <c r="AF15" s="5">
        <f>IF(ajuizamento!AL22="",0,ajuizamento!AL22)</f>
        <v>0</v>
      </c>
      <c r="AG15" s="5">
        <f>IF(ajuizamento!AM22="",0,ajuizamento!AM22)</f>
        <v>0</v>
      </c>
      <c r="AH15" s="5">
        <f>IF(ajuizamento!AN22="",0,ajuizamento!AN22)</f>
        <v>0</v>
      </c>
      <c r="AI15" s="5">
        <f>IF(ajuizamento!AO22="",0,ajuizamento!AO22)</f>
        <v>0</v>
      </c>
      <c r="AJ15" s="5">
        <f>IF(ajuizamento!AP22="",0,ajuizamento!AP22)</f>
        <v>0</v>
      </c>
      <c r="AK15" s="5">
        <f>IF(ajuizamento!AS22="",0,ajuizamento!AS22)</f>
        <v>0</v>
      </c>
      <c r="AL15" s="398" t="str">
        <f t="shared" si="16"/>
        <v/>
      </c>
      <c r="AM15" s="7" t="str">
        <f t="shared" si="2"/>
        <v/>
      </c>
      <c r="AN15" s="291">
        <f t="shared" si="17"/>
        <v>0</v>
      </c>
      <c r="AO15" s="290" t="str">
        <f t="shared" si="18"/>
        <v/>
      </c>
      <c r="AP15" s="290" t="str">
        <f t="shared" si="3"/>
        <v/>
      </c>
      <c r="AQ15" s="290" t="str">
        <f t="shared" si="3"/>
        <v/>
      </c>
      <c r="AR15" s="290" t="str">
        <f t="shared" si="3"/>
        <v/>
      </c>
      <c r="AS15" s="290" t="str">
        <f t="shared" si="3"/>
        <v/>
      </c>
      <c r="AT15" s="290" t="str">
        <f t="shared" si="3"/>
        <v/>
      </c>
      <c r="AU15" s="290" t="str">
        <f t="shared" si="3"/>
        <v/>
      </c>
      <c r="AV15" s="290" t="str">
        <f t="shared" si="3"/>
        <v/>
      </c>
      <c r="AW15" s="290" t="str">
        <f t="shared" si="3"/>
        <v/>
      </c>
      <c r="AX15" s="290" t="str">
        <f t="shared" si="3"/>
        <v/>
      </c>
      <c r="AY15" s="290" t="str">
        <f t="shared" si="3"/>
        <v/>
      </c>
      <c r="AZ15" s="290" t="str">
        <f t="shared" si="3"/>
        <v/>
      </c>
      <c r="BA15" s="290" t="str">
        <f t="shared" si="3"/>
        <v/>
      </c>
      <c r="BB15" s="290" t="str">
        <f t="shared" si="3"/>
        <v/>
      </c>
      <c r="BC15" s="290" t="str">
        <f t="shared" si="3"/>
        <v/>
      </c>
      <c r="BD15" s="290" t="str">
        <f t="shared" si="3"/>
        <v/>
      </c>
      <c r="BE15" s="290" t="str">
        <f t="shared" si="3"/>
        <v/>
      </c>
      <c r="BF15" s="290" t="str">
        <f t="shared" si="3"/>
        <v/>
      </c>
      <c r="BG15" s="290" t="str">
        <f t="shared" si="3"/>
        <v/>
      </c>
      <c r="BH15" s="290" t="str">
        <f t="shared" si="3"/>
        <v/>
      </c>
      <c r="BI15" s="290" t="str">
        <f t="shared" si="3"/>
        <v/>
      </c>
      <c r="BJ15" s="290" t="str">
        <f t="shared" si="3"/>
        <v/>
      </c>
      <c r="BK15" s="290" t="str">
        <f t="shared" si="3"/>
        <v/>
      </c>
      <c r="BL15" s="290" t="str">
        <f t="shared" si="3"/>
        <v/>
      </c>
      <c r="BM15" s="290"/>
      <c r="BN15" s="290" t="str">
        <f>IF(AO15="","",COUNTIF($AO15:AO15,1))</f>
        <v/>
      </c>
      <c r="BO15" s="290" t="str">
        <f>IF(AP15="","",COUNTIF($AO15:AP15,1))</f>
        <v/>
      </c>
      <c r="BP15" s="290" t="str">
        <f>IF(AQ15="","",COUNTIF($AO15:AQ15,1))</f>
        <v/>
      </c>
      <c r="BQ15" s="290" t="str">
        <f>IF(AR15="","",COUNTIF($AO15:AR15,1))</f>
        <v/>
      </c>
      <c r="BR15" s="290" t="str">
        <f>IF(AS15="","",COUNTIF($AO15:AS15,1))</f>
        <v/>
      </c>
      <c r="BS15" s="290" t="str">
        <f>IF(AT15="","",COUNTIF($AO15:AT15,1))</f>
        <v/>
      </c>
      <c r="BT15" s="290" t="str">
        <f>IF(AU15="","",COUNTIF($AO15:AU15,1))</f>
        <v/>
      </c>
      <c r="BU15" s="290" t="str">
        <f>IF(AV15="","",COUNTIF($AO15:AV15,1))</f>
        <v/>
      </c>
      <c r="BV15" s="290" t="str">
        <f>IF(AW15="","",COUNTIF($AO15:AW15,1))</f>
        <v/>
      </c>
      <c r="BW15" s="290" t="str">
        <f>IF(AX15="","",COUNTIF($AO15:AX15,1))</f>
        <v/>
      </c>
      <c r="BX15" s="290" t="str">
        <f>IF(AY15="","",COUNTIF($AO15:AY15,1))</f>
        <v/>
      </c>
      <c r="BY15" s="290" t="str">
        <f>IF(AZ15="","",COUNTIF($AO15:AZ15,1))</f>
        <v/>
      </c>
      <c r="BZ15" s="290" t="str">
        <f>IF(BA15="","",COUNTIF($AO15:BA15,1))</f>
        <v/>
      </c>
      <c r="CA15" s="290" t="str">
        <f>IF(BB15="","",COUNTIF($AO15:BB15,1))</f>
        <v/>
      </c>
      <c r="CB15" s="290" t="str">
        <f>IF(BC15="","",COUNTIF($AO15:BC15,1))</f>
        <v/>
      </c>
      <c r="CC15" s="290" t="str">
        <f>IF(BD15="","",COUNTIF($AO15:BD15,1))</f>
        <v/>
      </c>
      <c r="CD15" s="290" t="str">
        <f>IF(BE15="","",COUNTIF($AO15:BE15,1))</f>
        <v/>
      </c>
      <c r="CE15" s="290" t="str">
        <f>IF(BF15="","",COUNTIF($AO15:BF15,1))</f>
        <v/>
      </c>
      <c r="CF15" s="290" t="str">
        <f>IF(BG15="","",COUNTIF($AO15:BG15,1))</f>
        <v/>
      </c>
      <c r="CG15" s="290" t="str">
        <f>IF(BH15="","",COUNTIF($AO15:BH15,1))</f>
        <v/>
      </c>
      <c r="CH15" s="290" t="str">
        <f>IF(BI15="","",COUNTIF($AO15:BI15,1))</f>
        <v/>
      </c>
      <c r="CI15" s="290" t="str">
        <f>IF(BJ15="","",COUNTIF($AO15:BJ15,1))</f>
        <v/>
      </c>
      <c r="CJ15" s="290" t="str">
        <f>IF(BK15="","",COUNTIF($AO15:BK15,1))</f>
        <v/>
      </c>
      <c r="CK15" s="290" t="str">
        <f>IF(BL15="","",COUNTIF($AO15:BL15,1))</f>
        <v/>
      </c>
      <c r="CL15" s="291"/>
      <c r="CM15" s="290" t="str">
        <f t="shared" si="4"/>
        <v/>
      </c>
      <c r="CN15" s="290" t="str">
        <f t="shared" si="4"/>
        <v/>
      </c>
      <c r="CO15" s="290" t="str">
        <f t="shared" si="4"/>
        <v/>
      </c>
      <c r="CP15" s="290" t="str">
        <f t="shared" si="4"/>
        <v/>
      </c>
      <c r="CQ15" s="290" t="str">
        <f t="shared" si="4"/>
        <v/>
      </c>
      <c r="CR15" s="290" t="str">
        <f t="shared" si="4"/>
        <v/>
      </c>
      <c r="CS15" s="290" t="str">
        <f t="shared" si="4"/>
        <v/>
      </c>
      <c r="CT15" s="290" t="str">
        <f t="shared" si="4"/>
        <v/>
      </c>
      <c r="CU15" s="290" t="str">
        <f t="shared" si="4"/>
        <v/>
      </c>
      <c r="CV15" s="290" t="str">
        <f t="shared" si="4"/>
        <v/>
      </c>
      <c r="CW15" s="290" t="str">
        <f t="shared" si="4"/>
        <v/>
      </c>
      <c r="CX15" s="290" t="str">
        <f t="shared" si="4"/>
        <v/>
      </c>
      <c r="CY15" s="290" t="str">
        <f t="shared" si="4"/>
        <v/>
      </c>
      <c r="CZ15" s="290" t="str">
        <f t="shared" si="4"/>
        <v/>
      </c>
      <c r="DA15" s="290" t="str">
        <f t="shared" si="4"/>
        <v/>
      </c>
      <c r="DB15" s="290" t="str">
        <f t="shared" si="4"/>
        <v/>
      </c>
      <c r="DC15" s="290" t="str">
        <f t="shared" si="4"/>
        <v/>
      </c>
      <c r="DD15" s="290" t="str">
        <f t="shared" si="4"/>
        <v/>
      </c>
      <c r="DE15" s="290" t="str">
        <f t="shared" si="4"/>
        <v/>
      </c>
      <c r="DF15" s="290" t="str">
        <f t="shared" si="4"/>
        <v/>
      </c>
      <c r="DG15" s="290" t="str">
        <f t="shared" si="4"/>
        <v/>
      </c>
      <c r="DH15" s="290" t="str">
        <f t="shared" si="4"/>
        <v/>
      </c>
      <c r="DI15" s="290" t="str">
        <f t="shared" si="4"/>
        <v/>
      </c>
      <c r="DJ15" s="290" t="str">
        <f t="shared" si="4"/>
        <v/>
      </c>
      <c r="DK15" s="3" t="str">
        <f t="shared" si="33"/>
        <v/>
      </c>
      <c r="DL15" s="3" t="str">
        <f t="shared" si="33"/>
        <v/>
      </c>
      <c r="DM15" s="3" t="str">
        <f t="shared" si="33"/>
        <v/>
      </c>
      <c r="DN15" s="3" t="str">
        <f t="shared" si="33"/>
        <v/>
      </c>
      <c r="DO15" s="3" t="str">
        <f t="shared" si="33"/>
        <v/>
      </c>
      <c r="DP15" s="3" t="str">
        <f t="shared" si="34"/>
        <v/>
      </c>
      <c r="DQ15" s="3" t="str">
        <f t="shared" si="35"/>
        <v/>
      </c>
      <c r="DR15" s="3" t="str">
        <f t="shared" si="36"/>
        <v/>
      </c>
      <c r="DS15" s="3" t="str">
        <f t="shared" si="37"/>
        <v/>
      </c>
      <c r="DT15" s="3" t="str">
        <f t="shared" si="38"/>
        <v/>
      </c>
      <c r="DU15" s="1" t="str">
        <f t="shared" si="39"/>
        <v/>
      </c>
      <c r="DV15" s="1" t="str">
        <f t="shared" si="19"/>
        <v/>
      </c>
      <c r="DW15" s="1" t="str">
        <f t="shared" si="20"/>
        <v/>
      </c>
      <c r="DX15" s="1" t="str">
        <f t="shared" si="21"/>
        <v/>
      </c>
      <c r="DY15" s="1" t="str">
        <f t="shared" si="22"/>
        <v/>
      </c>
      <c r="DZ15" s="1" t="str">
        <f t="shared" si="23"/>
        <v/>
      </c>
      <c r="EA15" s="1" t="str">
        <f t="shared" si="24"/>
        <v/>
      </c>
      <c r="EB15" s="1" t="str">
        <f t="shared" si="25"/>
        <v/>
      </c>
      <c r="EC15" s="1" t="str">
        <f t="shared" si="24"/>
        <v/>
      </c>
      <c r="ED15" s="1" t="str">
        <f t="shared" si="25"/>
        <v/>
      </c>
      <c r="EE15" s="1" t="str">
        <f t="shared" si="26"/>
        <v/>
      </c>
      <c r="EF15" s="1" t="str">
        <f t="shared" si="27"/>
        <v/>
      </c>
      <c r="EG15" s="1" t="str">
        <f t="shared" si="7"/>
        <v/>
      </c>
      <c r="EH15" s="1" t="str">
        <f t="shared" si="8"/>
        <v/>
      </c>
      <c r="EI15" s="1" t="str">
        <f t="shared" si="9"/>
        <v/>
      </c>
      <c r="EJ15" s="1" t="str">
        <f t="shared" si="10"/>
        <v/>
      </c>
      <c r="EK15" s="1" t="str">
        <f t="shared" si="11"/>
        <v/>
      </c>
      <c r="EL15" s="1" t="str">
        <f t="shared" si="12"/>
        <v/>
      </c>
      <c r="EM15" s="1" t="str">
        <f t="shared" si="13"/>
        <v/>
      </c>
      <c r="EN15" s="1" t="str">
        <f t="shared" si="14"/>
        <v/>
      </c>
      <c r="EP15" s="1" t="str">
        <f t="shared" si="28"/>
        <v/>
      </c>
      <c r="EQ15" s="1" t="str">
        <f t="shared" si="29"/>
        <v/>
      </c>
      <c r="ER15" s="1" t="str">
        <f t="shared" si="30"/>
        <v/>
      </c>
      <c r="ES15" s="1" t="str">
        <f t="shared" si="31"/>
        <v/>
      </c>
      <c r="ET15" s="1" t="str">
        <f t="shared" si="32"/>
        <v/>
      </c>
    </row>
    <row r="16" spans="1:156" ht="15.6" x14ac:dyDescent="0.3">
      <c r="A16" s="291" t="str">
        <f t="shared" si="15"/>
        <v/>
      </c>
      <c r="B16" s="292" t="str">
        <f>ajuizamento!A23</f>
        <v/>
      </c>
      <c r="C16" s="293" t="str">
        <f>ajuizamento!B23</f>
        <v/>
      </c>
      <c r="D16" s="293">
        <f>ajuizamento!C23</f>
        <v>0</v>
      </c>
      <c r="E16" s="293">
        <f>ajuizamento!D23</f>
        <v>0</v>
      </c>
      <c r="F16" s="293" t="str">
        <f>ajuizamento!E23</f>
        <v/>
      </c>
      <c r="G16" s="293" t="str">
        <f>ajuizamento!F23</f>
        <v/>
      </c>
      <c r="H16" s="292">
        <f>ajuizamento!G23</f>
        <v>0</v>
      </c>
      <c r="I16" s="5">
        <f>IF(ajuizamento!$AY23="",0,ajuizamento!$AY23)</f>
        <v>0</v>
      </c>
      <c r="J16" s="5">
        <f>IF(ajuizamento!H23="",0,ajuizamento!H23)</f>
        <v>0</v>
      </c>
      <c r="K16" s="5">
        <f>IF(ajuizamento!BC23="",0,ajuizamento!BC23)</f>
        <v>0</v>
      </c>
      <c r="L16" s="5">
        <f>IF(ajuizamento!BD23="",0,ajuizamento!BD23)</f>
        <v>0</v>
      </c>
      <c r="M16" s="5">
        <f>IF(ajuizamento!S23="",0,ajuizamento!S23)</f>
        <v>0</v>
      </c>
      <c r="N16" s="5">
        <f>IF(ajuizamento!T23="",0,ajuizamento!T23)</f>
        <v>0</v>
      </c>
      <c r="O16" s="5">
        <f>IF(ajuizamento!U23="",0,ajuizamento!U23)</f>
        <v>0</v>
      </c>
      <c r="P16" s="5">
        <f>IF(ajuizamento!V23="",0,ajuizamento!V23)</f>
        <v>0</v>
      </c>
      <c r="Q16" s="5">
        <f>IF(ajuizamento!W23="",0,ajuizamento!W23)</f>
        <v>0</v>
      </c>
      <c r="R16" s="5">
        <f>IF(ajuizamento!X23="",0,ajuizamento!X23)</f>
        <v>0</v>
      </c>
      <c r="S16" s="5">
        <f>IF(ajuizamento!Y23="",0,ajuizamento!Y23)</f>
        <v>0</v>
      </c>
      <c r="T16" s="5">
        <f>IF(ajuizamento!Z23="",0,ajuizamento!Z23)</f>
        <v>0</v>
      </c>
      <c r="U16" s="5">
        <f>IF(ajuizamento!AA23="",0,ajuizamento!AA23)</f>
        <v>0</v>
      </c>
      <c r="V16" s="5">
        <f>IF(ajuizamento!AB23="",0,ajuizamento!AB23)</f>
        <v>0</v>
      </c>
      <c r="W16" s="5">
        <f>IF(ajuizamento!AC23="",0,ajuizamento!AC23)</f>
        <v>0</v>
      </c>
      <c r="X16" s="5">
        <f>IF(ajuizamento!AD23="",0,ajuizamento!AD23)</f>
        <v>0</v>
      </c>
      <c r="Y16" s="5">
        <f>IF(ajuizamento!AE23="",0,ajuizamento!AE23)</f>
        <v>0</v>
      </c>
      <c r="Z16" s="5">
        <f>IF(ajuizamento!AF23="",0,ajuizamento!AF23)</f>
        <v>0</v>
      </c>
      <c r="AA16" s="5">
        <f>IF(ajuizamento!AG23="",0,ajuizamento!AG23)</f>
        <v>0</v>
      </c>
      <c r="AB16" s="5">
        <f>IF(ajuizamento!AH23="",0,ajuizamento!AH23)</f>
        <v>0</v>
      </c>
      <c r="AC16" s="5">
        <f>IF(ajuizamento!AI23="",0,ajuizamento!AI23)</f>
        <v>0</v>
      </c>
      <c r="AD16" s="5">
        <f>IF(ajuizamento!AJ23="",0,ajuizamento!AJ23)</f>
        <v>0</v>
      </c>
      <c r="AE16" s="5">
        <f>IF(ajuizamento!AK23="",0,ajuizamento!AK23)</f>
        <v>0</v>
      </c>
      <c r="AF16" s="5">
        <f>IF(ajuizamento!AL23="",0,ajuizamento!AL23)</f>
        <v>0</v>
      </c>
      <c r="AG16" s="5">
        <f>IF(ajuizamento!AM23="",0,ajuizamento!AM23)</f>
        <v>0</v>
      </c>
      <c r="AH16" s="5">
        <f>IF(ajuizamento!AN23="",0,ajuizamento!AN23)</f>
        <v>0</v>
      </c>
      <c r="AI16" s="5">
        <f>IF(ajuizamento!AO23="",0,ajuizamento!AO23)</f>
        <v>0</v>
      </c>
      <c r="AJ16" s="5">
        <f>IF(ajuizamento!AP23="",0,ajuizamento!AP23)</f>
        <v>0</v>
      </c>
      <c r="AK16" s="5">
        <f>IF(ajuizamento!AS23="",0,ajuizamento!AS23)</f>
        <v>0</v>
      </c>
      <c r="AL16" s="9" t="str">
        <f t="shared" si="16"/>
        <v/>
      </c>
      <c r="AM16" s="7" t="str">
        <f t="shared" si="2"/>
        <v/>
      </c>
      <c r="AN16" s="291">
        <f t="shared" si="17"/>
        <v>0</v>
      </c>
      <c r="AO16" s="290" t="str">
        <f t="shared" si="18"/>
        <v/>
      </c>
      <c r="AP16" s="290" t="str">
        <f t="shared" si="3"/>
        <v/>
      </c>
      <c r="AQ16" s="290" t="str">
        <f t="shared" si="3"/>
        <v/>
      </c>
      <c r="AR16" s="290" t="str">
        <f t="shared" si="3"/>
        <v/>
      </c>
      <c r="AS16" s="290" t="str">
        <f t="shared" si="3"/>
        <v/>
      </c>
      <c r="AT16" s="290" t="str">
        <f t="shared" si="3"/>
        <v/>
      </c>
      <c r="AU16" s="290" t="str">
        <f t="shared" si="3"/>
        <v/>
      </c>
      <c r="AV16" s="290" t="str">
        <f t="shared" si="3"/>
        <v/>
      </c>
      <c r="AW16" s="290" t="str">
        <f t="shared" si="3"/>
        <v/>
      </c>
      <c r="AX16" s="290" t="str">
        <f t="shared" si="3"/>
        <v/>
      </c>
      <c r="AY16" s="290" t="str">
        <f t="shared" si="3"/>
        <v/>
      </c>
      <c r="AZ16" s="290" t="str">
        <f t="shared" si="3"/>
        <v/>
      </c>
      <c r="BA16" s="290" t="str">
        <f t="shared" si="3"/>
        <v/>
      </c>
      <c r="BB16" s="290" t="str">
        <f t="shared" si="3"/>
        <v/>
      </c>
      <c r="BC16" s="290" t="str">
        <f t="shared" si="3"/>
        <v/>
      </c>
      <c r="BD16" s="290" t="str">
        <f t="shared" si="3"/>
        <v/>
      </c>
      <c r="BE16" s="290" t="str">
        <f t="shared" si="3"/>
        <v/>
      </c>
      <c r="BF16" s="290" t="str">
        <f t="shared" si="3"/>
        <v/>
      </c>
      <c r="BG16" s="290" t="str">
        <f t="shared" si="3"/>
        <v/>
      </c>
      <c r="BH16" s="290" t="str">
        <f t="shared" si="3"/>
        <v/>
      </c>
      <c r="BI16" s="290" t="str">
        <f t="shared" si="3"/>
        <v/>
      </c>
      <c r="BJ16" s="290" t="str">
        <f t="shared" si="3"/>
        <v/>
      </c>
      <c r="BK16" s="290" t="str">
        <f t="shared" si="3"/>
        <v/>
      </c>
      <c r="BL16" s="290" t="str">
        <f t="shared" si="3"/>
        <v/>
      </c>
      <c r="BM16" s="290"/>
      <c r="BN16" s="290" t="str">
        <f>IF(AO16="","",COUNTIF($AO16:AO16,1))</f>
        <v/>
      </c>
      <c r="BO16" s="290" t="str">
        <f>IF(AP16="","",COUNTIF($AO16:AP16,1))</f>
        <v/>
      </c>
      <c r="BP16" s="290" t="str">
        <f>IF(AQ16="","",COUNTIF($AO16:AQ16,1))</f>
        <v/>
      </c>
      <c r="BQ16" s="290" t="str">
        <f>IF(AR16="","",COUNTIF($AO16:AR16,1))</f>
        <v/>
      </c>
      <c r="BR16" s="290" t="str">
        <f>IF(AS16="","",COUNTIF($AO16:AS16,1))</f>
        <v/>
      </c>
      <c r="BS16" s="290" t="str">
        <f>IF(AT16="","",COUNTIF($AO16:AT16,1))</f>
        <v/>
      </c>
      <c r="BT16" s="290" t="str">
        <f>IF(AU16="","",COUNTIF($AO16:AU16,1))</f>
        <v/>
      </c>
      <c r="BU16" s="290" t="str">
        <f>IF(AV16="","",COUNTIF($AO16:AV16,1))</f>
        <v/>
      </c>
      <c r="BV16" s="290" t="str">
        <f>IF(AW16="","",COUNTIF($AO16:AW16,1))</f>
        <v/>
      </c>
      <c r="BW16" s="290" t="str">
        <f>IF(AX16="","",COUNTIF($AO16:AX16,1))</f>
        <v/>
      </c>
      <c r="BX16" s="290" t="str">
        <f>IF(AY16="","",COUNTIF($AO16:AY16,1))</f>
        <v/>
      </c>
      <c r="BY16" s="290" t="str">
        <f>IF(AZ16="","",COUNTIF($AO16:AZ16,1))</f>
        <v/>
      </c>
      <c r="BZ16" s="290" t="str">
        <f>IF(BA16="","",COUNTIF($AO16:BA16,1))</f>
        <v/>
      </c>
      <c r="CA16" s="290" t="str">
        <f>IF(BB16="","",COUNTIF($AO16:BB16,1))</f>
        <v/>
      </c>
      <c r="CB16" s="290" t="str">
        <f>IF(BC16="","",COUNTIF($AO16:BC16,1))</f>
        <v/>
      </c>
      <c r="CC16" s="290" t="str">
        <f>IF(BD16="","",COUNTIF($AO16:BD16,1))</f>
        <v/>
      </c>
      <c r="CD16" s="290" t="str">
        <f>IF(BE16="","",COUNTIF($AO16:BE16,1))</f>
        <v/>
      </c>
      <c r="CE16" s="290" t="str">
        <f>IF(BF16="","",COUNTIF($AO16:BF16,1))</f>
        <v/>
      </c>
      <c r="CF16" s="290" t="str">
        <f>IF(BG16="","",COUNTIF($AO16:BG16,1))</f>
        <v/>
      </c>
      <c r="CG16" s="290" t="str">
        <f>IF(BH16="","",COUNTIF($AO16:BH16,1))</f>
        <v/>
      </c>
      <c r="CH16" s="290" t="str">
        <f>IF(BI16="","",COUNTIF($AO16:BI16,1))</f>
        <v/>
      </c>
      <c r="CI16" s="290" t="str">
        <f>IF(BJ16="","",COUNTIF($AO16:BJ16,1))</f>
        <v/>
      </c>
      <c r="CJ16" s="290" t="str">
        <f>IF(BK16="","",COUNTIF($AO16:BK16,1))</f>
        <v/>
      </c>
      <c r="CK16" s="290" t="str">
        <f>IF(BL16="","",COUNTIF($AO16:BL16,1))</f>
        <v/>
      </c>
      <c r="CL16" s="291"/>
      <c r="CM16" s="290" t="str">
        <f t="shared" si="4"/>
        <v/>
      </c>
      <c r="CN16" s="290" t="str">
        <f t="shared" si="4"/>
        <v/>
      </c>
      <c r="CO16" s="290" t="str">
        <f t="shared" si="4"/>
        <v/>
      </c>
      <c r="CP16" s="290" t="str">
        <f t="shared" si="4"/>
        <v/>
      </c>
      <c r="CQ16" s="290" t="str">
        <f t="shared" si="4"/>
        <v/>
      </c>
      <c r="CR16" s="290" t="str">
        <f t="shared" si="4"/>
        <v/>
      </c>
      <c r="CS16" s="290" t="str">
        <f t="shared" si="4"/>
        <v/>
      </c>
      <c r="CT16" s="290" t="str">
        <f t="shared" si="4"/>
        <v/>
      </c>
      <c r="CU16" s="290" t="str">
        <f t="shared" si="4"/>
        <v/>
      </c>
      <c r="CV16" s="290" t="str">
        <f t="shared" si="4"/>
        <v/>
      </c>
      <c r="CW16" s="290" t="str">
        <f t="shared" si="4"/>
        <v/>
      </c>
      <c r="CX16" s="290" t="str">
        <f t="shared" si="4"/>
        <v/>
      </c>
      <c r="CY16" s="290" t="str">
        <f t="shared" si="4"/>
        <v/>
      </c>
      <c r="CZ16" s="290" t="str">
        <f t="shared" si="4"/>
        <v/>
      </c>
      <c r="DA16" s="290" t="str">
        <f t="shared" si="4"/>
        <v/>
      </c>
      <c r="DB16" s="290" t="str">
        <f t="shared" si="4"/>
        <v/>
      </c>
      <c r="DC16" s="290" t="str">
        <f t="shared" si="4"/>
        <v/>
      </c>
      <c r="DD16" s="290" t="str">
        <f t="shared" si="4"/>
        <v/>
      </c>
      <c r="DE16" s="290" t="str">
        <f t="shared" si="4"/>
        <v/>
      </c>
      <c r="DF16" s="290" t="str">
        <f t="shared" si="4"/>
        <v/>
      </c>
      <c r="DG16" s="290" t="str">
        <f t="shared" si="4"/>
        <v/>
      </c>
      <c r="DH16" s="290" t="str">
        <f t="shared" si="4"/>
        <v/>
      </c>
      <c r="DI16" s="290" t="str">
        <f t="shared" si="4"/>
        <v/>
      </c>
      <c r="DJ16" s="290" t="str">
        <f t="shared" si="4"/>
        <v/>
      </c>
      <c r="DK16" s="3" t="str">
        <f t="shared" si="33"/>
        <v/>
      </c>
      <c r="DL16" s="3" t="str">
        <f t="shared" si="33"/>
        <v/>
      </c>
      <c r="DM16" s="3" t="str">
        <f t="shared" si="33"/>
        <v/>
      </c>
      <c r="DN16" s="3" t="str">
        <f t="shared" si="33"/>
        <v/>
      </c>
      <c r="DO16" s="3" t="str">
        <f t="shared" si="33"/>
        <v/>
      </c>
      <c r="DP16" s="3" t="str">
        <f t="shared" si="34"/>
        <v/>
      </c>
      <c r="DQ16" s="3" t="str">
        <f t="shared" si="35"/>
        <v/>
      </c>
      <c r="DR16" s="3" t="str">
        <f t="shared" si="36"/>
        <v/>
      </c>
      <c r="DS16" s="3" t="str">
        <f t="shared" si="37"/>
        <v/>
      </c>
      <c r="DT16" s="3" t="str">
        <f t="shared" si="38"/>
        <v/>
      </c>
      <c r="DU16" s="1" t="str">
        <f t="shared" si="39"/>
        <v/>
      </c>
      <c r="DV16" s="1" t="str">
        <f t="shared" si="19"/>
        <v/>
      </c>
      <c r="DW16" s="1" t="str">
        <f t="shared" si="20"/>
        <v/>
      </c>
      <c r="DX16" s="1" t="str">
        <f t="shared" si="21"/>
        <v/>
      </c>
      <c r="DY16" s="1" t="str">
        <f t="shared" si="22"/>
        <v/>
      </c>
      <c r="DZ16" s="1" t="str">
        <f t="shared" si="23"/>
        <v/>
      </c>
      <c r="EA16" s="1" t="str">
        <f t="shared" si="24"/>
        <v/>
      </c>
      <c r="EB16" s="1" t="str">
        <f t="shared" si="25"/>
        <v/>
      </c>
      <c r="EC16" s="1" t="str">
        <f t="shared" si="24"/>
        <v/>
      </c>
      <c r="ED16" s="1" t="str">
        <f t="shared" si="25"/>
        <v/>
      </c>
      <c r="EE16" s="1" t="str">
        <f t="shared" si="26"/>
        <v/>
      </c>
      <c r="EF16" s="1" t="str">
        <f t="shared" si="27"/>
        <v/>
      </c>
      <c r="EG16" s="1" t="str">
        <f t="shared" si="7"/>
        <v/>
      </c>
      <c r="EH16" s="1" t="str">
        <f t="shared" si="8"/>
        <v/>
      </c>
      <c r="EI16" s="1" t="str">
        <f t="shared" si="9"/>
        <v/>
      </c>
      <c r="EJ16" s="1" t="str">
        <f t="shared" si="10"/>
        <v/>
      </c>
      <c r="EK16" s="1" t="str">
        <f t="shared" si="11"/>
        <v/>
      </c>
      <c r="EL16" s="1" t="str">
        <f t="shared" si="12"/>
        <v/>
      </c>
      <c r="EM16" s="1" t="str">
        <f t="shared" si="13"/>
        <v/>
      </c>
      <c r="EN16" s="1" t="str">
        <f t="shared" si="14"/>
        <v/>
      </c>
      <c r="EP16" s="1" t="str">
        <f t="shared" si="28"/>
        <v/>
      </c>
      <c r="EQ16" s="1" t="str">
        <f t="shared" si="29"/>
        <v/>
      </c>
      <c r="ER16" s="1" t="str">
        <f t="shared" si="30"/>
        <v/>
      </c>
      <c r="ES16" s="1" t="str">
        <f t="shared" si="31"/>
        <v/>
      </c>
      <c r="ET16" s="1" t="str">
        <f t="shared" si="32"/>
        <v/>
      </c>
    </row>
    <row r="17" spans="1:150" ht="15.6" x14ac:dyDescent="0.3">
      <c r="A17" s="291" t="str">
        <f t="shared" si="15"/>
        <v/>
      </c>
      <c r="B17" s="292" t="str">
        <f>ajuizamento!A24</f>
        <v/>
      </c>
      <c r="C17" s="293" t="str">
        <f>ajuizamento!B24</f>
        <v/>
      </c>
      <c r="D17" s="293">
        <f>ajuizamento!C24</f>
        <v>0</v>
      </c>
      <c r="E17" s="293">
        <f>ajuizamento!D24</f>
        <v>0</v>
      </c>
      <c r="F17" s="293" t="str">
        <f>ajuizamento!E24</f>
        <v/>
      </c>
      <c r="G17" s="293" t="str">
        <f>ajuizamento!F24</f>
        <v/>
      </c>
      <c r="H17" s="292">
        <f>ajuizamento!G24</f>
        <v>0</v>
      </c>
      <c r="I17" s="5">
        <f>IF(ajuizamento!$AY24="",0,ajuizamento!$AY24)</f>
        <v>0</v>
      </c>
      <c r="J17" s="5">
        <f>IF(ajuizamento!H24="",0,ajuizamento!H24)</f>
        <v>0</v>
      </c>
      <c r="K17" s="5">
        <f>IF(ajuizamento!BC24="",0,ajuizamento!BC24)</f>
        <v>0</v>
      </c>
      <c r="L17" s="5">
        <f>IF(ajuizamento!BD24="",0,ajuizamento!BD24)</f>
        <v>0</v>
      </c>
      <c r="M17" s="5">
        <f>IF(ajuizamento!S24="",0,ajuizamento!S24)</f>
        <v>0</v>
      </c>
      <c r="N17" s="5">
        <f>IF(ajuizamento!T24="",0,ajuizamento!T24)</f>
        <v>0</v>
      </c>
      <c r="O17" s="5">
        <f>IF(ajuizamento!U24="",0,ajuizamento!U24)</f>
        <v>0</v>
      </c>
      <c r="P17" s="5">
        <f>IF(ajuizamento!V24="",0,ajuizamento!V24)</f>
        <v>0</v>
      </c>
      <c r="Q17" s="5">
        <f>IF(ajuizamento!W24="",0,ajuizamento!W24)</f>
        <v>0</v>
      </c>
      <c r="R17" s="5">
        <f>IF(ajuizamento!X24="",0,ajuizamento!X24)</f>
        <v>0</v>
      </c>
      <c r="S17" s="5">
        <f>IF(ajuizamento!Y24="",0,ajuizamento!Y24)</f>
        <v>0</v>
      </c>
      <c r="T17" s="5">
        <f>IF(ajuizamento!Z24="",0,ajuizamento!Z24)</f>
        <v>0</v>
      </c>
      <c r="U17" s="5">
        <f>IF(ajuizamento!AA24="",0,ajuizamento!AA24)</f>
        <v>0</v>
      </c>
      <c r="V17" s="5">
        <f>IF(ajuizamento!AB24="",0,ajuizamento!AB24)</f>
        <v>0</v>
      </c>
      <c r="W17" s="5">
        <f>IF(ajuizamento!AC24="",0,ajuizamento!AC24)</f>
        <v>0</v>
      </c>
      <c r="X17" s="5">
        <f>IF(ajuizamento!AD24="",0,ajuizamento!AD24)</f>
        <v>0</v>
      </c>
      <c r="Y17" s="5">
        <f>IF(ajuizamento!AE24="",0,ajuizamento!AE24)</f>
        <v>0</v>
      </c>
      <c r="Z17" s="5">
        <f>IF(ajuizamento!AF24="",0,ajuizamento!AF24)</f>
        <v>0</v>
      </c>
      <c r="AA17" s="5">
        <f>IF(ajuizamento!AG24="",0,ajuizamento!AG24)</f>
        <v>0</v>
      </c>
      <c r="AB17" s="5">
        <f>IF(ajuizamento!AH24="",0,ajuizamento!AH24)</f>
        <v>0</v>
      </c>
      <c r="AC17" s="5">
        <f>IF(ajuizamento!AI24="",0,ajuizamento!AI24)</f>
        <v>0</v>
      </c>
      <c r="AD17" s="5">
        <f>IF(ajuizamento!AJ24="",0,ajuizamento!AJ24)</f>
        <v>0</v>
      </c>
      <c r="AE17" s="5">
        <f>IF(ajuizamento!AK24="",0,ajuizamento!AK24)</f>
        <v>0</v>
      </c>
      <c r="AF17" s="5">
        <f>IF(ajuizamento!AL24="",0,ajuizamento!AL24)</f>
        <v>0</v>
      </c>
      <c r="AG17" s="5">
        <f>IF(ajuizamento!AM24="",0,ajuizamento!AM24)</f>
        <v>0</v>
      </c>
      <c r="AH17" s="5">
        <f>IF(ajuizamento!AN24="",0,ajuizamento!AN24)</f>
        <v>0</v>
      </c>
      <c r="AI17" s="5">
        <f>IF(ajuizamento!AO24="",0,ajuizamento!AO24)</f>
        <v>0</v>
      </c>
      <c r="AJ17" s="5">
        <f>IF(ajuizamento!AP24="",0,ajuizamento!AP24)</f>
        <v>0</v>
      </c>
      <c r="AK17" s="5">
        <f>IF(ajuizamento!AS24="",0,ajuizamento!AS24)</f>
        <v>0</v>
      </c>
      <c r="AL17" s="9" t="str">
        <f t="shared" si="16"/>
        <v/>
      </c>
      <c r="AM17" s="7" t="str">
        <f t="shared" si="2"/>
        <v/>
      </c>
      <c r="AN17" s="291">
        <f t="shared" si="17"/>
        <v>0</v>
      </c>
      <c r="AO17" s="290" t="str">
        <f t="shared" si="18"/>
        <v/>
      </c>
      <c r="AP17" s="290" t="str">
        <f t="shared" si="3"/>
        <v/>
      </c>
      <c r="AQ17" s="290" t="str">
        <f t="shared" si="3"/>
        <v/>
      </c>
      <c r="AR17" s="290" t="str">
        <f t="shared" si="3"/>
        <v/>
      </c>
      <c r="AS17" s="290" t="str">
        <f t="shared" si="3"/>
        <v/>
      </c>
      <c r="AT17" s="290" t="str">
        <f t="shared" si="3"/>
        <v/>
      </c>
      <c r="AU17" s="290" t="str">
        <f t="shared" si="3"/>
        <v/>
      </c>
      <c r="AV17" s="290" t="str">
        <f t="shared" si="3"/>
        <v/>
      </c>
      <c r="AW17" s="290" t="str">
        <f t="shared" si="3"/>
        <v/>
      </c>
      <c r="AX17" s="290" t="str">
        <f t="shared" si="3"/>
        <v/>
      </c>
      <c r="AY17" s="290" t="str">
        <f t="shared" si="3"/>
        <v/>
      </c>
      <c r="AZ17" s="290" t="str">
        <f t="shared" si="3"/>
        <v/>
      </c>
      <c r="BA17" s="290" t="str">
        <f t="shared" si="3"/>
        <v/>
      </c>
      <c r="BB17" s="290" t="str">
        <f t="shared" si="3"/>
        <v/>
      </c>
      <c r="BC17" s="290" t="str">
        <f t="shared" si="3"/>
        <v/>
      </c>
      <c r="BD17" s="290" t="str">
        <f t="shared" si="3"/>
        <v/>
      </c>
      <c r="BE17" s="290" t="str">
        <f t="shared" si="3"/>
        <v/>
      </c>
      <c r="BF17" s="290" t="str">
        <f t="shared" si="3"/>
        <v/>
      </c>
      <c r="BG17" s="290" t="str">
        <f t="shared" si="3"/>
        <v/>
      </c>
      <c r="BH17" s="290" t="str">
        <f t="shared" si="3"/>
        <v/>
      </c>
      <c r="BI17" s="290" t="str">
        <f t="shared" si="3"/>
        <v/>
      </c>
      <c r="BJ17" s="290" t="str">
        <f t="shared" si="3"/>
        <v/>
      </c>
      <c r="BK17" s="290" t="str">
        <f t="shared" si="3"/>
        <v/>
      </c>
      <c r="BL17" s="290" t="str">
        <f t="shared" si="3"/>
        <v/>
      </c>
      <c r="BM17" s="290"/>
      <c r="BN17" s="290" t="str">
        <f>IF(AO17="","",COUNTIF($AO17:AO17,1))</f>
        <v/>
      </c>
      <c r="BO17" s="290" t="str">
        <f>IF(AP17="","",COUNTIF($AO17:AP17,1))</f>
        <v/>
      </c>
      <c r="BP17" s="290" t="str">
        <f>IF(AQ17="","",COUNTIF($AO17:AQ17,1))</f>
        <v/>
      </c>
      <c r="BQ17" s="290" t="str">
        <f>IF(AR17="","",COUNTIF($AO17:AR17,1))</f>
        <v/>
      </c>
      <c r="BR17" s="290" t="str">
        <f>IF(AS17="","",COUNTIF($AO17:AS17,1))</f>
        <v/>
      </c>
      <c r="BS17" s="290" t="str">
        <f>IF(AT17="","",COUNTIF($AO17:AT17,1))</f>
        <v/>
      </c>
      <c r="BT17" s="290" t="str">
        <f>IF(AU17="","",COUNTIF($AO17:AU17,1))</f>
        <v/>
      </c>
      <c r="BU17" s="290" t="str">
        <f>IF(AV17="","",COUNTIF($AO17:AV17,1))</f>
        <v/>
      </c>
      <c r="BV17" s="290" t="str">
        <f>IF(AW17="","",COUNTIF($AO17:AW17,1))</f>
        <v/>
      </c>
      <c r="BW17" s="290" t="str">
        <f>IF(AX17="","",COUNTIF($AO17:AX17,1))</f>
        <v/>
      </c>
      <c r="BX17" s="290" t="str">
        <f>IF(AY17="","",COUNTIF($AO17:AY17,1))</f>
        <v/>
      </c>
      <c r="BY17" s="290" t="str">
        <f>IF(AZ17="","",COUNTIF($AO17:AZ17,1))</f>
        <v/>
      </c>
      <c r="BZ17" s="290" t="str">
        <f>IF(BA17="","",COUNTIF($AO17:BA17,1))</f>
        <v/>
      </c>
      <c r="CA17" s="290" t="str">
        <f>IF(BB17="","",COUNTIF($AO17:BB17,1))</f>
        <v/>
      </c>
      <c r="CB17" s="290" t="str">
        <f>IF(BC17="","",COUNTIF($AO17:BC17,1))</f>
        <v/>
      </c>
      <c r="CC17" s="290" t="str">
        <f>IF(BD17="","",COUNTIF($AO17:BD17,1))</f>
        <v/>
      </c>
      <c r="CD17" s="290" t="str">
        <f>IF(BE17="","",COUNTIF($AO17:BE17,1))</f>
        <v/>
      </c>
      <c r="CE17" s="290" t="str">
        <f>IF(BF17="","",COUNTIF($AO17:BF17,1))</f>
        <v/>
      </c>
      <c r="CF17" s="290" t="str">
        <f>IF(BG17="","",COUNTIF($AO17:BG17,1))</f>
        <v/>
      </c>
      <c r="CG17" s="290" t="str">
        <f>IF(BH17="","",COUNTIF($AO17:BH17,1))</f>
        <v/>
      </c>
      <c r="CH17" s="290" t="str">
        <f>IF(BI17="","",COUNTIF($AO17:BI17,1))</f>
        <v/>
      </c>
      <c r="CI17" s="290" t="str">
        <f>IF(BJ17="","",COUNTIF($AO17:BJ17,1))</f>
        <v/>
      </c>
      <c r="CJ17" s="290" t="str">
        <f>IF(BK17="","",COUNTIF($AO17:BK17,1))</f>
        <v/>
      </c>
      <c r="CK17" s="290" t="str">
        <f>IF(BL17="","",COUNTIF($AO17:BL17,1))</f>
        <v/>
      </c>
      <c r="CL17" s="291"/>
      <c r="CM17" s="290" t="str">
        <f t="shared" si="4"/>
        <v/>
      </c>
      <c r="CN17" s="290" t="str">
        <f t="shared" si="4"/>
        <v/>
      </c>
      <c r="CO17" s="290" t="str">
        <f t="shared" si="4"/>
        <v/>
      </c>
      <c r="CP17" s="290" t="str">
        <f t="shared" si="4"/>
        <v/>
      </c>
      <c r="CQ17" s="290" t="str">
        <f t="shared" si="4"/>
        <v/>
      </c>
      <c r="CR17" s="290" t="str">
        <f t="shared" si="4"/>
        <v/>
      </c>
      <c r="CS17" s="290" t="str">
        <f t="shared" si="4"/>
        <v/>
      </c>
      <c r="CT17" s="290" t="str">
        <f t="shared" si="4"/>
        <v/>
      </c>
      <c r="CU17" s="290" t="str">
        <f t="shared" si="4"/>
        <v/>
      </c>
      <c r="CV17" s="290" t="str">
        <f t="shared" si="4"/>
        <v/>
      </c>
      <c r="CW17" s="290" t="str">
        <f t="shared" si="4"/>
        <v/>
      </c>
      <c r="CX17" s="290" t="str">
        <f t="shared" si="4"/>
        <v/>
      </c>
      <c r="CY17" s="290" t="str">
        <f t="shared" si="4"/>
        <v/>
      </c>
      <c r="CZ17" s="290" t="str">
        <f t="shared" si="4"/>
        <v/>
      </c>
      <c r="DA17" s="290" t="str">
        <f t="shared" si="4"/>
        <v/>
      </c>
      <c r="DB17" s="290" t="str">
        <f t="shared" si="4"/>
        <v/>
      </c>
      <c r="DC17" s="290" t="str">
        <f t="shared" si="4"/>
        <v/>
      </c>
      <c r="DD17" s="290" t="str">
        <f t="shared" si="4"/>
        <v/>
      </c>
      <c r="DE17" s="290" t="str">
        <f t="shared" si="4"/>
        <v/>
      </c>
      <c r="DF17" s="290" t="str">
        <f t="shared" si="4"/>
        <v/>
      </c>
      <c r="DG17" s="290" t="str">
        <f t="shared" si="4"/>
        <v/>
      </c>
      <c r="DH17" s="290" t="str">
        <f t="shared" si="4"/>
        <v/>
      </c>
      <c r="DI17" s="290" t="str">
        <f t="shared" si="4"/>
        <v/>
      </c>
      <c r="DJ17" s="290" t="str">
        <f t="shared" si="4"/>
        <v/>
      </c>
      <c r="DK17" s="3" t="str">
        <f t="shared" si="33"/>
        <v/>
      </c>
      <c r="DL17" s="3" t="str">
        <f t="shared" si="33"/>
        <v/>
      </c>
      <c r="DM17" s="3" t="str">
        <f t="shared" si="33"/>
        <v/>
      </c>
      <c r="DN17" s="3" t="str">
        <f t="shared" si="33"/>
        <v/>
      </c>
      <c r="DO17" s="3" t="str">
        <f t="shared" si="33"/>
        <v/>
      </c>
      <c r="DP17" s="3" t="str">
        <f t="shared" si="34"/>
        <v/>
      </c>
      <c r="DQ17" s="3" t="str">
        <f t="shared" si="35"/>
        <v/>
      </c>
      <c r="DR17" s="3" t="str">
        <f t="shared" si="36"/>
        <v/>
      </c>
      <c r="DS17" s="3" t="str">
        <f t="shared" si="37"/>
        <v/>
      </c>
      <c r="DT17" s="3" t="str">
        <f t="shared" si="38"/>
        <v/>
      </c>
      <c r="DU17" s="1" t="str">
        <f t="shared" si="39"/>
        <v/>
      </c>
      <c r="DV17" s="1" t="str">
        <f t="shared" si="19"/>
        <v/>
      </c>
      <c r="DW17" s="1" t="str">
        <f t="shared" si="20"/>
        <v/>
      </c>
      <c r="DX17" s="1" t="str">
        <f t="shared" si="21"/>
        <v/>
      </c>
      <c r="DY17" s="1" t="str">
        <f t="shared" si="22"/>
        <v/>
      </c>
      <c r="DZ17" s="1" t="str">
        <f t="shared" si="23"/>
        <v/>
      </c>
      <c r="EA17" s="1" t="str">
        <f t="shared" si="24"/>
        <v/>
      </c>
      <c r="EB17" s="1" t="str">
        <f t="shared" si="25"/>
        <v/>
      </c>
      <c r="EC17" s="1" t="str">
        <f t="shared" si="24"/>
        <v/>
      </c>
      <c r="ED17" s="1" t="str">
        <f t="shared" si="25"/>
        <v/>
      </c>
      <c r="EE17" s="1" t="str">
        <f t="shared" si="26"/>
        <v/>
      </c>
      <c r="EF17" s="1" t="str">
        <f t="shared" si="27"/>
        <v/>
      </c>
      <c r="EG17" s="1" t="str">
        <f t="shared" si="7"/>
        <v/>
      </c>
      <c r="EH17" s="1" t="str">
        <f t="shared" si="8"/>
        <v/>
      </c>
      <c r="EI17" s="1" t="str">
        <f t="shared" si="9"/>
        <v/>
      </c>
      <c r="EJ17" s="1" t="str">
        <f t="shared" si="10"/>
        <v/>
      </c>
      <c r="EK17" s="1" t="str">
        <f t="shared" si="11"/>
        <v/>
      </c>
      <c r="EL17" s="1" t="str">
        <f t="shared" si="12"/>
        <v/>
      </c>
      <c r="EM17" s="1" t="str">
        <f t="shared" si="13"/>
        <v/>
      </c>
      <c r="EN17" s="1" t="str">
        <f t="shared" si="14"/>
        <v/>
      </c>
      <c r="EP17" s="1" t="str">
        <f t="shared" si="28"/>
        <v/>
      </c>
      <c r="EQ17" s="1" t="str">
        <f t="shared" si="29"/>
        <v/>
      </c>
      <c r="ER17" s="1" t="str">
        <f t="shared" si="30"/>
        <v/>
      </c>
      <c r="ES17" s="1" t="str">
        <f t="shared" si="31"/>
        <v/>
      </c>
      <c r="ET17" s="1" t="str">
        <f t="shared" si="32"/>
        <v/>
      </c>
    </row>
    <row r="18" spans="1:150" ht="15.6" x14ac:dyDescent="0.3">
      <c r="A18" s="291" t="str">
        <f t="shared" si="15"/>
        <v/>
      </c>
      <c r="B18" s="292" t="str">
        <f>ajuizamento!A25</f>
        <v/>
      </c>
      <c r="C18" s="293" t="str">
        <f>ajuizamento!B25</f>
        <v/>
      </c>
      <c r="D18" s="293">
        <f>ajuizamento!C25</f>
        <v>0</v>
      </c>
      <c r="E18" s="293">
        <f>ajuizamento!D25</f>
        <v>0</v>
      </c>
      <c r="F18" s="293" t="str">
        <f>ajuizamento!E25</f>
        <v/>
      </c>
      <c r="G18" s="293" t="str">
        <f>ajuizamento!F25</f>
        <v/>
      </c>
      <c r="H18" s="292">
        <f>ajuizamento!G25</f>
        <v>0</v>
      </c>
      <c r="I18" s="5">
        <f>IF(ajuizamento!$AY25="",0,ajuizamento!$AY25)</f>
        <v>0</v>
      </c>
      <c r="J18" s="5">
        <f>IF(ajuizamento!H25="",0,ajuizamento!H25)</f>
        <v>0</v>
      </c>
      <c r="K18" s="5">
        <f>IF(ajuizamento!BC25="",0,ajuizamento!BC25)</f>
        <v>0</v>
      </c>
      <c r="L18" s="5">
        <f>IF(ajuizamento!BD25="",0,ajuizamento!BD25)</f>
        <v>0</v>
      </c>
      <c r="M18" s="5">
        <f>IF(ajuizamento!S25="",0,ajuizamento!S25)</f>
        <v>0</v>
      </c>
      <c r="N18" s="5">
        <f>IF(ajuizamento!T25="",0,ajuizamento!T25)</f>
        <v>0</v>
      </c>
      <c r="O18" s="5">
        <f>IF(ajuizamento!U25="",0,ajuizamento!U25)</f>
        <v>0</v>
      </c>
      <c r="P18" s="5">
        <f>IF(ajuizamento!V25="",0,ajuizamento!V25)</f>
        <v>0</v>
      </c>
      <c r="Q18" s="5">
        <f>IF(ajuizamento!W25="",0,ajuizamento!W25)</f>
        <v>0</v>
      </c>
      <c r="R18" s="5">
        <f>IF(ajuizamento!X25="",0,ajuizamento!X25)</f>
        <v>0</v>
      </c>
      <c r="S18" s="5">
        <f>IF(ajuizamento!Y25="",0,ajuizamento!Y25)</f>
        <v>0</v>
      </c>
      <c r="T18" s="5">
        <f>IF(ajuizamento!Z25="",0,ajuizamento!Z25)</f>
        <v>0</v>
      </c>
      <c r="U18" s="5">
        <f>IF(ajuizamento!AA25="",0,ajuizamento!AA25)</f>
        <v>0</v>
      </c>
      <c r="V18" s="5">
        <f>IF(ajuizamento!AB25="",0,ajuizamento!AB25)</f>
        <v>0</v>
      </c>
      <c r="W18" s="5">
        <f>IF(ajuizamento!AC25="",0,ajuizamento!AC25)</f>
        <v>0</v>
      </c>
      <c r="X18" s="5">
        <f>IF(ajuizamento!AD25="",0,ajuizamento!AD25)</f>
        <v>0</v>
      </c>
      <c r="Y18" s="5">
        <f>IF(ajuizamento!AE25="",0,ajuizamento!AE25)</f>
        <v>0</v>
      </c>
      <c r="Z18" s="5">
        <f>IF(ajuizamento!AF25="",0,ajuizamento!AF25)</f>
        <v>0</v>
      </c>
      <c r="AA18" s="5">
        <f>IF(ajuizamento!AG25="",0,ajuizamento!AG25)</f>
        <v>0</v>
      </c>
      <c r="AB18" s="5">
        <f>IF(ajuizamento!AH25="",0,ajuizamento!AH25)</f>
        <v>0</v>
      </c>
      <c r="AC18" s="5">
        <f>IF(ajuizamento!AI25="",0,ajuizamento!AI25)</f>
        <v>0</v>
      </c>
      <c r="AD18" s="5">
        <f>IF(ajuizamento!AJ25="",0,ajuizamento!AJ25)</f>
        <v>0</v>
      </c>
      <c r="AE18" s="5">
        <f>IF(ajuizamento!AK25="",0,ajuizamento!AK25)</f>
        <v>0</v>
      </c>
      <c r="AF18" s="5">
        <f>IF(ajuizamento!AL25="",0,ajuizamento!AL25)</f>
        <v>0</v>
      </c>
      <c r="AG18" s="5">
        <f>IF(ajuizamento!AM25="",0,ajuizamento!AM25)</f>
        <v>0</v>
      </c>
      <c r="AH18" s="5">
        <f>IF(ajuizamento!AN25="",0,ajuizamento!AN25)</f>
        <v>0</v>
      </c>
      <c r="AI18" s="5">
        <f>IF(ajuizamento!AO25="",0,ajuizamento!AO25)</f>
        <v>0</v>
      </c>
      <c r="AJ18" s="5">
        <f>IF(ajuizamento!AP25="",0,ajuizamento!AP25)</f>
        <v>0</v>
      </c>
      <c r="AK18" s="5">
        <f>IF(ajuizamento!AS25="",0,ajuizamento!AS25)</f>
        <v>0</v>
      </c>
      <c r="AL18" s="9" t="str">
        <f t="shared" si="16"/>
        <v/>
      </c>
      <c r="AM18" s="7" t="str">
        <f t="shared" si="2"/>
        <v/>
      </c>
      <c r="AN18" s="291">
        <f t="shared" si="17"/>
        <v>0</v>
      </c>
      <c r="AO18" s="290" t="str">
        <f t="shared" si="18"/>
        <v/>
      </c>
      <c r="AP18" s="290" t="str">
        <f t="shared" si="3"/>
        <v/>
      </c>
      <c r="AQ18" s="290" t="str">
        <f t="shared" si="3"/>
        <v/>
      </c>
      <c r="AR18" s="290" t="str">
        <f t="shared" si="3"/>
        <v/>
      </c>
      <c r="AS18" s="290" t="str">
        <f t="shared" si="3"/>
        <v/>
      </c>
      <c r="AT18" s="290" t="str">
        <f t="shared" si="3"/>
        <v/>
      </c>
      <c r="AU18" s="290" t="str">
        <f t="shared" si="3"/>
        <v/>
      </c>
      <c r="AV18" s="290" t="str">
        <f t="shared" si="3"/>
        <v/>
      </c>
      <c r="AW18" s="290" t="str">
        <f t="shared" si="3"/>
        <v/>
      </c>
      <c r="AX18" s="290" t="str">
        <f t="shared" si="3"/>
        <v/>
      </c>
      <c r="AY18" s="290" t="str">
        <f t="shared" si="3"/>
        <v/>
      </c>
      <c r="AZ18" s="290" t="str">
        <f t="shared" si="3"/>
        <v/>
      </c>
      <c r="BA18" s="290" t="str">
        <f t="shared" si="3"/>
        <v/>
      </c>
      <c r="BB18" s="290" t="str">
        <f t="shared" si="3"/>
        <v/>
      </c>
      <c r="BC18" s="290" t="str">
        <f t="shared" si="3"/>
        <v/>
      </c>
      <c r="BD18" s="290" t="str">
        <f t="shared" si="3"/>
        <v/>
      </c>
      <c r="BE18" s="290" t="str">
        <f t="shared" si="3"/>
        <v/>
      </c>
      <c r="BF18" s="290" t="str">
        <f t="shared" si="3"/>
        <v/>
      </c>
      <c r="BG18" s="290" t="str">
        <f t="shared" si="3"/>
        <v/>
      </c>
      <c r="BH18" s="290" t="str">
        <f t="shared" si="3"/>
        <v/>
      </c>
      <c r="BI18" s="290" t="str">
        <f t="shared" si="3"/>
        <v/>
      </c>
      <c r="BJ18" s="290" t="str">
        <f t="shared" si="3"/>
        <v/>
      </c>
      <c r="BK18" s="290" t="str">
        <f t="shared" si="3"/>
        <v/>
      </c>
      <c r="BL18" s="290" t="str">
        <f t="shared" si="3"/>
        <v/>
      </c>
      <c r="BM18" s="290"/>
      <c r="BN18" s="290" t="str">
        <f>IF(AO18="","",COUNTIF($AO18:AO18,1))</f>
        <v/>
      </c>
      <c r="BO18" s="290" t="str">
        <f>IF(AP18="","",COUNTIF($AO18:AP18,1))</f>
        <v/>
      </c>
      <c r="BP18" s="290" t="str">
        <f>IF(AQ18="","",COUNTIF($AO18:AQ18,1))</f>
        <v/>
      </c>
      <c r="BQ18" s="290" t="str">
        <f>IF(AR18="","",COUNTIF($AO18:AR18,1))</f>
        <v/>
      </c>
      <c r="BR18" s="290" t="str">
        <f>IF(AS18="","",COUNTIF($AO18:AS18,1))</f>
        <v/>
      </c>
      <c r="BS18" s="290" t="str">
        <f>IF(AT18="","",COUNTIF($AO18:AT18,1))</f>
        <v/>
      </c>
      <c r="BT18" s="290" t="str">
        <f>IF(AU18="","",COUNTIF($AO18:AU18,1))</f>
        <v/>
      </c>
      <c r="BU18" s="290" t="str">
        <f>IF(AV18="","",COUNTIF($AO18:AV18,1))</f>
        <v/>
      </c>
      <c r="BV18" s="290" t="str">
        <f>IF(AW18="","",COUNTIF($AO18:AW18,1))</f>
        <v/>
      </c>
      <c r="BW18" s="290" t="str">
        <f>IF(AX18="","",COUNTIF($AO18:AX18,1))</f>
        <v/>
      </c>
      <c r="BX18" s="290" t="str">
        <f>IF(AY18="","",COUNTIF($AO18:AY18,1))</f>
        <v/>
      </c>
      <c r="BY18" s="290" t="str">
        <f>IF(AZ18="","",COUNTIF($AO18:AZ18,1))</f>
        <v/>
      </c>
      <c r="BZ18" s="290" t="str">
        <f>IF(BA18="","",COUNTIF($AO18:BA18,1))</f>
        <v/>
      </c>
      <c r="CA18" s="290" t="str">
        <f>IF(BB18="","",COUNTIF($AO18:BB18,1))</f>
        <v/>
      </c>
      <c r="CB18" s="290" t="str">
        <f>IF(BC18="","",COUNTIF($AO18:BC18,1))</f>
        <v/>
      </c>
      <c r="CC18" s="290" t="str">
        <f>IF(BD18="","",COUNTIF($AO18:BD18,1))</f>
        <v/>
      </c>
      <c r="CD18" s="290" t="str">
        <f>IF(BE18="","",COUNTIF($AO18:BE18,1))</f>
        <v/>
      </c>
      <c r="CE18" s="290" t="str">
        <f>IF(BF18="","",COUNTIF($AO18:BF18,1))</f>
        <v/>
      </c>
      <c r="CF18" s="290" t="str">
        <f>IF(BG18="","",COUNTIF($AO18:BG18,1))</f>
        <v/>
      </c>
      <c r="CG18" s="290" t="str">
        <f>IF(BH18="","",COUNTIF($AO18:BH18,1))</f>
        <v/>
      </c>
      <c r="CH18" s="290" t="str">
        <f>IF(BI18="","",COUNTIF($AO18:BI18,1))</f>
        <v/>
      </c>
      <c r="CI18" s="290" t="str">
        <f>IF(BJ18="","",COUNTIF($AO18:BJ18,1))</f>
        <v/>
      </c>
      <c r="CJ18" s="290" t="str">
        <f>IF(BK18="","",COUNTIF($AO18:BK18,1))</f>
        <v/>
      </c>
      <c r="CK18" s="290" t="str">
        <f>IF(BL18="","",COUNTIF($AO18:BL18,1))</f>
        <v/>
      </c>
      <c r="CL18" s="291"/>
      <c r="CM18" s="290" t="str">
        <f t="shared" si="4"/>
        <v/>
      </c>
      <c r="CN18" s="290" t="str">
        <f t="shared" si="4"/>
        <v/>
      </c>
      <c r="CO18" s="290" t="str">
        <f t="shared" si="4"/>
        <v/>
      </c>
      <c r="CP18" s="290" t="str">
        <f t="shared" si="4"/>
        <v/>
      </c>
      <c r="CQ18" s="290" t="str">
        <f t="shared" si="4"/>
        <v/>
      </c>
      <c r="CR18" s="290" t="str">
        <f t="shared" si="4"/>
        <v/>
      </c>
      <c r="CS18" s="290" t="str">
        <f t="shared" si="4"/>
        <v/>
      </c>
      <c r="CT18" s="290" t="str">
        <f t="shared" si="4"/>
        <v/>
      </c>
      <c r="CU18" s="290" t="str">
        <f t="shared" si="4"/>
        <v/>
      </c>
      <c r="CV18" s="290" t="str">
        <f t="shared" si="4"/>
        <v/>
      </c>
      <c r="CW18" s="290" t="str">
        <f t="shared" si="4"/>
        <v/>
      </c>
      <c r="CX18" s="290" t="str">
        <f t="shared" si="4"/>
        <v/>
      </c>
      <c r="CY18" s="290" t="str">
        <f t="shared" si="4"/>
        <v/>
      </c>
      <c r="CZ18" s="290" t="str">
        <f t="shared" si="4"/>
        <v/>
      </c>
      <c r="DA18" s="290" t="str">
        <f t="shared" si="4"/>
        <v/>
      </c>
      <c r="DB18" s="290" t="str">
        <f t="shared" ref="DB18:DJ46" si="40">IF(AB18=0,"",AB18)</f>
        <v/>
      </c>
      <c r="DC18" s="290" t="str">
        <f t="shared" si="40"/>
        <v/>
      </c>
      <c r="DD18" s="290" t="str">
        <f t="shared" si="40"/>
        <v/>
      </c>
      <c r="DE18" s="290" t="str">
        <f t="shared" si="40"/>
        <v/>
      </c>
      <c r="DF18" s="290" t="str">
        <f t="shared" si="40"/>
        <v/>
      </c>
      <c r="DG18" s="290" t="str">
        <f t="shared" si="40"/>
        <v/>
      </c>
      <c r="DH18" s="290" t="str">
        <f t="shared" si="40"/>
        <v/>
      </c>
      <c r="DI18" s="290" t="str">
        <f t="shared" si="40"/>
        <v/>
      </c>
      <c r="DJ18" s="290" t="str">
        <f t="shared" si="40"/>
        <v/>
      </c>
      <c r="DK18" s="3" t="str">
        <f t="shared" si="33"/>
        <v/>
      </c>
      <c r="DL18" s="3" t="str">
        <f t="shared" si="33"/>
        <v/>
      </c>
      <c r="DM18" s="3" t="str">
        <f t="shared" si="33"/>
        <v/>
      </c>
      <c r="DN18" s="3" t="str">
        <f t="shared" si="33"/>
        <v/>
      </c>
      <c r="DO18" s="3" t="str">
        <f t="shared" si="33"/>
        <v/>
      </c>
      <c r="DP18" s="3" t="str">
        <f t="shared" si="34"/>
        <v/>
      </c>
      <c r="DQ18" s="3" t="str">
        <f t="shared" si="35"/>
        <v/>
      </c>
      <c r="DR18" s="3" t="str">
        <f t="shared" si="36"/>
        <v/>
      </c>
      <c r="DS18" s="3" t="str">
        <f t="shared" si="37"/>
        <v/>
      </c>
      <c r="DT18" s="3" t="str">
        <f t="shared" si="38"/>
        <v/>
      </c>
      <c r="DU18" s="1" t="str">
        <f t="shared" si="39"/>
        <v/>
      </c>
      <c r="DV18" s="1" t="str">
        <f t="shared" si="19"/>
        <v/>
      </c>
      <c r="DW18" s="1" t="str">
        <f t="shared" si="20"/>
        <v/>
      </c>
      <c r="DX18" s="1" t="str">
        <f t="shared" si="21"/>
        <v/>
      </c>
      <c r="DY18" s="1" t="str">
        <f t="shared" si="22"/>
        <v/>
      </c>
      <c r="DZ18" s="1" t="str">
        <f t="shared" si="23"/>
        <v/>
      </c>
      <c r="EA18" s="1" t="str">
        <f t="shared" si="24"/>
        <v/>
      </c>
      <c r="EB18" s="1" t="str">
        <f t="shared" si="25"/>
        <v/>
      </c>
      <c r="EC18" s="1" t="str">
        <f t="shared" si="24"/>
        <v/>
      </c>
      <c r="ED18" s="1" t="str">
        <f t="shared" si="25"/>
        <v/>
      </c>
      <c r="EE18" s="1" t="str">
        <f t="shared" si="26"/>
        <v/>
      </c>
      <c r="EF18" s="1" t="str">
        <f t="shared" si="27"/>
        <v/>
      </c>
      <c r="EG18" s="1" t="str">
        <f t="shared" si="7"/>
        <v/>
      </c>
      <c r="EH18" s="1" t="str">
        <f t="shared" si="8"/>
        <v/>
      </c>
      <c r="EI18" s="1" t="str">
        <f t="shared" si="9"/>
        <v/>
      </c>
      <c r="EJ18" s="1" t="str">
        <f t="shared" si="10"/>
        <v/>
      </c>
      <c r="EK18" s="1" t="str">
        <f t="shared" si="11"/>
        <v/>
      </c>
      <c r="EL18" s="1" t="str">
        <f t="shared" si="12"/>
        <v/>
      </c>
      <c r="EM18" s="1" t="str">
        <f t="shared" si="13"/>
        <v/>
      </c>
      <c r="EN18" s="1" t="str">
        <f t="shared" si="14"/>
        <v/>
      </c>
      <c r="EP18" s="1" t="str">
        <f t="shared" si="28"/>
        <v/>
      </c>
      <c r="EQ18" s="1" t="str">
        <f t="shared" si="29"/>
        <v/>
      </c>
      <c r="ER18" s="1" t="str">
        <f t="shared" si="30"/>
        <v/>
      </c>
      <c r="ES18" s="1" t="str">
        <f t="shared" si="31"/>
        <v/>
      </c>
      <c r="ET18" s="1" t="str">
        <f t="shared" si="32"/>
        <v/>
      </c>
    </row>
    <row r="19" spans="1:150" ht="15.6" x14ac:dyDescent="0.3">
      <c r="A19" s="291" t="str">
        <f t="shared" si="15"/>
        <v/>
      </c>
      <c r="B19" s="292" t="str">
        <f>ajuizamento!A26</f>
        <v/>
      </c>
      <c r="C19" s="293" t="str">
        <f>ajuizamento!B26</f>
        <v/>
      </c>
      <c r="D19" s="293">
        <f>ajuizamento!C26</f>
        <v>0</v>
      </c>
      <c r="E19" s="293">
        <f>ajuizamento!D26</f>
        <v>0</v>
      </c>
      <c r="F19" s="293" t="str">
        <f>ajuizamento!E26</f>
        <v/>
      </c>
      <c r="G19" s="293" t="str">
        <f>ajuizamento!F26</f>
        <v/>
      </c>
      <c r="H19" s="292">
        <f>ajuizamento!G26</f>
        <v>0</v>
      </c>
      <c r="I19" s="5">
        <f>IF(ajuizamento!$AY26="",0,ajuizamento!$AY26)</f>
        <v>0</v>
      </c>
      <c r="J19" s="5">
        <f>IF(ajuizamento!H26="",0,ajuizamento!H26)</f>
        <v>0</v>
      </c>
      <c r="K19" s="5">
        <f>IF(ajuizamento!BC26="",0,ajuizamento!BC26)</f>
        <v>0</v>
      </c>
      <c r="L19" s="5">
        <f>IF(ajuizamento!BD26="",0,ajuizamento!BD26)</f>
        <v>0</v>
      </c>
      <c r="M19" s="5">
        <f>IF(ajuizamento!S26="",0,ajuizamento!S26)</f>
        <v>0</v>
      </c>
      <c r="N19" s="5">
        <f>IF(ajuizamento!T26="",0,ajuizamento!T26)</f>
        <v>0</v>
      </c>
      <c r="O19" s="5">
        <f>IF(ajuizamento!U26="",0,ajuizamento!U26)</f>
        <v>0</v>
      </c>
      <c r="P19" s="5">
        <f>IF(ajuizamento!V26="",0,ajuizamento!V26)</f>
        <v>0</v>
      </c>
      <c r="Q19" s="5">
        <f>IF(ajuizamento!W26="",0,ajuizamento!W26)</f>
        <v>0</v>
      </c>
      <c r="R19" s="5">
        <f>IF(ajuizamento!X26="",0,ajuizamento!X26)</f>
        <v>0</v>
      </c>
      <c r="S19" s="5">
        <f>IF(ajuizamento!Y26="",0,ajuizamento!Y26)</f>
        <v>0</v>
      </c>
      <c r="T19" s="5">
        <f>IF(ajuizamento!Z26="",0,ajuizamento!Z26)</f>
        <v>0</v>
      </c>
      <c r="U19" s="5">
        <f>IF(ajuizamento!AA26="",0,ajuizamento!AA26)</f>
        <v>0</v>
      </c>
      <c r="V19" s="5">
        <f>IF(ajuizamento!AB26="",0,ajuizamento!AB26)</f>
        <v>0</v>
      </c>
      <c r="W19" s="5">
        <f>IF(ajuizamento!AC26="",0,ajuizamento!AC26)</f>
        <v>0</v>
      </c>
      <c r="X19" s="5">
        <f>IF(ajuizamento!AD26="",0,ajuizamento!AD26)</f>
        <v>0</v>
      </c>
      <c r="Y19" s="5">
        <f>IF(ajuizamento!AE26="",0,ajuizamento!AE26)</f>
        <v>0</v>
      </c>
      <c r="Z19" s="5">
        <f>IF(ajuizamento!AF26="",0,ajuizamento!AF26)</f>
        <v>0</v>
      </c>
      <c r="AA19" s="5">
        <f>IF(ajuizamento!AG26="",0,ajuizamento!AG26)</f>
        <v>0</v>
      </c>
      <c r="AB19" s="5">
        <f>IF(ajuizamento!AH26="",0,ajuizamento!AH26)</f>
        <v>0</v>
      </c>
      <c r="AC19" s="5">
        <f>IF(ajuizamento!AI26="",0,ajuizamento!AI26)</f>
        <v>0</v>
      </c>
      <c r="AD19" s="5">
        <f>IF(ajuizamento!AJ26="",0,ajuizamento!AJ26)</f>
        <v>0</v>
      </c>
      <c r="AE19" s="5">
        <f>IF(ajuizamento!AK26="",0,ajuizamento!AK26)</f>
        <v>0</v>
      </c>
      <c r="AF19" s="5">
        <f>IF(ajuizamento!AL26="",0,ajuizamento!AL26)</f>
        <v>0</v>
      </c>
      <c r="AG19" s="5">
        <f>IF(ajuizamento!AM26="",0,ajuizamento!AM26)</f>
        <v>0</v>
      </c>
      <c r="AH19" s="5">
        <f>IF(ajuizamento!AN26="",0,ajuizamento!AN26)</f>
        <v>0</v>
      </c>
      <c r="AI19" s="5">
        <f>IF(ajuizamento!AO26="",0,ajuizamento!AO26)</f>
        <v>0</v>
      </c>
      <c r="AJ19" s="5">
        <f>IF(ajuizamento!AP26="",0,ajuizamento!AP26)</f>
        <v>0</v>
      </c>
      <c r="AK19" s="5">
        <f>IF(ajuizamento!AS26="",0,ajuizamento!AS26)</f>
        <v>0</v>
      </c>
      <c r="AL19" s="9" t="str">
        <f t="shared" si="16"/>
        <v/>
      </c>
      <c r="AM19" s="7" t="str">
        <f t="shared" si="2"/>
        <v/>
      </c>
      <c r="AN19" s="291">
        <f t="shared" si="17"/>
        <v>0</v>
      </c>
      <c r="AO19" s="290" t="str">
        <f t="shared" si="18"/>
        <v/>
      </c>
      <c r="AP19" s="290" t="str">
        <f t="shared" si="3"/>
        <v/>
      </c>
      <c r="AQ19" s="290" t="str">
        <f t="shared" si="3"/>
        <v/>
      </c>
      <c r="AR19" s="290" t="str">
        <f t="shared" ref="AR19:BG34" si="41">IF(P19=0,"",1)</f>
        <v/>
      </c>
      <c r="AS19" s="290" t="str">
        <f t="shared" si="41"/>
        <v/>
      </c>
      <c r="AT19" s="290" t="str">
        <f t="shared" si="41"/>
        <v/>
      </c>
      <c r="AU19" s="290" t="str">
        <f t="shared" si="41"/>
        <v/>
      </c>
      <c r="AV19" s="290" t="str">
        <f t="shared" si="41"/>
        <v/>
      </c>
      <c r="AW19" s="290" t="str">
        <f t="shared" si="41"/>
        <v/>
      </c>
      <c r="AX19" s="290" t="str">
        <f t="shared" si="41"/>
        <v/>
      </c>
      <c r="AY19" s="290" t="str">
        <f t="shared" si="41"/>
        <v/>
      </c>
      <c r="AZ19" s="290" t="str">
        <f t="shared" si="41"/>
        <v/>
      </c>
      <c r="BA19" s="290" t="str">
        <f t="shared" si="41"/>
        <v/>
      </c>
      <c r="BB19" s="290" t="str">
        <f t="shared" si="41"/>
        <v/>
      </c>
      <c r="BC19" s="290" t="str">
        <f t="shared" si="41"/>
        <v/>
      </c>
      <c r="BD19" s="290" t="str">
        <f t="shared" si="41"/>
        <v/>
      </c>
      <c r="BE19" s="290" t="str">
        <f t="shared" si="41"/>
        <v/>
      </c>
      <c r="BF19" s="290" t="str">
        <f t="shared" si="41"/>
        <v/>
      </c>
      <c r="BG19" s="290" t="str">
        <f t="shared" si="41"/>
        <v/>
      </c>
      <c r="BH19" s="290" t="str">
        <f t="shared" ref="BH19:BL69" si="42">IF(AF19=0,"",1)</f>
        <v/>
      </c>
      <c r="BI19" s="290" t="str">
        <f t="shared" si="42"/>
        <v/>
      </c>
      <c r="BJ19" s="290" t="str">
        <f t="shared" si="42"/>
        <v/>
      </c>
      <c r="BK19" s="290" t="str">
        <f t="shared" si="42"/>
        <v/>
      </c>
      <c r="BL19" s="290" t="str">
        <f t="shared" si="42"/>
        <v/>
      </c>
      <c r="BM19" s="290"/>
      <c r="BN19" s="290" t="str">
        <f>IF(AO19="","",COUNTIF($AO19:AO19,1))</f>
        <v/>
      </c>
      <c r="BO19" s="290" t="str">
        <f>IF(AP19="","",COUNTIF($AO19:AP19,1))</f>
        <v/>
      </c>
      <c r="BP19" s="290" t="str">
        <f>IF(AQ19="","",COUNTIF($AO19:AQ19,1))</f>
        <v/>
      </c>
      <c r="BQ19" s="290" t="str">
        <f>IF(AR19="","",COUNTIF($AO19:AR19,1))</f>
        <v/>
      </c>
      <c r="BR19" s="290" t="str">
        <f>IF(AS19="","",COUNTIF($AO19:AS19,1))</f>
        <v/>
      </c>
      <c r="BS19" s="290" t="str">
        <f>IF(AT19="","",COUNTIF($AO19:AT19,1))</f>
        <v/>
      </c>
      <c r="BT19" s="290" t="str">
        <f>IF(AU19="","",COUNTIF($AO19:AU19,1))</f>
        <v/>
      </c>
      <c r="BU19" s="290" t="str">
        <f>IF(AV19="","",COUNTIF($AO19:AV19,1))</f>
        <v/>
      </c>
      <c r="BV19" s="290" t="str">
        <f>IF(AW19="","",COUNTIF($AO19:AW19,1))</f>
        <v/>
      </c>
      <c r="BW19" s="290" t="str">
        <f>IF(AX19="","",COUNTIF($AO19:AX19,1))</f>
        <v/>
      </c>
      <c r="BX19" s="290" t="str">
        <f>IF(AY19="","",COUNTIF($AO19:AY19,1))</f>
        <v/>
      </c>
      <c r="BY19" s="290" t="str">
        <f>IF(AZ19="","",COUNTIF($AO19:AZ19,1))</f>
        <v/>
      </c>
      <c r="BZ19" s="290" t="str">
        <f>IF(BA19="","",COUNTIF($AO19:BA19,1))</f>
        <v/>
      </c>
      <c r="CA19" s="290" t="str">
        <f>IF(BB19="","",COUNTIF($AO19:BB19,1))</f>
        <v/>
      </c>
      <c r="CB19" s="290" t="str">
        <f>IF(BC19="","",COUNTIF($AO19:BC19,1))</f>
        <v/>
      </c>
      <c r="CC19" s="290" t="str">
        <f>IF(BD19="","",COUNTIF($AO19:BD19,1))</f>
        <v/>
      </c>
      <c r="CD19" s="290" t="str">
        <f>IF(BE19="","",COUNTIF($AO19:BE19,1))</f>
        <v/>
      </c>
      <c r="CE19" s="290" t="str">
        <f>IF(BF19="","",COUNTIF($AO19:BF19,1))</f>
        <v/>
      </c>
      <c r="CF19" s="290" t="str">
        <f>IF(BG19="","",COUNTIF($AO19:BG19,1))</f>
        <v/>
      </c>
      <c r="CG19" s="290" t="str">
        <f>IF(BH19="","",COUNTIF($AO19:BH19,1))</f>
        <v/>
      </c>
      <c r="CH19" s="290" t="str">
        <f>IF(BI19="","",COUNTIF($AO19:BI19,1))</f>
        <v/>
      </c>
      <c r="CI19" s="290" t="str">
        <f>IF(BJ19="","",COUNTIF($AO19:BJ19,1))</f>
        <v/>
      </c>
      <c r="CJ19" s="290" t="str">
        <f>IF(BK19="","",COUNTIF($AO19:BK19,1))</f>
        <v/>
      </c>
      <c r="CK19" s="290" t="str">
        <f>IF(BL19="","",COUNTIF($AO19:BL19,1))</f>
        <v/>
      </c>
      <c r="CL19" s="291"/>
      <c r="CM19" s="290" t="str">
        <f t="shared" ref="CM19:DA35" si="43">IF(M19=0,"",M19)</f>
        <v/>
      </c>
      <c r="CN19" s="290" t="str">
        <f t="shared" si="43"/>
        <v/>
      </c>
      <c r="CO19" s="290" t="str">
        <f t="shared" si="43"/>
        <v/>
      </c>
      <c r="CP19" s="290" t="str">
        <f t="shared" si="43"/>
        <v/>
      </c>
      <c r="CQ19" s="290" t="str">
        <f t="shared" si="43"/>
        <v/>
      </c>
      <c r="CR19" s="290" t="str">
        <f t="shared" si="43"/>
        <v/>
      </c>
      <c r="CS19" s="290" t="str">
        <f t="shared" si="43"/>
        <v/>
      </c>
      <c r="CT19" s="290" t="str">
        <f t="shared" si="43"/>
        <v/>
      </c>
      <c r="CU19" s="290" t="str">
        <f t="shared" si="43"/>
        <v/>
      </c>
      <c r="CV19" s="290" t="str">
        <f t="shared" si="43"/>
        <v/>
      </c>
      <c r="CW19" s="290" t="str">
        <f t="shared" si="43"/>
        <v/>
      </c>
      <c r="CX19" s="290" t="str">
        <f t="shared" si="43"/>
        <v/>
      </c>
      <c r="CY19" s="290" t="str">
        <f t="shared" si="43"/>
        <v/>
      </c>
      <c r="CZ19" s="290" t="str">
        <f t="shared" si="43"/>
        <v/>
      </c>
      <c r="DA19" s="290" t="str">
        <f t="shared" si="43"/>
        <v/>
      </c>
      <c r="DB19" s="290" t="str">
        <f t="shared" si="40"/>
        <v/>
      </c>
      <c r="DC19" s="290" t="str">
        <f t="shared" si="40"/>
        <v/>
      </c>
      <c r="DD19" s="290" t="str">
        <f t="shared" si="40"/>
        <v/>
      </c>
      <c r="DE19" s="290" t="str">
        <f t="shared" si="40"/>
        <v/>
      </c>
      <c r="DF19" s="290" t="str">
        <f t="shared" si="40"/>
        <v/>
      </c>
      <c r="DG19" s="290" t="str">
        <f t="shared" si="40"/>
        <v/>
      </c>
      <c r="DH19" s="290" t="str">
        <f t="shared" si="40"/>
        <v/>
      </c>
      <c r="DI19" s="290" t="str">
        <f t="shared" si="40"/>
        <v/>
      </c>
      <c r="DJ19" s="290" t="str">
        <f t="shared" si="40"/>
        <v/>
      </c>
      <c r="DK19" s="3" t="str">
        <f t="shared" si="33"/>
        <v/>
      </c>
      <c r="DL19" s="3" t="str">
        <f t="shared" si="33"/>
        <v/>
      </c>
      <c r="DM19" s="3" t="str">
        <f t="shared" si="33"/>
        <v/>
      </c>
      <c r="DN19" s="3" t="str">
        <f t="shared" si="33"/>
        <v/>
      </c>
      <c r="DO19" s="3" t="str">
        <f t="shared" si="33"/>
        <v/>
      </c>
      <c r="DP19" s="3" t="str">
        <f t="shared" si="34"/>
        <v/>
      </c>
      <c r="DQ19" s="3" t="str">
        <f t="shared" si="35"/>
        <v/>
      </c>
      <c r="DR19" s="3" t="str">
        <f t="shared" si="36"/>
        <v/>
      </c>
      <c r="DS19" s="3" t="str">
        <f t="shared" si="37"/>
        <v/>
      </c>
      <c r="DT19" s="3" t="str">
        <f t="shared" si="38"/>
        <v/>
      </c>
      <c r="DU19" s="1" t="str">
        <f t="shared" si="39"/>
        <v/>
      </c>
      <c r="DV19" s="1" t="str">
        <f t="shared" si="19"/>
        <v/>
      </c>
      <c r="DW19" s="1" t="str">
        <f t="shared" si="20"/>
        <v/>
      </c>
      <c r="DX19" s="1" t="str">
        <f t="shared" si="21"/>
        <v/>
      </c>
      <c r="DY19" s="1" t="str">
        <f t="shared" si="22"/>
        <v/>
      </c>
      <c r="DZ19" s="1" t="str">
        <f t="shared" si="23"/>
        <v/>
      </c>
      <c r="EA19" s="1" t="str">
        <f t="shared" si="24"/>
        <v/>
      </c>
      <c r="EB19" s="1" t="str">
        <f t="shared" si="25"/>
        <v/>
      </c>
      <c r="EC19" s="1" t="str">
        <f t="shared" si="24"/>
        <v/>
      </c>
      <c r="ED19" s="1" t="str">
        <f t="shared" si="25"/>
        <v/>
      </c>
      <c r="EE19" s="1" t="str">
        <f t="shared" si="26"/>
        <v/>
      </c>
      <c r="EF19" s="1" t="str">
        <f t="shared" si="27"/>
        <v/>
      </c>
      <c r="EG19" s="1" t="str">
        <f t="shared" si="7"/>
        <v/>
      </c>
      <c r="EH19" s="1" t="str">
        <f t="shared" si="8"/>
        <v/>
      </c>
      <c r="EI19" s="1" t="str">
        <f t="shared" si="9"/>
        <v/>
      </c>
      <c r="EJ19" s="1" t="str">
        <f t="shared" si="10"/>
        <v/>
      </c>
      <c r="EK19" s="1" t="str">
        <f t="shared" si="11"/>
        <v/>
      </c>
      <c r="EL19" s="1" t="str">
        <f t="shared" si="12"/>
        <v/>
      </c>
      <c r="EM19" s="1" t="str">
        <f t="shared" si="13"/>
        <v/>
      </c>
      <c r="EN19" s="1" t="str">
        <f t="shared" si="14"/>
        <v/>
      </c>
      <c r="EP19" s="1" t="str">
        <f t="shared" si="28"/>
        <v/>
      </c>
      <c r="EQ19" s="1" t="str">
        <f t="shared" si="29"/>
        <v/>
      </c>
      <c r="ER19" s="1" t="str">
        <f t="shared" si="30"/>
        <v/>
      </c>
      <c r="ES19" s="1" t="str">
        <f t="shared" si="31"/>
        <v/>
      </c>
      <c r="ET19" s="1" t="str">
        <f t="shared" si="32"/>
        <v/>
      </c>
    </row>
    <row r="20" spans="1:150" ht="15.6" x14ac:dyDescent="0.3">
      <c r="A20" s="291" t="str">
        <f t="shared" si="15"/>
        <v/>
      </c>
      <c r="B20" s="292" t="str">
        <f>ajuizamento!A27</f>
        <v/>
      </c>
      <c r="C20" s="293" t="str">
        <f>ajuizamento!B27</f>
        <v/>
      </c>
      <c r="D20" s="293">
        <f>ajuizamento!C27</f>
        <v>0</v>
      </c>
      <c r="E20" s="293">
        <f>ajuizamento!D27</f>
        <v>0</v>
      </c>
      <c r="F20" s="293" t="str">
        <f>ajuizamento!E27</f>
        <v/>
      </c>
      <c r="G20" s="293" t="str">
        <f>ajuizamento!F27</f>
        <v/>
      </c>
      <c r="H20" s="292">
        <f>ajuizamento!G27</f>
        <v>0</v>
      </c>
      <c r="I20" s="5">
        <f>IF(ajuizamento!$AY27="",0,ajuizamento!$AY27)</f>
        <v>0</v>
      </c>
      <c r="J20" s="5">
        <f>IF(ajuizamento!H27="",0,ajuizamento!H27)</f>
        <v>0</v>
      </c>
      <c r="K20" s="5">
        <f>IF(ajuizamento!BC27="",0,ajuizamento!BC27)</f>
        <v>0</v>
      </c>
      <c r="L20" s="5">
        <f>IF(ajuizamento!BD27="",0,ajuizamento!BD27)</f>
        <v>0</v>
      </c>
      <c r="M20" s="5">
        <f>IF(ajuizamento!S27="",0,ajuizamento!S27)</f>
        <v>0</v>
      </c>
      <c r="N20" s="5">
        <f>IF(ajuizamento!T27="",0,ajuizamento!T27)</f>
        <v>0</v>
      </c>
      <c r="O20" s="5">
        <f>IF(ajuizamento!U27="",0,ajuizamento!U27)</f>
        <v>0</v>
      </c>
      <c r="P20" s="5">
        <f>IF(ajuizamento!V27="",0,ajuizamento!V27)</f>
        <v>0</v>
      </c>
      <c r="Q20" s="5">
        <f>IF(ajuizamento!W27="",0,ajuizamento!W27)</f>
        <v>0</v>
      </c>
      <c r="R20" s="5">
        <f>IF(ajuizamento!X27="",0,ajuizamento!X27)</f>
        <v>0</v>
      </c>
      <c r="S20" s="5">
        <f>IF(ajuizamento!Y27="",0,ajuizamento!Y27)</f>
        <v>0</v>
      </c>
      <c r="T20" s="5">
        <f>IF(ajuizamento!Z27="",0,ajuizamento!Z27)</f>
        <v>0</v>
      </c>
      <c r="U20" s="5">
        <f>IF(ajuizamento!AA27="",0,ajuizamento!AA27)</f>
        <v>0</v>
      </c>
      <c r="V20" s="5">
        <f>IF(ajuizamento!AB27="",0,ajuizamento!AB27)</f>
        <v>0</v>
      </c>
      <c r="W20" s="5">
        <f>IF(ajuizamento!AC27="",0,ajuizamento!AC27)</f>
        <v>0</v>
      </c>
      <c r="X20" s="5">
        <f>IF(ajuizamento!AD27="",0,ajuizamento!AD27)</f>
        <v>0</v>
      </c>
      <c r="Y20" s="5">
        <f>IF(ajuizamento!AE27="",0,ajuizamento!AE27)</f>
        <v>0</v>
      </c>
      <c r="Z20" s="5">
        <f>IF(ajuizamento!AF27="",0,ajuizamento!AF27)</f>
        <v>0</v>
      </c>
      <c r="AA20" s="5">
        <f>IF(ajuizamento!AG27="",0,ajuizamento!AG27)</f>
        <v>0</v>
      </c>
      <c r="AB20" s="5">
        <f>IF(ajuizamento!AH27="",0,ajuizamento!AH27)</f>
        <v>0</v>
      </c>
      <c r="AC20" s="5">
        <f>IF(ajuizamento!AI27="",0,ajuizamento!AI27)</f>
        <v>0</v>
      </c>
      <c r="AD20" s="5">
        <f>IF(ajuizamento!AJ27="",0,ajuizamento!AJ27)</f>
        <v>0</v>
      </c>
      <c r="AE20" s="5">
        <f>IF(ajuizamento!AK27="",0,ajuizamento!AK27)</f>
        <v>0</v>
      </c>
      <c r="AF20" s="5">
        <f>IF(ajuizamento!AL27="",0,ajuizamento!AL27)</f>
        <v>0</v>
      </c>
      <c r="AG20" s="5">
        <f>IF(ajuizamento!AM27="",0,ajuizamento!AM27)</f>
        <v>0</v>
      </c>
      <c r="AH20" s="5">
        <f>IF(ajuizamento!AN27="",0,ajuizamento!AN27)</f>
        <v>0</v>
      </c>
      <c r="AI20" s="5">
        <f>IF(ajuizamento!AO27="",0,ajuizamento!AO27)</f>
        <v>0</v>
      </c>
      <c r="AJ20" s="5">
        <f>IF(ajuizamento!AP27="",0,ajuizamento!AP27)</f>
        <v>0</v>
      </c>
      <c r="AK20" s="5">
        <f>IF(ajuizamento!AS27="",0,ajuizamento!AS27)</f>
        <v>0</v>
      </c>
      <c r="AL20" s="9" t="str">
        <f t="shared" si="16"/>
        <v/>
      </c>
      <c r="AM20" s="7" t="str">
        <f t="shared" si="2"/>
        <v/>
      </c>
      <c r="AN20" s="291">
        <f t="shared" si="17"/>
        <v>0</v>
      </c>
      <c r="AO20" s="290" t="str">
        <f t="shared" si="18"/>
        <v/>
      </c>
      <c r="AP20" s="290" t="str">
        <f t="shared" si="18"/>
        <v/>
      </c>
      <c r="AQ20" s="290" t="str">
        <f t="shared" si="18"/>
        <v/>
      </c>
      <c r="AR20" s="290" t="str">
        <f t="shared" si="41"/>
        <v/>
      </c>
      <c r="AS20" s="290" t="str">
        <f t="shared" si="41"/>
        <v/>
      </c>
      <c r="AT20" s="290" t="str">
        <f t="shared" si="41"/>
        <v/>
      </c>
      <c r="AU20" s="290" t="str">
        <f t="shared" si="41"/>
        <v/>
      </c>
      <c r="AV20" s="290" t="str">
        <f t="shared" si="41"/>
        <v/>
      </c>
      <c r="AW20" s="290" t="str">
        <f t="shared" si="41"/>
        <v/>
      </c>
      <c r="AX20" s="290" t="str">
        <f t="shared" si="41"/>
        <v/>
      </c>
      <c r="AY20" s="290" t="str">
        <f t="shared" si="41"/>
        <v/>
      </c>
      <c r="AZ20" s="290" t="str">
        <f t="shared" si="41"/>
        <v/>
      </c>
      <c r="BA20" s="290" t="str">
        <f t="shared" si="41"/>
        <v/>
      </c>
      <c r="BB20" s="290" t="str">
        <f t="shared" si="41"/>
        <v/>
      </c>
      <c r="BC20" s="290" t="str">
        <f t="shared" si="41"/>
        <v/>
      </c>
      <c r="BD20" s="290" t="str">
        <f t="shared" si="41"/>
        <v/>
      </c>
      <c r="BE20" s="290" t="str">
        <f t="shared" si="41"/>
        <v/>
      </c>
      <c r="BF20" s="290" t="str">
        <f t="shared" si="41"/>
        <v/>
      </c>
      <c r="BG20" s="290" t="str">
        <f t="shared" si="41"/>
        <v/>
      </c>
      <c r="BH20" s="290" t="str">
        <f t="shared" si="42"/>
        <v/>
      </c>
      <c r="BI20" s="290" t="str">
        <f t="shared" si="42"/>
        <v/>
      </c>
      <c r="BJ20" s="290" t="str">
        <f t="shared" si="42"/>
        <v/>
      </c>
      <c r="BK20" s="290" t="str">
        <f t="shared" si="42"/>
        <v/>
      </c>
      <c r="BL20" s="290" t="str">
        <f t="shared" si="42"/>
        <v/>
      </c>
      <c r="BM20" s="290"/>
      <c r="BN20" s="290" t="str">
        <f>IF(AO20="","",COUNTIF($AO20:AO20,1))</f>
        <v/>
      </c>
      <c r="BO20" s="290" t="str">
        <f>IF(AP20="","",COUNTIF($AO20:AP20,1))</f>
        <v/>
      </c>
      <c r="BP20" s="290" t="str">
        <f>IF(AQ20="","",COUNTIF($AO20:AQ20,1))</f>
        <v/>
      </c>
      <c r="BQ20" s="290" t="str">
        <f>IF(AR20="","",COUNTIF($AO20:AR20,1))</f>
        <v/>
      </c>
      <c r="BR20" s="290" t="str">
        <f>IF(AS20="","",COUNTIF($AO20:AS20,1))</f>
        <v/>
      </c>
      <c r="BS20" s="290" t="str">
        <f>IF(AT20="","",COUNTIF($AO20:AT20,1))</f>
        <v/>
      </c>
      <c r="BT20" s="290" t="str">
        <f>IF(AU20="","",COUNTIF($AO20:AU20,1))</f>
        <v/>
      </c>
      <c r="BU20" s="290" t="str">
        <f>IF(AV20="","",COUNTIF($AO20:AV20,1))</f>
        <v/>
      </c>
      <c r="BV20" s="290" t="str">
        <f>IF(AW20="","",COUNTIF($AO20:AW20,1))</f>
        <v/>
      </c>
      <c r="BW20" s="290" t="str">
        <f>IF(AX20="","",COUNTIF($AO20:AX20,1))</f>
        <v/>
      </c>
      <c r="BX20" s="290" t="str">
        <f>IF(AY20="","",COUNTIF($AO20:AY20,1))</f>
        <v/>
      </c>
      <c r="BY20" s="290" t="str">
        <f>IF(AZ20="","",COUNTIF($AO20:AZ20,1))</f>
        <v/>
      </c>
      <c r="BZ20" s="290" t="str">
        <f>IF(BA20="","",COUNTIF($AO20:BA20,1))</f>
        <v/>
      </c>
      <c r="CA20" s="290" t="str">
        <f>IF(BB20="","",COUNTIF($AO20:BB20,1))</f>
        <v/>
      </c>
      <c r="CB20" s="290" t="str">
        <f>IF(BC20="","",COUNTIF($AO20:BC20,1))</f>
        <v/>
      </c>
      <c r="CC20" s="290" t="str">
        <f>IF(BD20="","",COUNTIF($AO20:BD20,1))</f>
        <v/>
      </c>
      <c r="CD20" s="290" t="str">
        <f>IF(BE20="","",COUNTIF($AO20:BE20,1))</f>
        <v/>
      </c>
      <c r="CE20" s="290" t="str">
        <f>IF(BF20="","",COUNTIF($AO20:BF20,1))</f>
        <v/>
      </c>
      <c r="CF20" s="290" t="str">
        <f>IF(BG20="","",COUNTIF($AO20:BG20,1))</f>
        <v/>
      </c>
      <c r="CG20" s="290" t="str">
        <f>IF(BH20="","",COUNTIF($AO20:BH20,1))</f>
        <v/>
      </c>
      <c r="CH20" s="290" t="str">
        <f>IF(BI20="","",COUNTIF($AO20:BI20,1))</f>
        <v/>
      </c>
      <c r="CI20" s="290" t="str">
        <f>IF(BJ20="","",COUNTIF($AO20:BJ20,1))</f>
        <v/>
      </c>
      <c r="CJ20" s="290" t="str">
        <f>IF(BK20="","",COUNTIF($AO20:BK20,1))</f>
        <v/>
      </c>
      <c r="CK20" s="290" t="str">
        <f>IF(BL20="","",COUNTIF($AO20:BL20,1))</f>
        <v/>
      </c>
      <c r="CL20" s="291"/>
      <c r="CM20" s="290" t="str">
        <f t="shared" si="43"/>
        <v/>
      </c>
      <c r="CN20" s="290" t="str">
        <f t="shared" si="43"/>
        <v/>
      </c>
      <c r="CO20" s="290" t="str">
        <f t="shared" si="43"/>
        <v/>
      </c>
      <c r="CP20" s="290" t="str">
        <f t="shared" si="43"/>
        <v/>
      </c>
      <c r="CQ20" s="290" t="str">
        <f t="shared" si="43"/>
        <v/>
      </c>
      <c r="CR20" s="290" t="str">
        <f t="shared" si="43"/>
        <v/>
      </c>
      <c r="CS20" s="290" t="str">
        <f t="shared" si="43"/>
        <v/>
      </c>
      <c r="CT20" s="290" t="str">
        <f t="shared" si="43"/>
        <v/>
      </c>
      <c r="CU20" s="290" t="str">
        <f t="shared" si="43"/>
        <v/>
      </c>
      <c r="CV20" s="290" t="str">
        <f t="shared" si="43"/>
        <v/>
      </c>
      <c r="CW20" s="290" t="str">
        <f t="shared" si="43"/>
        <v/>
      </c>
      <c r="CX20" s="290" t="str">
        <f t="shared" si="43"/>
        <v/>
      </c>
      <c r="CY20" s="290" t="str">
        <f t="shared" si="43"/>
        <v/>
      </c>
      <c r="CZ20" s="290" t="str">
        <f t="shared" si="43"/>
        <v/>
      </c>
      <c r="DA20" s="290" t="str">
        <f t="shared" si="43"/>
        <v/>
      </c>
      <c r="DB20" s="290" t="str">
        <f t="shared" si="40"/>
        <v/>
      </c>
      <c r="DC20" s="290" t="str">
        <f t="shared" si="40"/>
        <v/>
      </c>
      <c r="DD20" s="290" t="str">
        <f t="shared" si="40"/>
        <v/>
      </c>
      <c r="DE20" s="290" t="str">
        <f t="shared" si="40"/>
        <v/>
      </c>
      <c r="DF20" s="290" t="str">
        <f t="shared" si="40"/>
        <v/>
      </c>
      <c r="DG20" s="290" t="str">
        <f t="shared" si="40"/>
        <v/>
      </c>
      <c r="DH20" s="290" t="str">
        <f t="shared" si="40"/>
        <v/>
      </c>
      <c r="DI20" s="290" t="str">
        <f t="shared" si="40"/>
        <v/>
      </c>
      <c r="DJ20" s="290" t="str">
        <f t="shared" si="40"/>
        <v/>
      </c>
      <c r="DK20" s="3" t="str">
        <f t="shared" si="33"/>
        <v/>
      </c>
      <c r="DL20" s="3" t="str">
        <f t="shared" si="33"/>
        <v/>
      </c>
      <c r="DM20" s="3" t="str">
        <f t="shared" si="33"/>
        <v/>
      </c>
      <c r="DN20" s="3" t="str">
        <f t="shared" si="33"/>
        <v/>
      </c>
      <c r="DO20" s="3" t="str">
        <f t="shared" si="33"/>
        <v/>
      </c>
      <c r="DP20" s="3" t="str">
        <f t="shared" si="34"/>
        <v/>
      </c>
      <c r="DQ20" s="3" t="str">
        <f t="shared" si="35"/>
        <v/>
      </c>
      <c r="DR20" s="3" t="str">
        <f t="shared" si="36"/>
        <v/>
      </c>
      <c r="DS20" s="3" t="str">
        <f t="shared" si="37"/>
        <v/>
      </c>
      <c r="DT20" s="3" t="str">
        <f t="shared" si="38"/>
        <v/>
      </c>
      <c r="DU20" s="1" t="str">
        <f t="shared" si="39"/>
        <v/>
      </c>
      <c r="DV20" s="1" t="str">
        <f t="shared" si="19"/>
        <v/>
      </c>
      <c r="DW20" s="1" t="str">
        <f t="shared" si="20"/>
        <v/>
      </c>
      <c r="DX20" s="1" t="str">
        <f t="shared" si="21"/>
        <v/>
      </c>
      <c r="DY20" s="1" t="str">
        <f t="shared" si="22"/>
        <v/>
      </c>
      <c r="DZ20" s="1" t="str">
        <f t="shared" si="23"/>
        <v/>
      </c>
      <c r="EA20" s="1" t="str">
        <f t="shared" si="24"/>
        <v/>
      </c>
      <c r="EB20" s="1" t="str">
        <f t="shared" si="25"/>
        <v/>
      </c>
      <c r="EC20" s="1" t="str">
        <f t="shared" si="24"/>
        <v/>
      </c>
      <c r="ED20" s="1" t="str">
        <f t="shared" si="25"/>
        <v/>
      </c>
      <c r="EE20" s="1" t="str">
        <f t="shared" si="26"/>
        <v/>
      </c>
      <c r="EF20" s="1" t="str">
        <f t="shared" si="27"/>
        <v/>
      </c>
      <c r="EG20" s="1" t="str">
        <f t="shared" si="7"/>
        <v/>
      </c>
      <c r="EH20" s="1" t="str">
        <f t="shared" si="8"/>
        <v/>
      </c>
      <c r="EI20" s="1" t="str">
        <f t="shared" si="9"/>
        <v/>
      </c>
      <c r="EJ20" s="1" t="str">
        <f t="shared" si="10"/>
        <v/>
      </c>
      <c r="EK20" s="1" t="str">
        <f t="shared" si="11"/>
        <v/>
      </c>
      <c r="EL20" s="1" t="str">
        <f t="shared" si="12"/>
        <v/>
      </c>
      <c r="EM20" s="1" t="str">
        <f t="shared" si="13"/>
        <v/>
      </c>
      <c r="EN20" s="1" t="str">
        <f t="shared" si="14"/>
        <v/>
      </c>
      <c r="EP20" s="1" t="str">
        <f t="shared" si="28"/>
        <v/>
      </c>
      <c r="EQ20" s="1" t="str">
        <f t="shared" si="29"/>
        <v/>
      </c>
      <c r="ER20" s="1" t="str">
        <f t="shared" si="30"/>
        <v/>
      </c>
      <c r="ES20" s="1" t="str">
        <f t="shared" si="31"/>
        <v/>
      </c>
      <c r="ET20" s="1" t="str">
        <f t="shared" si="32"/>
        <v/>
      </c>
    </row>
    <row r="21" spans="1:150" ht="15.6" x14ac:dyDescent="0.3">
      <c r="A21" s="291" t="str">
        <f t="shared" si="15"/>
        <v/>
      </c>
      <c r="B21" s="292" t="str">
        <f>ajuizamento!A28</f>
        <v/>
      </c>
      <c r="C21" s="293" t="str">
        <f>ajuizamento!B28</f>
        <v/>
      </c>
      <c r="D21" s="293">
        <f>ajuizamento!C28</f>
        <v>0</v>
      </c>
      <c r="E21" s="293">
        <f>ajuizamento!D28</f>
        <v>0</v>
      </c>
      <c r="F21" s="293" t="str">
        <f>ajuizamento!E28</f>
        <v/>
      </c>
      <c r="G21" s="293" t="str">
        <f>ajuizamento!F28</f>
        <v/>
      </c>
      <c r="H21" s="292">
        <f>ajuizamento!G28</f>
        <v>0</v>
      </c>
      <c r="I21" s="5">
        <f>IF(ajuizamento!$AY28="",0,ajuizamento!$AY28)</f>
        <v>0</v>
      </c>
      <c r="J21" s="5">
        <f>IF(ajuizamento!H28="",0,ajuizamento!H28)</f>
        <v>0</v>
      </c>
      <c r="K21" s="5">
        <f>IF(ajuizamento!BC28="",0,ajuizamento!BC28)</f>
        <v>0</v>
      </c>
      <c r="L21" s="5">
        <f>IF(ajuizamento!BD28="",0,ajuizamento!BD28)</f>
        <v>0</v>
      </c>
      <c r="M21" s="5">
        <f>IF(ajuizamento!S28="",0,ajuizamento!S28)</f>
        <v>0</v>
      </c>
      <c r="N21" s="5">
        <f>IF(ajuizamento!T28="",0,ajuizamento!T28)</f>
        <v>0</v>
      </c>
      <c r="O21" s="5">
        <f>IF(ajuizamento!U28="",0,ajuizamento!U28)</f>
        <v>0</v>
      </c>
      <c r="P21" s="5">
        <f>IF(ajuizamento!V28="",0,ajuizamento!V28)</f>
        <v>0</v>
      </c>
      <c r="Q21" s="5">
        <f>IF(ajuizamento!W28="",0,ajuizamento!W28)</f>
        <v>0</v>
      </c>
      <c r="R21" s="5">
        <f>IF(ajuizamento!X28="",0,ajuizamento!X28)</f>
        <v>0</v>
      </c>
      <c r="S21" s="5">
        <f>IF(ajuizamento!Y28="",0,ajuizamento!Y28)</f>
        <v>0</v>
      </c>
      <c r="T21" s="5">
        <f>IF(ajuizamento!Z28="",0,ajuizamento!Z28)</f>
        <v>0</v>
      </c>
      <c r="U21" s="5">
        <f>IF(ajuizamento!AA28="",0,ajuizamento!AA28)</f>
        <v>0</v>
      </c>
      <c r="V21" s="5">
        <f>IF(ajuizamento!AB28="",0,ajuizamento!AB28)</f>
        <v>0</v>
      </c>
      <c r="W21" s="5">
        <f>IF(ajuizamento!AC28="",0,ajuizamento!AC28)</f>
        <v>0</v>
      </c>
      <c r="X21" s="5">
        <f>IF(ajuizamento!AD28="",0,ajuizamento!AD28)</f>
        <v>0</v>
      </c>
      <c r="Y21" s="5">
        <f>IF(ajuizamento!AE28="",0,ajuizamento!AE28)</f>
        <v>0</v>
      </c>
      <c r="Z21" s="5">
        <f>IF(ajuizamento!AF28="",0,ajuizamento!AF28)</f>
        <v>0</v>
      </c>
      <c r="AA21" s="5">
        <f>IF(ajuizamento!AG28="",0,ajuizamento!AG28)</f>
        <v>0</v>
      </c>
      <c r="AB21" s="5">
        <f>IF(ajuizamento!AH28="",0,ajuizamento!AH28)</f>
        <v>0</v>
      </c>
      <c r="AC21" s="5">
        <f>IF(ajuizamento!AI28="",0,ajuizamento!AI28)</f>
        <v>0</v>
      </c>
      <c r="AD21" s="5">
        <f>IF(ajuizamento!AJ28="",0,ajuizamento!AJ28)</f>
        <v>0</v>
      </c>
      <c r="AE21" s="5">
        <f>IF(ajuizamento!AK28="",0,ajuizamento!AK28)</f>
        <v>0</v>
      </c>
      <c r="AF21" s="5">
        <f>IF(ajuizamento!AL28="",0,ajuizamento!AL28)</f>
        <v>0</v>
      </c>
      <c r="AG21" s="5">
        <f>IF(ajuizamento!AM28="",0,ajuizamento!AM28)</f>
        <v>0</v>
      </c>
      <c r="AH21" s="5">
        <f>IF(ajuizamento!AN28="",0,ajuizamento!AN28)</f>
        <v>0</v>
      </c>
      <c r="AI21" s="5">
        <f>IF(ajuizamento!AO28="",0,ajuizamento!AO28)</f>
        <v>0</v>
      </c>
      <c r="AJ21" s="5">
        <f>IF(ajuizamento!AP28="",0,ajuizamento!AP28)</f>
        <v>0</v>
      </c>
      <c r="AK21" s="5">
        <f>IF(ajuizamento!AS28="",0,ajuizamento!AS28)</f>
        <v>0</v>
      </c>
      <c r="AL21" s="9" t="str">
        <f t="shared" si="16"/>
        <v/>
      </c>
      <c r="AM21" s="7" t="str">
        <f t="shared" si="2"/>
        <v/>
      </c>
      <c r="AN21" s="291">
        <f t="shared" si="17"/>
        <v>0</v>
      </c>
      <c r="AO21" s="290" t="str">
        <f t="shared" si="18"/>
        <v/>
      </c>
      <c r="AP21" s="290" t="str">
        <f t="shared" si="18"/>
        <v/>
      </c>
      <c r="AQ21" s="290" t="str">
        <f t="shared" si="18"/>
        <v/>
      </c>
      <c r="AR21" s="290" t="str">
        <f t="shared" si="41"/>
        <v/>
      </c>
      <c r="AS21" s="290" t="str">
        <f t="shared" si="41"/>
        <v/>
      </c>
      <c r="AT21" s="290" t="str">
        <f t="shared" si="41"/>
        <v/>
      </c>
      <c r="AU21" s="290" t="str">
        <f t="shared" si="41"/>
        <v/>
      </c>
      <c r="AV21" s="290" t="str">
        <f t="shared" si="41"/>
        <v/>
      </c>
      <c r="AW21" s="290" t="str">
        <f t="shared" si="41"/>
        <v/>
      </c>
      <c r="AX21" s="290" t="str">
        <f t="shared" si="41"/>
        <v/>
      </c>
      <c r="AY21" s="290" t="str">
        <f t="shared" si="41"/>
        <v/>
      </c>
      <c r="AZ21" s="290" t="str">
        <f t="shared" si="41"/>
        <v/>
      </c>
      <c r="BA21" s="290" t="str">
        <f t="shared" si="41"/>
        <v/>
      </c>
      <c r="BB21" s="290" t="str">
        <f t="shared" si="41"/>
        <v/>
      </c>
      <c r="BC21" s="290" t="str">
        <f t="shared" si="41"/>
        <v/>
      </c>
      <c r="BD21" s="290" t="str">
        <f t="shared" si="41"/>
        <v/>
      </c>
      <c r="BE21" s="290" t="str">
        <f t="shared" si="41"/>
        <v/>
      </c>
      <c r="BF21" s="290" t="str">
        <f t="shared" si="41"/>
        <v/>
      </c>
      <c r="BG21" s="290" t="str">
        <f t="shared" si="41"/>
        <v/>
      </c>
      <c r="BH21" s="290" t="str">
        <f t="shared" si="42"/>
        <v/>
      </c>
      <c r="BI21" s="290" t="str">
        <f t="shared" si="42"/>
        <v/>
      </c>
      <c r="BJ21" s="290" t="str">
        <f t="shared" si="42"/>
        <v/>
      </c>
      <c r="BK21" s="290" t="str">
        <f t="shared" si="42"/>
        <v/>
      </c>
      <c r="BL21" s="290" t="str">
        <f t="shared" si="42"/>
        <v/>
      </c>
      <c r="BM21" s="290"/>
      <c r="BN21" s="290" t="str">
        <f>IF(AO21="","",COUNTIF($AO21:AO21,1))</f>
        <v/>
      </c>
      <c r="BO21" s="290" t="str">
        <f>IF(AP21="","",COUNTIF($AO21:AP21,1))</f>
        <v/>
      </c>
      <c r="BP21" s="290" t="str">
        <f>IF(AQ21="","",COUNTIF($AO21:AQ21,1))</f>
        <v/>
      </c>
      <c r="BQ21" s="290" t="str">
        <f>IF(AR21="","",COUNTIF($AO21:AR21,1))</f>
        <v/>
      </c>
      <c r="BR21" s="290" t="str">
        <f>IF(AS21="","",COUNTIF($AO21:AS21,1))</f>
        <v/>
      </c>
      <c r="BS21" s="290" t="str">
        <f>IF(AT21="","",COUNTIF($AO21:AT21,1))</f>
        <v/>
      </c>
      <c r="BT21" s="290" t="str">
        <f>IF(AU21="","",COUNTIF($AO21:AU21,1))</f>
        <v/>
      </c>
      <c r="BU21" s="290" t="str">
        <f>IF(AV21="","",COUNTIF($AO21:AV21,1))</f>
        <v/>
      </c>
      <c r="BV21" s="290" t="str">
        <f>IF(AW21="","",COUNTIF($AO21:AW21,1))</f>
        <v/>
      </c>
      <c r="BW21" s="290" t="str">
        <f>IF(AX21="","",COUNTIF($AO21:AX21,1))</f>
        <v/>
      </c>
      <c r="BX21" s="290" t="str">
        <f>IF(AY21="","",COUNTIF($AO21:AY21,1))</f>
        <v/>
      </c>
      <c r="BY21" s="290" t="str">
        <f>IF(AZ21="","",COUNTIF($AO21:AZ21,1))</f>
        <v/>
      </c>
      <c r="BZ21" s="290" t="str">
        <f>IF(BA21="","",COUNTIF($AO21:BA21,1))</f>
        <v/>
      </c>
      <c r="CA21" s="290" t="str">
        <f>IF(BB21="","",COUNTIF($AO21:BB21,1))</f>
        <v/>
      </c>
      <c r="CB21" s="290" t="str">
        <f>IF(BC21="","",COUNTIF($AO21:BC21,1))</f>
        <v/>
      </c>
      <c r="CC21" s="290" t="str">
        <f>IF(BD21="","",COUNTIF($AO21:BD21,1))</f>
        <v/>
      </c>
      <c r="CD21" s="290" t="str">
        <f>IF(BE21="","",COUNTIF($AO21:BE21,1))</f>
        <v/>
      </c>
      <c r="CE21" s="290" t="str">
        <f>IF(BF21="","",COUNTIF($AO21:BF21,1))</f>
        <v/>
      </c>
      <c r="CF21" s="290" t="str">
        <f>IF(BG21="","",COUNTIF($AO21:BG21,1))</f>
        <v/>
      </c>
      <c r="CG21" s="290" t="str">
        <f>IF(BH21="","",COUNTIF($AO21:BH21,1))</f>
        <v/>
      </c>
      <c r="CH21" s="290" t="str">
        <f>IF(BI21="","",COUNTIF($AO21:BI21,1))</f>
        <v/>
      </c>
      <c r="CI21" s="290" t="str">
        <f>IF(BJ21="","",COUNTIF($AO21:BJ21,1))</f>
        <v/>
      </c>
      <c r="CJ21" s="290" t="str">
        <f>IF(BK21="","",COUNTIF($AO21:BK21,1))</f>
        <v/>
      </c>
      <c r="CK21" s="290" t="str">
        <f>IF(BL21="","",COUNTIF($AO21:BL21,1))</f>
        <v/>
      </c>
      <c r="CL21" s="291"/>
      <c r="CM21" s="290" t="str">
        <f t="shared" si="43"/>
        <v/>
      </c>
      <c r="CN21" s="290" t="str">
        <f t="shared" si="43"/>
        <v/>
      </c>
      <c r="CO21" s="290" t="str">
        <f t="shared" si="43"/>
        <v/>
      </c>
      <c r="CP21" s="290" t="str">
        <f t="shared" si="43"/>
        <v/>
      </c>
      <c r="CQ21" s="290" t="str">
        <f t="shared" si="43"/>
        <v/>
      </c>
      <c r="CR21" s="290" t="str">
        <f t="shared" si="43"/>
        <v/>
      </c>
      <c r="CS21" s="290" t="str">
        <f t="shared" si="43"/>
        <v/>
      </c>
      <c r="CT21" s="290" t="str">
        <f t="shared" si="43"/>
        <v/>
      </c>
      <c r="CU21" s="290" t="str">
        <f t="shared" si="43"/>
        <v/>
      </c>
      <c r="CV21" s="290" t="str">
        <f t="shared" si="43"/>
        <v/>
      </c>
      <c r="CW21" s="290" t="str">
        <f t="shared" si="43"/>
        <v/>
      </c>
      <c r="CX21" s="290" t="str">
        <f t="shared" si="43"/>
        <v/>
      </c>
      <c r="CY21" s="290" t="str">
        <f t="shared" si="43"/>
        <v/>
      </c>
      <c r="CZ21" s="290" t="str">
        <f t="shared" si="43"/>
        <v/>
      </c>
      <c r="DA21" s="290" t="str">
        <f t="shared" si="43"/>
        <v/>
      </c>
      <c r="DB21" s="290" t="str">
        <f t="shared" si="40"/>
        <v/>
      </c>
      <c r="DC21" s="290" t="str">
        <f t="shared" si="40"/>
        <v/>
      </c>
      <c r="DD21" s="290" t="str">
        <f t="shared" si="40"/>
        <v/>
      </c>
      <c r="DE21" s="290" t="str">
        <f t="shared" si="40"/>
        <v/>
      </c>
      <c r="DF21" s="290" t="str">
        <f t="shared" si="40"/>
        <v/>
      </c>
      <c r="DG21" s="290" t="str">
        <f t="shared" si="40"/>
        <v/>
      </c>
      <c r="DH21" s="290" t="str">
        <f t="shared" si="40"/>
        <v/>
      </c>
      <c r="DI21" s="290" t="str">
        <f t="shared" si="40"/>
        <v/>
      </c>
      <c r="DJ21" s="290" t="str">
        <f t="shared" si="40"/>
        <v/>
      </c>
      <c r="DK21" s="3" t="str">
        <f t="shared" si="33"/>
        <v/>
      </c>
      <c r="DL21" s="3" t="str">
        <f t="shared" si="33"/>
        <v/>
      </c>
      <c r="DM21" s="3" t="str">
        <f t="shared" si="33"/>
        <v/>
      </c>
      <c r="DN21" s="3" t="str">
        <f t="shared" si="33"/>
        <v/>
      </c>
      <c r="DO21" s="3" t="str">
        <f t="shared" si="33"/>
        <v/>
      </c>
      <c r="DP21" s="3" t="str">
        <f t="shared" si="34"/>
        <v/>
      </c>
      <c r="DQ21" s="3" t="str">
        <f t="shared" si="35"/>
        <v/>
      </c>
      <c r="DR21" s="3" t="str">
        <f t="shared" si="36"/>
        <v/>
      </c>
      <c r="DS21" s="3" t="str">
        <f t="shared" si="37"/>
        <v/>
      </c>
      <c r="DT21" s="3" t="str">
        <f t="shared" si="38"/>
        <v/>
      </c>
      <c r="DU21" s="1" t="str">
        <f t="shared" si="39"/>
        <v/>
      </c>
      <c r="DV21" s="1" t="str">
        <f t="shared" si="19"/>
        <v/>
      </c>
      <c r="DW21" s="1" t="str">
        <f t="shared" si="20"/>
        <v/>
      </c>
      <c r="DX21" s="1" t="str">
        <f t="shared" si="21"/>
        <v/>
      </c>
      <c r="DY21" s="1" t="str">
        <f t="shared" si="22"/>
        <v/>
      </c>
      <c r="DZ21" s="1" t="str">
        <f t="shared" si="23"/>
        <v/>
      </c>
      <c r="EA21" s="1" t="str">
        <f t="shared" si="24"/>
        <v/>
      </c>
      <c r="EB21" s="1" t="str">
        <f t="shared" si="25"/>
        <v/>
      </c>
      <c r="EC21" s="1" t="str">
        <f t="shared" si="24"/>
        <v/>
      </c>
      <c r="ED21" s="1" t="str">
        <f t="shared" si="25"/>
        <v/>
      </c>
      <c r="EE21" s="1" t="str">
        <f t="shared" si="26"/>
        <v/>
      </c>
      <c r="EF21" s="1" t="str">
        <f t="shared" si="27"/>
        <v/>
      </c>
      <c r="EG21" s="1" t="str">
        <f t="shared" si="7"/>
        <v/>
      </c>
      <c r="EH21" s="1" t="str">
        <f t="shared" si="8"/>
        <v/>
      </c>
      <c r="EI21" s="1" t="str">
        <f t="shared" si="9"/>
        <v/>
      </c>
      <c r="EJ21" s="1" t="str">
        <f t="shared" si="10"/>
        <v/>
      </c>
      <c r="EK21" s="1" t="str">
        <f t="shared" si="11"/>
        <v/>
      </c>
      <c r="EL21" s="1" t="str">
        <f t="shared" si="12"/>
        <v/>
      </c>
      <c r="EM21" s="1" t="str">
        <f t="shared" si="13"/>
        <v/>
      </c>
      <c r="EN21" s="1" t="str">
        <f t="shared" si="14"/>
        <v/>
      </c>
      <c r="EP21" s="1" t="str">
        <f t="shared" si="28"/>
        <v/>
      </c>
      <c r="EQ21" s="1" t="str">
        <f t="shared" si="29"/>
        <v/>
      </c>
      <c r="ER21" s="1" t="str">
        <f t="shared" si="30"/>
        <v/>
      </c>
      <c r="ES21" s="1" t="str">
        <f t="shared" si="31"/>
        <v/>
      </c>
      <c r="ET21" s="1" t="str">
        <f t="shared" si="32"/>
        <v/>
      </c>
    </row>
    <row r="22" spans="1:150" ht="15.6" x14ac:dyDescent="0.3">
      <c r="A22" s="291" t="str">
        <f t="shared" si="15"/>
        <v/>
      </c>
      <c r="B22" s="292" t="str">
        <f>ajuizamento!A29</f>
        <v/>
      </c>
      <c r="C22" s="293" t="str">
        <f>ajuizamento!B29</f>
        <v/>
      </c>
      <c r="D22" s="293">
        <f>ajuizamento!C29</f>
        <v>0</v>
      </c>
      <c r="E22" s="293">
        <f>ajuizamento!D29</f>
        <v>0</v>
      </c>
      <c r="F22" s="293" t="str">
        <f>ajuizamento!E29</f>
        <v/>
      </c>
      <c r="G22" s="293" t="str">
        <f>ajuizamento!F29</f>
        <v/>
      </c>
      <c r="H22" s="292">
        <f>ajuizamento!G29</f>
        <v>0</v>
      </c>
      <c r="I22" s="5">
        <f>IF(ajuizamento!$AY29="",0,ajuizamento!$AY29)</f>
        <v>0</v>
      </c>
      <c r="J22" s="5">
        <f>IF(ajuizamento!H29="",0,ajuizamento!H29)</f>
        <v>0</v>
      </c>
      <c r="K22" s="5">
        <f>IF(ajuizamento!BC29="",0,ajuizamento!BC29)</f>
        <v>0</v>
      </c>
      <c r="L22" s="5">
        <f>IF(ajuizamento!BD29="",0,ajuizamento!BD29)</f>
        <v>0</v>
      </c>
      <c r="M22" s="5">
        <f>IF(ajuizamento!S29="",0,ajuizamento!S29)</f>
        <v>0</v>
      </c>
      <c r="N22" s="5">
        <f>IF(ajuizamento!T29="",0,ajuizamento!T29)</f>
        <v>0</v>
      </c>
      <c r="O22" s="5">
        <f>IF(ajuizamento!U29="",0,ajuizamento!U29)</f>
        <v>0</v>
      </c>
      <c r="P22" s="5">
        <f>IF(ajuizamento!V29="",0,ajuizamento!V29)</f>
        <v>0</v>
      </c>
      <c r="Q22" s="5">
        <f>IF(ajuizamento!W29="",0,ajuizamento!W29)</f>
        <v>0</v>
      </c>
      <c r="R22" s="5">
        <f>IF(ajuizamento!X29="",0,ajuizamento!X29)</f>
        <v>0</v>
      </c>
      <c r="S22" s="5">
        <f>IF(ajuizamento!Y29="",0,ajuizamento!Y29)</f>
        <v>0</v>
      </c>
      <c r="T22" s="5">
        <f>IF(ajuizamento!Z29="",0,ajuizamento!Z29)</f>
        <v>0</v>
      </c>
      <c r="U22" s="5">
        <f>IF(ajuizamento!AA29="",0,ajuizamento!AA29)</f>
        <v>0</v>
      </c>
      <c r="V22" s="5">
        <f>IF(ajuizamento!AB29="",0,ajuizamento!AB29)</f>
        <v>0</v>
      </c>
      <c r="W22" s="5">
        <f>IF(ajuizamento!AC29="",0,ajuizamento!AC29)</f>
        <v>0</v>
      </c>
      <c r="X22" s="5">
        <f>IF(ajuizamento!AD29="",0,ajuizamento!AD29)</f>
        <v>0</v>
      </c>
      <c r="Y22" s="5">
        <f>IF(ajuizamento!AE29="",0,ajuizamento!AE29)</f>
        <v>0</v>
      </c>
      <c r="Z22" s="5">
        <f>IF(ajuizamento!AF29="",0,ajuizamento!AF29)</f>
        <v>0</v>
      </c>
      <c r="AA22" s="5">
        <f>IF(ajuizamento!AG29="",0,ajuizamento!AG29)</f>
        <v>0</v>
      </c>
      <c r="AB22" s="5">
        <f>IF(ajuizamento!AH29="",0,ajuizamento!AH29)</f>
        <v>0</v>
      </c>
      <c r="AC22" s="5">
        <f>IF(ajuizamento!AI29="",0,ajuizamento!AI29)</f>
        <v>0</v>
      </c>
      <c r="AD22" s="5">
        <f>IF(ajuizamento!AJ29="",0,ajuizamento!AJ29)</f>
        <v>0</v>
      </c>
      <c r="AE22" s="5">
        <f>IF(ajuizamento!AK29="",0,ajuizamento!AK29)</f>
        <v>0</v>
      </c>
      <c r="AF22" s="5">
        <f>IF(ajuizamento!AL29="",0,ajuizamento!AL29)</f>
        <v>0</v>
      </c>
      <c r="AG22" s="5">
        <f>IF(ajuizamento!AM29="",0,ajuizamento!AM29)</f>
        <v>0</v>
      </c>
      <c r="AH22" s="5">
        <f>IF(ajuizamento!AN29="",0,ajuizamento!AN29)</f>
        <v>0</v>
      </c>
      <c r="AI22" s="5">
        <f>IF(ajuizamento!AO29="",0,ajuizamento!AO29)</f>
        <v>0</v>
      </c>
      <c r="AJ22" s="5">
        <f>IF(ajuizamento!AP29="",0,ajuizamento!AP29)</f>
        <v>0</v>
      </c>
      <c r="AK22" s="5">
        <f>IF(ajuizamento!AS29="",0,ajuizamento!AS29)</f>
        <v>0</v>
      </c>
      <c r="AL22" s="9" t="str">
        <f t="shared" si="16"/>
        <v/>
      </c>
      <c r="AM22" s="7" t="str">
        <f t="shared" si="2"/>
        <v/>
      </c>
      <c r="AN22" s="291">
        <f t="shared" si="17"/>
        <v>0</v>
      </c>
      <c r="AO22" s="290" t="str">
        <f t="shared" si="18"/>
        <v/>
      </c>
      <c r="AP22" s="290" t="str">
        <f t="shared" si="18"/>
        <v/>
      </c>
      <c r="AQ22" s="290" t="str">
        <f t="shared" si="18"/>
        <v/>
      </c>
      <c r="AR22" s="290" t="str">
        <f t="shared" si="41"/>
        <v/>
      </c>
      <c r="AS22" s="290" t="str">
        <f t="shared" si="41"/>
        <v/>
      </c>
      <c r="AT22" s="290" t="str">
        <f t="shared" si="41"/>
        <v/>
      </c>
      <c r="AU22" s="290" t="str">
        <f t="shared" si="41"/>
        <v/>
      </c>
      <c r="AV22" s="290" t="str">
        <f t="shared" si="41"/>
        <v/>
      </c>
      <c r="AW22" s="290" t="str">
        <f t="shared" si="41"/>
        <v/>
      </c>
      <c r="AX22" s="290" t="str">
        <f t="shared" si="41"/>
        <v/>
      </c>
      <c r="AY22" s="290" t="str">
        <f t="shared" si="41"/>
        <v/>
      </c>
      <c r="AZ22" s="290" t="str">
        <f t="shared" si="41"/>
        <v/>
      </c>
      <c r="BA22" s="290" t="str">
        <f t="shared" si="41"/>
        <v/>
      </c>
      <c r="BB22" s="290" t="str">
        <f t="shared" si="41"/>
        <v/>
      </c>
      <c r="BC22" s="290" t="str">
        <f t="shared" si="41"/>
        <v/>
      </c>
      <c r="BD22" s="290" t="str">
        <f t="shared" si="41"/>
        <v/>
      </c>
      <c r="BE22" s="290" t="str">
        <f t="shared" si="41"/>
        <v/>
      </c>
      <c r="BF22" s="290" t="str">
        <f t="shared" si="41"/>
        <v/>
      </c>
      <c r="BG22" s="290" t="str">
        <f t="shared" si="41"/>
        <v/>
      </c>
      <c r="BH22" s="290" t="str">
        <f t="shared" si="42"/>
        <v/>
      </c>
      <c r="BI22" s="290" t="str">
        <f t="shared" si="42"/>
        <v/>
      </c>
      <c r="BJ22" s="290" t="str">
        <f t="shared" si="42"/>
        <v/>
      </c>
      <c r="BK22" s="290" t="str">
        <f t="shared" si="42"/>
        <v/>
      </c>
      <c r="BL22" s="290" t="str">
        <f t="shared" si="42"/>
        <v/>
      </c>
      <c r="BM22" s="290"/>
      <c r="BN22" s="290" t="str">
        <f>IF(AO22="","",COUNTIF($AO22:AO22,1))</f>
        <v/>
      </c>
      <c r="BO22" s="290" t="str">
        <f>IF(AP22="","",COUNTIF($AO22:AP22,1))</f>
        <v/>
      </c>
      <c r="BP22" s="290" t="str">
        <f>IF(AQ22="","",COUNTIF($AO22:AQ22,1))</f>
        <v/>
      </c>
      <c r="BQ22" s="290" t="str">
        <f>IF(AR22="","",COUNTIF($AO22:AR22,1))</f>
        <v/>
      </c>
      <c r="BR22" s="290" t="str">
        <f>IF(AS22="","",COUNTIF($AO22:AS22,1))</f>
        <v/>
      </c>
      <c r="BS22" s="290" t="str">
        <f>IF(AT22="","",COUNTIF($AO22:AT22,1))</f>
        <v/>
      </c>
      <c r="BT22" s="290" t="str">
        <f>IF(AU22="","",COUNTIF($AO22:AU22,1))</f>
        <v/>
      </c>
      <c r="BU22" s="290" t="str">
        <f>IF(AV22="","",COUNTIF($AO22:AV22,1))</f>
        <v/>
      </c>
      <c r="BV22" s="290" t="str">
        <f>IF(AW22="","",COUNTIF($AO22:AW22,1))</f>
        <v/>
      </c>
      <c r="BW22" s="290" t="str">
        <f>IF(AX22="","",COUNTIF($AO22:AX22,1))</f>
        <v/>
      </c>
      <c r="BX22" s="290" t="str">
        <f>IF(AY22="","",COUNTIF($AO22:AY22,1))</f>
        <v/>
      </c>
      <c r="BY22" s="290" t="str">
        <f>IF(AZ22="","",COUNTIF($AO22:AZ22,1))</f>
        <v/>
      </c>
      <c r="BZ22" s="290" t="str">
        <f>IF(BA22="","",COUNTIF($AO22:BA22,1))</f>
        <v/>
      </c>
      <c r="CA22" s="290" t="str">
        <f>IF(BB22="","",COUNTIF($AO22:BB22,1))</f>
        <v/>
      </c>
      <c r="CB22" s="290" t="str">
        <f>IF(BC22="","",COUNTIF($AO22:BC22,1))</f>
        <v/>
      </c>
      <c r="CC22" s="290" t="str">
        <f>IF(BD22="","",COUNTIF($AO22:BD22,1))</f>
        <v/>
      </c>
      <c r="CD22" s="290" t="str">
        <f>IF(BE22="","",COUNTIF($AO22:BE22,1))</f>
        <v/>
      </c>
      <c r="CE22" s="290" t="str">
        <f>IF(BF22="","",COUNTIF($AO22:BF22,1))</f>
        <v/>
      </c>
      <c r="CF22" s="290" t="str">
        <f>IF(BG22="","",COUNTIF($AO22:BG22,1))</f>
        <v/>
      </c>
      <c r="CG22" s="290" t="str">
        <f>IF(BH22="","",COUNTIF($AO22:BH22,1))</f>
        <v/>
      </c>
      <c r="CH22" s="290" t="str">
        <f>IF(BI22="","",COUNTIF($AO22:BI22,1))</f>
        <v/>
      </c>
      <c r="CI22" s="290" t="str">
        <f>IF(BJ22="","",COUNTIF($AO22:BJ22,1))</f>
        <v/>
      </c>
      <c r="CJ22" s="290" t="str">
        <f>IF(BK22="","",COUNTIF($AO22:BK22,1))</f>
        <v/>
      </c>
      <c r="CK22" s="290" t="str">
        <f>IF(BL22="","",COUNTIF($AO22:BL22,1))</f>
        <v/>
      </c>
      <c r="CL22" s="291"/>
      <c r="CM22" s="290" t="str">
        <f t="shared" si="43"/>
        <v/>
      </c>
      <c r="CN22" s="290" t="str">
        <f t="shared" si="43"/>
        <v/>
      </c>
      <c r="CO22" s="290" t="str">
        <f t="shared" si="43"/>
        <v/>
      </c>
      <c r="CP22" s="290" t="str">
        <f t="shared" si="43"/>
        <v/>
      </c>
      <c r="CQ22" s="290" t="str">
        <f t="shared" si="43"/>
        <v/>
      </c>
      <c r="CR22" s="290" t="str">
        <f t="shared" si="43"/>
        <v/>
      </c>
      <c r="CS22" s="290" t="str">
        <f t="shared" si="43"/>
        <v/>
      </c>
      <c r="CT22" s="290" t="str">
        <f t="shared" si="43"/>
        <v/>
      </c>
      <c r="CU22" s="290" t="str">
        <f t="shared" si="43"/>
        <v/>
      </c>
      <c r="CV22" s="290" t="str">
        <f t="shared" si="43"/>
        <v/>
      </c>
      <c r="CW22" s="290" t="str">
        <f t="shared" si="43"/>
        <v/>
      </c>
      <c r="CX22" s="290" t="str">
        <f t="shared" si="43"/>
        <v/>
      </c>
      <c r="CY22" s="290" t="str">
        <f t="shared" si="43"/>
        <v/>
      </c>
      <c r="CZ22" s="290" t="str">
        <f t="shared" si="43"/>
        <v/>
      </c>
      <c r="DA22" s="290" t="str">
        <f t="shared" si="43"/>
        <v/>
      </c>
      <c r="DB22" s="290" t="str">
        <f t="shared" si="40"/>
        <v/>
      </c>
      <c r="DC22" s="290" t="str">
        <f t="shared" si="40"/>
        <v/>
      </c>
      <c r="DD22" s="290" t="str">
        <f t="shared" si="40"/>
        <v/>
      </c>
      <c r="DE22" s="290" t="str">
        <f t="shared" si="40"/>
        <v/>
      </c>
      <c r="DF22" s="290" t="str">
        <f t="shared" si="40"/>
        <v/>
      </c>
      <c r="DG22" s="290" t="str">
        <f t="shared" si="40"/>
        <v/>
      </c>
      <c r="DH22" s="290" t="str">
        <f t="shared" si="40"/>
        <v/>
      </c>
      <c r="DI22" s="290" t="str">
        <f t="shared" si="40"/>
        <v/>
      </c>
      <c r="DJ22" s="290" t="str">
        <f t="shared" si="40"/>
        <v/>
      </c>
      <c r="DK22" s="3" t="str">
        <f t="shared" si="33"/>
        <v/>
      </c>
      <c r="DL22" s="3" t="str">
        <f t="shared" si="33"/>
        <v/>
      </c>
      <c r="DM22" s="3" t="str">
        <f t="shared" si="33"/>
        <v/>
      </c>
      <c r="DN22" s="3" t="str">
        <f t="shared" si="33"/>
        <v/>
      </c>
      <c r="DO22" s="3" t="str">
        <f t="shared" si="33"/>
        <v/>
      </c>
      <c r="DP22" s="3" t="str">
        <f t="shared" si="34"/>
        <v/>
      </c>
      <c r="DQ22" s="3" t="str">
        <f t="shared" si="35"/>
        <v/>
      </c>
      <c r="DR22" s="3" t="str">
        <f t="shared" si="36"/>
        <v/>
      </c>
      <c r="DS22" s="3" t="str">
        <f t="shared" si="37"/>
        <v/>
      </c>
      <c r="DT22" s="3" t="str">
        <f t="shared" si="38"/>
        <v/>
      </c>
      <c r="DU22" s="1" t="str">
        <f t="shared" si="39"/>
        <v/>
      </c>
      <c r="DV22" s="1" t="str">
        <f t="shared" si="19"/>
        <v/>
      </c>
      <c r="DW22" s="1" t="str">
        <f t="shared" si="20"/>
        <v/>
      </c>
      <c r="DX22" s="1" t="str">
        <f t="shared" si="21"/>
        <v/>
      </c>
      <c r="DY22" s="1" t="str">
        <f t="shared" si="22"/>
        <v/>
      </c>
      <c r="DZ22" s="1" t="str">
        <f t="shared" si="23"/>
        <v/>
      </c>
      <c r="EA22" s="1" t="str">
        <f t="shared" si="24"/>
        <v/>
      </c>
      <c r="EB22" s="1" t="str">
        <f t="shared" si="25"/>
        <v/>
      </c>
      <c r="EC22" s="1" t="str">
        <f t="shared" si="24"/>
        <v/>
      </c>
      <c r="ED22" s="1" t="str">
        <f t="shared" si="25"/>
        <v/>
      </c>
      <c r="EE22" s="1" t="str">
        <f t="shared" si="26"/>
        <v/>
      </c>
      <c r="EF22" s="1" t="str">
        <f t="shared" si="27"/>
        <v/>
      </c>
      <c r="EG22" s="1" t="str">
        <f t="shared" si="7"/>
        <v/>
      </c>
      <c r="EH22" s="1" t="str">
        <f t="shared" si="8"/>
        <v/>
      </c>
      <c r="EI22" s="1" t="str">
        <f t="shared" si="9"/>
        <v/>
      </c>
      <c r="EJ22" s="1" t="str">
        <f t="shared" si="10"/>
        <v/>
      </c>
      <c r="EK22" s="1" t="str">
        <f t="shared" si="11"/>
        <v/>
      </c>
      <c r="EL22" s="1" t="str">
        <f t="shared" si="12"/>
        <v/>
      </c>
      <c r="EM22" s="1" t="str">
        <f t="shared" si="13"/>
        <v/>
      </c>
      <c r="EN22" s="1" t="str">
        <f t="shared" si="14"/>
        <v/>
      </c>
      <c r="EP22" s="1" t="str">
        <f t="shared" si="28"/>
        <v/>
      </c>
      <c r="EQ22" s="1" t="str">
        <f t="shared" si="29"/>
        <v/>
      </c>
      <c r="ER22" s="1" t="str">
        <f t="shared" si="30"/>
        <v/>
      </c>
      <c r="ES22" s="1" t="str">
        <f t="shared" si="31"/>
        <v/>
      </c>
      <c r="ET22" s="1" t="str">
        <f t="shared" si="32"/>
        <v/>
      </c>
    </row>
    <row r="23" spans="1:150" ht="15.6" x14ac:dyDescent="0.3">
      <c r="A23" s="291" t="str">
        <f t="shared" si="15"/>
        <v/>
      </c>
      <c r="B23" s="292" t="str">
        <f>ajuizamento!A30</f>
        <v/>
      </c>
      <c r="C23" s="293" t="str">
        <f>ajuizamento!B30</f>
        <v/>
      </c>
      <c r="D23" s="293">
        <f>ajuizamento!C30</f>
        <v>0</v>
      </c>
      <c r="E23" s="293">
        <f>ajuizamento!D30</f>
        <v>0</v>
      </c>
      <c r="F23" s="293" t="str">
        <f>ajuizamento!E30</f>
        <v/>
      </c>
      <c r="G23" s="293" t="str">
        <f>ajuizamento!F30</f>
        <v/>
      </c>
      <c r="H23" s="292">
        <f>ajuizamento!G30</f>
        <v>0</v>
      </c>
      <c r="I23" s="5">
        <f>IF(ajuizamento!$AY30="",0,ajuizamento!$AY30)</f>
        <v>0</v>
      </c>
      <c r="J23" s="5">
        <f>IF(ajuizamento!H30="",0,ajuizamento!H30)</f>
        <v>0</v>
      </c>
      <c r="K23" s="5">
        <f>IF(ajuizamento!BC30="",0,ajuizamento!BC30)</f>
        <v>0</v>
      </c>
      <c r="L23" s="5">
        <f>IF(ajuizamento!BD30="",0,ajuizamento!BD30)</f>
        <v>0</v>
      </c>
      <c r="M23" s="5">
        <f>IF(ajuizamento!S30="",0,ajuizamento!S30)</f>
        <v>0</v>
      </c>
      <c r="N23" s="5">
        <f>IF(ajuizamento!T30="",0,ajuizamento!T30)</f>
        <v>0</v>
      </c>
      <c r="O23" s="5">
        <f>IF(ajuizamento!U30="",0,ajuizamento!U30)</f>
        <v>0</v>
      </c>
      <c r="P23" s="5">
        <f>IF(ajuizamento!V30="",0,ajuizamento!V30)</f>
        <v>0</v>
      </c>
      <c r="Q23" s="5">
        <f>IF(ajuizamento!W30="",0,ajuizamento!W30)</f>
        <v>0</v>
      </c>
      <c r="R23" s="5">
        <f>IF(ajuizamento!X30="",0,ajuizamento!X30)</f>
        <v>0</v>
      </c>
      <c r="S23" s="5">
        <f>IF(ajuizamento!Y30="",0,ajuizamento!Y30)</f>
        <v>0</v>
      </c>
      <c r="T23" s="5">
        <f>IF(ajuizamento!Z30="",0,ajuizamento!Z30)</f>
        <v>0</v>
      </c>
      <c r="U23" s="5">
        <f>IF(ajuizamento!AA30="",0,ajuizamento!AA30)</f>
        <v>0</v>
      </c>
      <c r="V23" s="5">
        <f>IF(ajuizamento!AB30="",0,ajuizamento!AB30)</f>
        <v>0</v>
      </c>
      <c r="W23" s="5">
        <f>IF(ajuizamento!AC30="",0,ajuizamento!AC30)</f>
        <v>0</v>
      </c>
      <c r="X23" s="5">
        <f>IF(ajuizamento!AD30="",0,ajuizamento!AD30)</f>
        <v>0</v>
      </c>
      <c r="Y23" s="5">
        <f>IF(ajuizamento!AE30="",0,ajuizamento!AE30)</f>
        <v>0</v>
      </c>
      <c r="Z23" s="5">
        <f>IF(ajuizamento!AF30="",0,ajuizamento!AF30)</f>
        <v>0</v>
      </c>
      <c r="AA23" s="5">
        <f>IF(ajuizamento!AG30="",0,ajuizamento!AG30)</f>
        <v>0</v>
      </c>
      <c r="AB23" s="5">
        <f>IF(ajuizamento!AH30="",0,ajuizamento!AH30)</f>
        <v>0</v>
      </c>
      <c r="AC23" s="5">
        <f>IF(ajuizamento!AI30="",0,ajuizamento!AI30)</f>
        <v>0</v>
      </c>
      <c r="AD23" s="5">
        <f>IF(ajuizamento!AJ30="",0,ajuizamento!AJ30)</f>
        <v>0</v>
      </c>
      <c r="AE23" s="5">
        <f>IF(ajuizamento!AK30="",0,ajuizamento!AK30)</f>
        <v>0</v>
      </c>
      <c r="AF23" s="5">
        <f>IF(ajuizamento!AL30="",0,ajuizamento!AL30)</f>
        <v>0</v>
      </c>
      <c r="AG23" s="5">
        <f>IF(ajuizamento!AM30="",0,ajuizamento!AM30)</f>
        <v>0</v>
      </c>
      <c r="AH23" s="5">
        <f>IF(ajuizamento!AN30="",0,ajuizamento!AN30)</f>
        <v>0</v>
      </c>
      <c r="AI23" s="5">
        <f>IF(ajuizamento!AO30="",0,ajuizamento!AO30)</f>
        <v>0</v>
      </c>
      <c r="AJ23" s="5">
        <f>IF(ajuizamento!AP30="",0,ajuizamento!AP30)</f>
        <v>0</v>
      </c>
      <c r="AK23" s="5">
        <f>IF(ajuizamento!AS30="",0,ajuizamento!AS30)</f>
        <v>0</v>
      </c>
      <c r="AL23" s="9" t="str">
        <f t="shared" si="16"/>
        <v/>
      </c>
      <c r="AM23" s="7" t="str">
        <f t="shared" si="2"/>
        <v/>
      </c>
      <c r="AN23" s="291">
        <f t="shared" si="17"/>
        <v>0</v>
      </c>
      <c r="AO23" s="290" t="str">
        <f t="shared" si="18"/>
        <v/>
      </c>
      <c r="AP23" s="290" t="str">
        <f t="shared" si="18"/>
        <v/>
      </c>
      <c r="AQ23" s="290" t="str">
        <f t="shared" si="18"/>
        <v/>
      </c>
      <c r="AR23" s="290" t="str">
        <f t="shared" si="41"/>
        <v/>
      </c>
      <c r="AS23" s="290" t="str">
        <f t="shared" si="41"/>
        <v/>
      </c>
      <c r="AT23" s="290" t="str">
        <f t="shared" si="41"/>
        <v/>
      </c>
      <c r="AU23" s="290" t="str">
        <f t="shared" si="41"/>
        <v/>
      </c>
      <c r="AV23" s="290" t="str">
        <f t="shared" si="41"/>
        <v/>
      </c>
      <c r="AW23" s="290" t="str">
        <f t="shared" si="41"/>
        <v/>
      </c>
      <c r="AX23" s="290" t="str">
        <f t="shared" si="41"/>
        <v/>
      </c>
      <c r="AY23" s="290" t="str">
        <f t="shared" si="41"/>
        <v/>
      </c>
      <c r="AZ23" s="290" t="str">
        <f t="shared" si="41"/>
        <v/>
      </c>
      <c r="BA23" s="290" t="str">
        <f t="shared" si="41"/>
        <v/>
      </c>
      <c r="BB23" s="290" t="str">
        <f t="shared" si="41"/>
        <v/>
      </c>
      <c r="BC23" s="290" t="str">
        <f t="shared" si="41"/>
        <v/>
      </c>
      <c r="BD23" s="290" t="str">
        <f t="shared" si="41"/>
        <v/>
      </c>
      <c r="BE23" s="290" t="str">
        <f t="shared" si="41"/>
        <v/>
      </c>
      <c r="BF23" s="290" t="str">
        <f t="shared" si="41"/>
        <v/>
      </c>
      <c r="BG23" s="290" t="str">
        <f t="shared" si="41"/>
        <v/>
      </c>
      <c r="BH23" s="290" t="str">
        <f t="shared" si="42"/>
        <v/>
      </c>
      <c r="BI23" s="290" t="str">
        <f t="shared" si="42"/>
        <v/>
      </c>
      <c r="BJ23" s="290" t="str">
        <f t="shared" si="42"/>
        <v/>
      </c>
      <c r="BK23" s="290" t="str">
        <f t="shared" si="42"/>
        <v/>
      </c>
      <c r="BL23" s="290" t="str">
        <f t="shared" si="42"/>
        <v/>
      </c>
      <c r="BM23" s="290"/>
      <c r="BN23" s="290" t="str">
        <f>IF(AO23="","",COUNTIF($AO23:AO23,1))</f>
        <v/>
      </c>
      <c r="BO23" s="290" t="str">
        <f>IF(AP23="","",COUNTIF($AO23:AP23,1))</f>
        <v/>
      </c>
      <c r="BP23" s="290" t="str">
        <f>IF(AQ23="","",COUNTIF($AO23:AQ23,1))</f>
        <v/>
      </c>
      <c r="BQ23" s="290" t="str">
        <f>IF(AR23="","",COUNTIF($AO23:AR23,1))</f>
        <v/>
      </c>
      <c r="BR23" s="290" t="str">
        <f>IF(AS23="","",COUNTIF($AO23:AS23,1))</f>
        <v/>
      </c>
      <c r="BS23" s="290" t="str">
        <f>IF(AT23="","",COUNTIF($AO23:AT23,1))</f>
        <v/>
      </c>
      <c r="BT23" s="290" t="str">
        <f>IF(AU23="","",COUNTIF($AO23:AU23,1))</f>
        <v/>
      </c>
      <c r="BU23" s="290" t="str">
        <f>IF(AV23="","",COUNTIF($AO23:AV23,1))</f>
        <v/>
      </c>
      <c r="BV23" s="290" t="str">
        <f>IF(AW23="","",COUNTIF($AO23:AW23,1))</f>
        <v/>
      </c>
      <c r="BW23" s="290" t="str">
        <f>IF(AX23="","",COUNTIF($AO23:AX23,1))</f>
        <v/>
      </c>
      <c r="BX23" s="290" t="str">
        <f>IF(AY23="","",COUNTIF($AO23:AY23,1))</f>
        <v/>
      </c>
      <c r="BY23" s="290" t="str">
        <f>IF(AZ23="","",COUNTIF($AO23:AZ23,1))</f>
        <v/>
      </c>
      <c r="BZ23" s="290" t="str">
        <f>IF(BA23="","",COUNTIF($AO23:BA23,1))</f>
        <v/>
      </c>
      <c r="CA23" s="290" t="str">
        <f>IF(BB23="","",COUNTIF($AO23:BB23,1))</f>
        <v/>
      </c>
      <c r="CB23" s="290" t="str">
        <f>IF(BC23="","",COUNTIF($AO23:BC23,1))</f>
        <v/>
      </c>
      <c r="CC23" s="290" t="str">
        <f>IF(BD23="","",COUNTIF($AO23:BD23,1))</f>
        <v/>
      </c>
      <c r="CD23" s="290" t="str">
        <f>IF(BE23="","",COUNTIF($AO23:BE23,1))</f>
        <v/>
      </c>
      <c r="CE23" s="290" t="str">
        <f>IF(BF23="","",COUNTIF($AO23:BF23,1))</f>
        <v/>
      </c>
      <c r="CF23" s="290" t="str">
        <f>IF(BG23="","",COUNTIF($AO23:BG23,1))</f>
        <v/>
      </c>
      <c r="CG23" s="290" t="str">
        <f>IF(BH23="","",COUNTIF($AO23:BH23,1))</f>
        <v/>
      </c>
      <c r="CH23" s="290" t="str">
        <f>IF(BI23="","",COUNTIF($AO23:BI23,1))</f>
        <v/>
      </c>
      <c r="CI23" s="290" t="str">
        <f>IF(BJ23="","",COUNTIF($AO23:BJ23,1))</f>
        <v/>
      </c>
      <c r="CJ23" s="290" t="str">
        <f>IF(BK23="","",COUNTIF($AO23:BK23,1))</f>
        <v/>
      </c>
      <c r="CK23" s="290" t="str">
        <f>IF(BL23="","",COUNTIF($AO23:BL23,1))</f>
        <v/>
      </c>
      <c r="CL23" s="291"/>
      <c r="CM23" s="290" t="str">
        <f t="shared" si="43"/>
        <v/>
      </c>
      <c r="CN23" s="290" t="str">
        <f t="shared" si="43"/>
        <v/>
      </c>
      <c r="CO23" s="290" t="str">
        <f t="shared" si="43"/>
        <v/>
      </c>
      <c r="CP23" s="290" t="str">
        <f t="shared" si="43"/>
        <v/>
      </c>
      <c r="CQ23" s="290" t="str">
        <f t="shared" si="43"/>
        <v/>
      </c>
      <c r="CR23" s="290" t="str">
        <f t="shared" si="43"/>
        <v/>
      </c>
      <c r="CS23" s="290" t="str">
        <f t="shared" si="43"/>
        <v/>
      </c>
      <c r="CT23" s="290" t="str">
        <f t="shared" si="43"/>
        <v/>
      </c>
      <c r="CU23" s="290" t="str">
        <f t="shared" si="43"/>
        <v/>
      </c>
      <c r="CV23" s="290" t="str">
        <f t="shared" si="43"/>
        <v/>
      </c>
      <c r="CW23" s="290" t="str">
        <f t="shared" si="43"/>
        <v/>
      </c>
      <c r="CX23" s="290" t="str">
        <f t="shared" si="43"/>
        <v/>
      </c>
      <c r="CY23" s="290" t="str">
        <f t="shared" si="43"/>
        <v/>
      </c>
      <c r="CZ23" s="290" t="str">
        <f t="shared" si="43"/>
        <v/>
      </c>
      <c r="DA23" s="290" t="str">
        <f t="shared" si="43"/>
        <v/>
      </c>
      <c r="DB23" s="290" t="str">
        <f t="shared" si="40"/>
        <v/>
      </c>
      <c r="DC23" s="290" t="str">
        <f t="shared" si="40"/>
        <v/>
      </c>
      <c r="DD23" s="290" t="str">
        <f t="shared" si="40"/>
        <v/>
      </c>
      <c r="DE23" s="290" t="str">
        <f t="shared" si="40"/>
        <v/>
      </c>
      <c r="DF23" s="290" t="str">
        <f t="shared" si="40"/>
        <v/>
      </c>
      <c r="DG23" s="290" t="str">
        <f t="shared" si="40"/>
        <v/>
      </c>
      <c r="DH23" s="290" t="str">
        <f t="shared" si="40"/>
        <v/>
      </c>
      <c r="DI23" s="290" t="str">
        <f t="shared" si="40"/>
        <v/>
      </c>
      <c r="DJ23" s="290" t="str">
        <f t="shared" si="40"/>
        <v/>
      </c>
      <c r="DK23" s="3" t="str">
        <f t="shared" si="33"/>
        <v/>
      </c>
      <c r="DL23" s="3" t="str">
        <f t="shared" si="33"/>
        <v/>
      </c>
      <c r="DM23" s="3" t="str">
        <f t="shared" si="33"/>
        <v/>
      </c>
      <c r="DN23" s="3" t="str">
        <f t="shared" si="33"/>
        <v/>
      </c>
      <c r="DO23" s="3" t="str">
        <f t="shared" si="33"/>
        <v/>
      </c>
      <c r="DP23" s="3" t="str">
        <f t="shared" si="34"/>
        <v/>
      </c>
      <c r="DQ23" s="3" t="str">
        <f t="shared" si="35"/>
        <v/>
      </c>
      <c r="DR23" s="3" t="str">
        <f t="shared" si="36"/>
        <v/>
      </c>
      <c r="DS23" s="3" t="str">
        <f t="shared" si="37"/>
        <v/>
      </c>
      <c r="DT23" s="3" t="str">
        <f t="shared" si="38"/>
        <v/>
      </c>
      <c r="DU23" s="1" t="str">
        <f t="shared" si="39"/>
        <v/>
      </c>
      <c r="DV23" s="1" t="str">
        <f t="shared" si="19"/>
        <v/>
      </c>
      <c r="DW23" s="1" t="str">
        <f t="shared" si="20"/>
        <v/>
      </c>
      <c r="DX23" s="1" t="str">
        <f t="shared" si="21"/>
        <v/>
      </c>
      <c r="DY23" s="1" t="str">
        <f t="shared" si="22"/>
        <v/>
      </c>
      <c r="DZ23" s="1" t="str">
        <f t="shared" si="23"/>
        <v/>
      </c>
      <c r="EA23" s="1" t="str">
        <f t="shared" si="24"/>
        <v/>
      </c>
      <c r="EB23" s="1" t="str">
        <f t="shared" si="25"/>
        <v/>
      </c>
      <c r="EC23" s="1" t="str">
        <f t="shared" si="24"/>
        <v/>
      </c>
      <c r="ED23" s="1" t="str">
        <f t="shared" si="25"/>
        <v/>
      </c>
      <c r="EE23" s="1" t="str">
        <f t="shared" si="26"/>
        <v/>
      </c>
      <c r="EF23" s="1" t="str">
        <f t="shared" si="27"/>
        <v/>
      </c>
      <c r="EG23" s="1" t="str">
        <f t="shared" si="7"/>
        <v/>
      </c>
      <c r="EH23" s="1" t="str">
        <f t="shared" si="8"/>
        <v/>
      </c>
      <c r="EI23" s="1" t="str">
        <f t="shared" si="9"/>
        <v/>
      </c>
      <c r="EJ23" s="1" t="str">
        <f t="shared" si="10"/>
        <v/>
      </c>
      <c r="EK23" s="1" t="str">
        <f t="shared" si="11"/>
        <v/>
      </c>
      <c r="EL23" s="1" t="str">
        <f t="shared" si="12"/>
        <v/>
      </c>
      <c r="EM23" s="1" t="str">
        <f t="shared" si="13"/>
        <v/>
      </c>
      <c r="EN23" s="1" t="str">
        <f t="shared" si="14"/>
        <v/>
      </c>
      <c r="EP23" s="1" t="str">
        <f t="shared" si="28"/>
        <v/>
      </c>
      <c r="EQ23" s="1" t="str">
        <f t="shared" si="29"/>
        <v/>
      </c>
      <c r="ER23" s="1" t="str">
        <f t="shared" si="30"/>
        <v/>
      </c>
      <c r="ES23" s="1" t="str">
        <f t="shared" si="31"/>
        <v/>
      </c>
      <c r="ET23" s="1" t="str">
        <f t="shared" si="32"/>
        <v/>
      </c>
    </row>
    <row r="24" spans="1:150" ht="15.6" x14ac:dyDescent="0.3">
      <c r="A24" s="291" t="str">
        <f t="shared" si="15"/>
        <v/>
      </c>
      <c r="B24" s="292" t="str">
        <f>ajuizamento!A31</f>
        <v/>
      </c>
      <c r="C24" s="293" t="str">
        <f>ajuizamento!B31</f>
        <v/>
      </c>
      <c r="D24" s="293">
        <f>ajuizamento!C31</f>
        <v>0</v>
      </c>
      <c r="E24" s="293">
        <f>ajuizamento!D31</f>
        <v>0</v>
      </c>
      <c r="F24" s="293" t="str">
        <f>ajuizamento!E31</f>
        <v/>
      </c>
      <c r="G24" s="293" t="str">
        <f>ajuizamento!F31</f>
        <v/>
      </c>
      <c r="H24" s="292">
        <f>ajuizamento!G31</f>
        <v>0</v>
      </c>
      <c r="I24" s="5">
        <f>IF(ajuizamento!$AY31="",0,ajuizamento!$AY31)</f>
        <v>0</v>
      </c>
      <c r="J24" s="5">
        <f>IF(ajuizamento!H31="",0,ajuizamento!H31)</f>
        <v>0</v>
      </c>
      <c r="K24" s="5">
        <f>IF(ajuizamento!BC31="",0,ajuizamento!BC31)</f>
        <v>0</v>
      </c>
      <c r="L24" s="5">
        <f>IF(ajuizamento!BD31="",0,ajuizamento!BD31)</f>
        <v>0</v>
      </c>
      <c r="M24" s="5">
        <f>IF(ajuizamento!S31="",0,ajuizamento!S31)</f>
        <v>0</v>
      </c>
      <c r="N24" s="5">
        <f>IF(ajuizamento!T31="",0,ajuizamento!T31)</f>
        <v>0</v>
      </c>
      <c r="O24" s="5">
        <f>IF(ajuizamento!U31="",0,ajuizamento!U31)</f>
        <v>0</v>
      </c>
      <c r="P24" s="5">
        <f>IF(ajuizamento!V31="",0,ajuizamento!V31)</f>
        <v>0</v>
      </c>
      <c r="Q24" s="5">
        <f>IF(ajuizamento!W31="",0,ajuizamento!W31)</f>
        <v>0</v>
      </c>
      <c r="R24" s="5">
        <f>IF(ajuizamento!X31="",0,ajuizamento!X31)</f>
        <v>0</v>
      </c>
      <c r="S24" s="5">
        <f>IF(ajuizamento!Y31="",0,ajuizamento!Y31)</f>
        <v>0</v>
      </c>
      <c r="T24" s="5">
        <f>IF(ajuizamento!Z31="",0,ajuizamento!Z31)</f>
        <v>0</v>
      </c>
      <c r="U24" s="5">
        <f>IF(ajuizamento!AA31="",0,ajuizamento!AA31)</f>
        <v>0</v>
      </c>
      <c r="V24" s="5">
        <f>IF(ajuizamento!AB31="",0,ajuizamento!AB31)</f>
        <v>0</v>
      </c>
      <c r="W24" s="5">
        <f>IF(ajuizamento!AC31="",0,ajuizamento!AC31)</f>
        <v>0</v>
      </c>
      <c r="X24" s="5">
        <f>IF(ajuizamento!AD31="",0,ajuizamento!AD31)</f>
        <v>0</v>
      </c>
      <c r="Y24" s="5">
        <f>IF(ajuizamento!AE31="",0,ajuizamento!AE31)</f>
        <v>0</v>
      </c>
      <c r="Z24" s="5">
        <f>IF(ajuizamento!AF31="",0,ajuizamento!AF31)</f>
        <v>0</v>
      </c>
      <c r="AA24" s="5">
        <f>IF(ajuizamento!AG31="",0,ajuizamento!AG31)</f>
        <v>0</v>
      </c>
      <c r="AB24" s="5">
        <f>IF(ajuizamento!AH31="",0,ajuizamento!AH31)</f>
        <v>0</v>
      </c>
      <c r="AC24" s="5">
        <f>IF(ajuizamento!AI31="",0,ajuizamento!AI31)</f>
        <v>0</v>
      </c>
      <c r="AD24" s="5">
        <f>IF(ajuizamento!AJ31="",0,ajuizamento!AJ31)</f>
        <v>0</v>
      </c>
      <c r="AE24" s="5">
        <f>IF(ajuizamento!AK31="",0,ajuizamento!AK31)</f>
        <v>0</v>
      </c>
      <c r="AF24" s="5">
        <f>IF(ajuizamento!AL31="",0,ajuizamento!AL31)</f>
        <v>0</v>
      </c>
      <c r="AG24" s="5">
        <f>IF(ajuizamento!AM31="",0,ajuizamento!AM31)</f>
        <v>0</v>
      </c>
      <c r="AH24" s="5">
        <f>IF(ajuizamento!AN31="",0,ajuizamento!AN31)</f>
        <v>0</v>
      </c>
      <c r="AI24" s="5">
        <f>IF(ajuizamento!AO31="",0,ajuizamento!AO31)</f>
        <v>0</v>
      </c>
      <c r="AJ24" s="5">
        <f>IF(ajuizamento!AP31="",0,ajuizamento!AP31)</f>
        <v>0</v>
      </c>
      <c r="AK24" s="5">
        <f>IF(ajuizamento!AS31="",0,ajuizamento!AS31)</f>
        <v>0</v>
      </c>
      <c r="AL24" s="9" t="str">
        <f t="shared" si="16"/>
        <v/>
      </c>
      <c r="AM24" s="7" t="str">
        <f t="shared" si="2"/>
        <v/>
      </c>
      <c r="AN24" s="291">
        <f t="shared" si="17"/>
        <v>0</v>
      </c>
      <c r="AO24" s="290" t="str">
        <f t="shared" si="18"/>
        <v/>
      </c>
      <c r="AP24" s="290" t="str">
        <f t="shared" si="18"/>
        <v/>
      </c>
      <c r="AQ24" s="290" t="str">
        <f t="shared" si="18"/>
        <v/>
      </c>
      <c r="AR24" s="290" t="str">
        <f t="shared" si="41"/>
        <v/>
      </c>
      <c r="AS24" s="290" t="str">
        <f t="shared" si="41"/>
        <v/>
      </c>
      <c r="AT24" s="290" t="str">
        <f t="shared" si="41"/>
        <v/>
      </c>
      <c r="AU24" s="290" t="str">
        <f t="shared" si="41"/>
        <v/>
      </c>
      <c r="AV24" s="290" t="str">
        <f t="shared" si="41"/>
        <v/>
      </c>
      <c r="AW24" s="290" t="str">
        <f t="shared" si="41"/>
        <v/>
      </c>
      <c r="AX24" s="290" t="str">
        <f t="shared" si="41"/>
        <v/>
      </c>
      <c r="AY24" s="290" t="str">
        <f t="shared" si="41"/>
        <v/>
      </c>
      <c r="AZ24" s="290" t="str">
        <f t="shared" si="41"/>
        <v/>
      </c>
      <c r="BA24" s="290" t="str">
        <f t="shared" si="41"/>
        <v/>
      </c>
      <c r="BB24" s="290" t="str">
        <f t="shared" si="41"/>
        <v/>
      </c>
      <c r="BC24" s="290" t="str">
        <f t="shared" si="41"/>
        <v/>
      </c>
      <c r="BD24" s="290" t="str">
        <f t="shared" si="41"/>
        <v/>
      </c>
      <c r="BE24" s="290" t="str">
        <f t="shared" si="41"/>
        <v/>
      </c>
      <c r="BF24" s="290" t="str">
        <f t="shared" si="41"/>
        <v/>
      </c>
      <c r="BG24" s="290" t="str">
        <f t="shared" si="41"/>
        <v/>
      </c>
      <c r="BH24" s="290" t="str">
        <f t="shared" si="42"/>
        <v/>
      </c>
      <c r="BI24" s="290" t="str">
        <f t="shared" si="42"/>
        <v/>
      </c>
      <c r="BJ24" s="290" t="str">
        <f t="shared" si="42"/>
        <v/>
      </c>
      <c r="BK24" s="290" t="str">
        <f t="shared" si="42"/>
        <v/>
      </c>
      <c r="BL24" s="290" t="str">
        <f t="shared" si="42"/>
        <v/>
      </c>
      <c r="BM24" s="290"/>
      <c r="BN24" s="290" t="str">
        <f>IF(AO24="","",COUNTIF($AO24:AO24,1))</f>
        <v/>
      </c>
      <c r="BO24" s="290" t="str">
        <f>IF(AP24="","",COUNTIF($AO24:AP24,1))</f>
        <v/>
      </c>
      <c r="BP24" s="290" t="str">
        <f>IF(AQ24="","",COUNTIF($AO24:AQ24,1))</f>
        <v/>
      </c>
      <c r="BQ24" s="290" t="str">
        <f>IF(AR24="","",COUNTIF($AO24:AR24,1))</f>
        <v/>
      </c>
      <c r="BR24" s="290" t="str">
        <f>IF(AS24="","",COUNTIF($AO24:AS24,1))</f>
        <v/>
      </c>
      <c r="BS24" s="290" t="str">
        <f>IF(AT24="","",COUNTIF($AO24:AT24,1))</f>
        <v/>
      </c>
      <c r="BT24" s="290" t="str">
        <f>IF(AU24="","",COUNTIF($AO24:AU24,1))</f>
        <v/>
      </c>
      <c r="BU24" s="290" t="str">
        <f>IF(AV24="","",COUNTIF($AO24:AV24,1))</f>
        <v/>
      </c>
      <c r="BV24" s="290" t="str">
        <f>IF(AW24="","",COUNTIF($AO24:AW24,1))</f>
        <v/>
      </c>
      <c r="BW24" s="290" t="str">
        <f>IF(AX24="","",COUNTIF($AO24:AX24,1))</f>
        <v/>
      </c>
      <c r="BX24" s="290" t="str">
        <f>IF(AY24="","",COUNTIF($AO24:AY24,1))</f>
        <v/>
      </c>
      <c r="BY24" s="290" t="str">
        <f>IF(AZ24="","",COUNTIF($AO24:AZ24,1))</f>
        <v/>
      </c>
      <c r="BZ24" s="290" t="str">
        <f>IF(BA24="","",COUNTIF($AO24:BA24,1))</f>
        <v/>
      </c>
      <c r="CA24" s="290" t="str">
        <f>IF(BB24="","",COUNTIF($AO24:BB24,1))</f>
        <v/>
      </c>
      <c r="CB24" s="290" t="str">
        <f>IF(BC24="","",COUNTIF($AO24:BC24,1))</f>
        <v/>
      </c>
      <c r="CC24" s="290" t="str">
        <f>IF(BD24="","",COUNTIF($AO24:BD24,1))</f>
        <v/>
      </c>
      <c r="CD24" s="290" t="str">
        <f>IF(BE24="","",COUNTIF($AO24:BE24,1))</f>
        <v/>
      </c>
      <c r="CE24" s="290" t="str">
        <f>IF(BF24="","",COUNTIF($AO24:BF24,1))</f>
        <v/>
      </c>
      <c r="CF24" s="290" t="str">
        <f>IF(BG24="","",COUNTIF($AO24:BG24,1))</f>
        <v/>
      </c>
      <c r="CG24" s="290" t="str">
        <f>IF(BH24="","",COUNTIF($AO24:BH24,1))</f>
        <v/>
      </c>
      <c r="CH24" s="290" t="str">
        <f>IF(BI24="","",COUNTIF($AO24:BI24,1))</f>
        <v/>
      </c>
      <c r="CI24" s="290" t="str">
        <f>IF(BJ24="","",COUNTIF($AO24:BJ24,1))</f>
        <v/>
      </c>
      <c r="CJ24" s="290" t="str">
        <f>IF(BK24="","",COUNTIF($AO24:BK24,1))</f>
        <v/>
      </c>
      <c r="CK24" s="290" t="str">
        <f>IF(BL24="","",COUNTIF($AO24:BL24,1))</f>
        <v/>
      </c>
      <c r="CL24" s="291"/>
      <c r="CM24" s="290" t="str">
        <f t="shared" si="43"/>
        <v/>
      </c>
      <c r="CN24" s="290" t="str">
        <f t="shared" si="43"/>
        <v/>
      </c>
      <c r="CO24" s="290" t="str">
        <f t="shared" si="43"/>
        <v/>
      </c>
      <c r="CP24" s="290" t="str">
        <f t="shared" si="43"/>
        <v/>
      </c>
      <c r="CQ24" s="290" t="str">
        <f t="shared" si="43"/>
        <v/>
      </c>
      <c r="CR24" s="290" t="str">
        <f t="shared" si="43"/>
        <v/>
      </c>
      <c r="CS24" s="290" t="str">
        <f t="shared" si="43"/>
        <v/>
      </c>
      <c r="CT24" s="290" t="str">
        <f t="shared" si="43"/>
        <v/>
      </c>
      <c r="CU24" s="290" t="str">
        <f t="shared" si="43"/>
        <v/>
      </c>
      <c r="CV24" s="290" t="str">
        <f t="shared" si="43"/>
        <v/>
      </c>
      <c r="CW24" s="290" t="str">
        <f t="shared" si="43"/>
        <v/>
      </c>
      <c r="CX24" s="290" t="str">
        <f t="shared" si="43"/>
        <v/>
      </c>
      <c r="CY24" s="290" t="str">
        <f t="shared" si="43"/>
        <v/>
      </c>
      <c r="CZ24" s="290" t="str">
        <f t="shared" si="43"/>
        <v/>
      </c>
      <c r="DA24" s="290" t="str">
        <f t="shared" si="43"/>
        <v/>
      </c>
      <c r="DB24" s="290" t="str">
        <f t="shared" si="40"/>
        <v/>
      </c>
      <c r="DC24" s="290" t="str">
        <f t="shared" si="40"/>
        <v/>
      </c>
      <c r="DD24" s="290" t="str">
        <f t="shared" si="40"/>
        <v/>
      </c>
      <c r="DE24" s="290" t="str">
        <f t="shared" si="40"/>
        <v/>
      </c>
      <c r="DF24" s="290" t="str">
        <f t="shared" si="40"/>
        <v/>
      </c>
      <c r="DG24" s="290" t="str">
        <f t="shared" si="40"/>
        <v/>
      </c>
      <c r="DH24" s="290" t="str">
        <f t="shared" si="40"/>
        <v/>
      </c>
      <c r="DI24" s="290" t="str">
        <f t="shared" si="40"/>
        <v/>
      </c>
      <c r="DJ24" s="290" t="str">
        <f t="shared" si="40"/>
        <v/>
      </c>
      <c r="DK24" s="3" t="str">
        <f t="shared" si="33"/>
        <v/>
      </c>
      <c r="DL24" s="3" t="str">
        <f t="shared" si="33"/>
        <v/>
      </c>
      <c r="DM24" s="3" t="str">
        <f t="shared" si="33"/>
        <v/>
      </c>
      <c r="DN24" s="3" t="str">
        <f t="shared" si="33"/>
        <v/>
      </c>
      <c r="DO24" s="3" t="str">
        <f t="shared" si="33"/>
        <v/>
      </c>
      <c r="DP24" s="3" t="str">
        <f t="shared" si="34"/>
        <v/>
      </c>
      <c r="DQ24" s="3" t="str">
        <f t="shared" si="35"/>
        <v/>
      </c>
      <c r="DR24" s="3" t="str">
        <f t="shared" si="36"/>
        <v/>
      </c>
      <c r="DS24" s="3" t="str">
        <f t="shared" si="37"/>
        <v/>
      </c>
      <c r="DT24" s="3" t="str">
        <f t="shared" si="38"/>
        <v/>
      </c>
      <c r="DU24" s="1" t="str">
        <f t="shared" si="39"/>
        <v/>
      </c>
      <c r="DV24" s="1" t="str">
        <f t="shared" si="19"/>
        <v/>
      </c>
      <c r="DW24" s="1" t="str">
        <f t="shared" si="20"/>
        <v/>
      </c>
      <c r="DX24" s="1" t="str">
        <f t="shared" si="21"/>
        <v/>
      </c>
      <c r="DY24" s="1" t="str">
        <f t="shared" si="22"/>
        <v/>
      </c>
      <c r="DZ24" s="1" t="str">
        <f t="shared" si="23"/>
        <v/>
      </c>
      <c r="EA24" s="1" t="str">
        <f t="shared" ref="EA24:EC87" si="44">IFERROR(INDEX($BN$1:$CK$1,MATCH(EA$6,$BN24:$CK24,0)),"")</f>
        <v/>
      </c>
      <c r="EB24" s="1" t="str">
        <f t="shared" si="25"/>
        <v/>
      </c>
      <c r="EC24" s="1" t="str">
        <f t="shared" si="44"/>
        <v/>
      </c>
      <c r="ED24" s="1" t="str">
        <f t="shared" si="25"/>
        <v/>
      </c>
      <c r="EE24" s="1" t="str">
        <f t="shared" si="26"/>
        <v/>
      </c>
      <c r="EF24" s="1" t="str">
        <f t="shared" si="27"/>
        <v/>
      </c>
      <c r="EG24" s="1" t="str">
        <f t="shared" si="7"/>
        <v/>
      </c>
      <c r="EH24" s="1" t="str">
        <f t="shared" si="8"/>
        <v/>
      </c>
      <c r="EI24" s="1" t="str">
        <f t="shared" si="9"/>
        <v/>
      </c>
      <c r="EJ24" s="1" t="str">
        <f t="shared" si="10"/>
        <v/>
      </c>
      <c r="EK24" s="1" t="str">
        <f t="shared" si="11"/>
        <v/>
      </c>
      <c r="EL24" s="1" t="str">
        <f t="shared" si="12"/>
        <v/>
      </c>
      <c r="EM24" s="1" t="str">
        <f t="shared" si="13"/>
        <v/>
      </c>
      <c r="EN24" s="1" t="str">
        <f t="shared" si="14"/>
        <v/>
      </c>
      <c r="EP24" s="1" t="str">
        <f t="shared" si="28"/>
        <v/>
      </c>
      <c r="EQ24" s="1" t="str">
        <f t="shared" si="29"/>
        <v/>
      </c>
      <c r="ER24" s="1" t="str">
        <f t="shared" si="30"/>
        <v/>
      </c>
      <c r="ES24" s="1" t="str">
        <f t="shared" si="31"/>
        <v/>
      </c>
      <c r="ET24" s="1" t="str">
        <f t="shared" si="32"/>
        <v/>
      </c>
    </row>
    <row r="25" spans="1:150" ht="15.6" x14ac:dyDescent="0.3">
      <c r="A25" s="291" t="str">
        <f t="shared" si="15"/>
        <v/>
      </c>
      <c r="B25" s="292" t="str">
        <f>ajuizamento!A32</f>
        <v/>
      </c>
      <c r="C25" s="293" t="str">
        <f>ajuizamento!B32</f>
        <v/>
      </c>
      <c r="D25" s="293">
        <f>ajuizamento!C32</f>
        <v>0</v>
      </c>
      <c r="E25" s="293">
        <f>ajuizamento!D32</f>
        <v>0</v>
      </c>
      <c r="F25" s="293" t="str">
        <f>ajuizamento!E32</f>
        <v/>
      </c>
      <c r="G25" s="293" t="str">
        <f>ajuizamento!F32</f>
        <v/>
      </c>
      <c r="H25" s="292">
        <f>ajuizamento!G32</f>
        <v>0</v>
      </c>
      <c r="I25" s="5">
        <f>IF(ajuizamento!$AY32="",0,ajuizamento!$AY32)</f>
        <v>0</v>
      </c>
      <c r="J25" s="5">
        <f>IF(ajuizamento!H32="",0,ajuizamento!H32)</f>
        <v>0</v>
      </c>
      <c r="K25" s="5">
        <f>IF(ajuizamento!BC32="",0,ajuizamento!BC32)</f>
        <v>0</v>
      </c>
      <c r="L25" s="5">
        <f>IF(ajuizamento!BD32="",0,ajuizamento!BD32)</f>
        <v>0</v>
      </c>
      <c r="M25" s="5">
        <f>IF(ajuizamento!S32="",0,ajuizamento!S32)</f>
        <v>0</v>
      </c>
      <c r="N25" s="5">
        <f>IF(ajuizamento!T32="",0,ajuizamento!T32)</f>
        <v>0</v>
      </c>
      <c r="O25" s="5">
        <f>IF(ajuizamento!U32="",0,ajuizamento!U32)</f>
        <v>0</v>
      </c>
      <c r="P25" s="5">
        <f>IF(ajuizamento!V32="",0,ajuizamento!V32)</f>
        <v>0</v>
      </c>
      <c r="Q25" s="5">
        <f>IF(ajuizamento!W32="",0,ajuizamento!W32)</f>
        <v>0</v>
      </c>
      <c r="R25" s="5">
        <f>IF(ajuizamento!X32="",0,ajuizamento!X32)</f>
        <v>0</v>
      </c>
      <c r="S25" s="5">
        <f>IF(ajuizamento!Y32="",0,ajuizamento!Y32)</f>
        <v>0</v>
      </c>
      <c r="T25" s="5">
        <f>IF(ajuizamento!Z32="",0,ajuizamento!Z32)</f>
        <v>0</v>
      </c>
      <c r="U25" s="5">
        <f>IF(ajuizamento!AA32="",0,ajuizamento!AA32)</f>
        <v>0</v>
      </c>
      <c r="V25" s="5">
        <f>IF(ajuizamento!AB32="",0,ajuizamento!AB32)</f>
        <v>0</v>
      </c>
      <c r="W25" s="5">
        <f>IF(ajuizamento!AC32="",0,ajuizamento!AC32)</f>
        <v>0</v>
      </c>
      <c r="X25" s="5">
        <f>IF(ajuizamento!AD32="",0,ajuizamento!AD32)</f>
        <v>0</v>
      </c>
      <c r="Y25" s="5">
        <f>IF(ajuizamento!AE32="",0,ajuizamento!AE32)</f>
        <v>0</v>
      </c>
      <c r="Z25" s="5">
        <f>IF(ajuizamento!AF32="",0,ajuizamento!AF32)</f>
        <v>0</v>
      </c>
      <c r="AA25" s="5">
        <f>IF(ajuizamento!AG32="",0,ajuizamento!AG32)</f>
        <v>0</v>
      </c>
      <c r="AB25" s="5">
        <f>IF(ajuizamento!AH32="",0,ajuizamento!AH32)</f>
        <v>0</v>
      </c>
      <c r="AC25" s="5">
        <f>IF(ajuizamento!AI32="",0,ajuizamento!AI32)</f>
        <v>0</v>
      </c>
      <c r="AD25" s="5">
        <f>IF(ajuizamento!AJ32="",0,ajuizamento!AJ32)</f>
        <v>0</v>
      </c>
      <c r="AE25" s="5">
        <f>IF(ajuizamento!AK32="",0,ajuizamento!AK32)</f>
        <v>0</v>
      </c>
      <c r="AF25" s="5">
        <f>IF(ajuizamento!AL32="",0,ajuizamento!AL32)</f>
        <v>0</v>
      </c>
      <c r="AG25" s="5">
        <f>IF(ajuizamento!AM32="",0,ajuizamento!AM32)</f>
        <v>0</v>
      </c>
      <c r="AH25" s="5">
        <f>IF(ajuizamento!AN32="",0,ajuizamento!AN32)</f>
        <v>0</v>
      </c>
      <c r="AI25" s="5">
        <f>IF(ajuizamento!AO32="",0,ajuizamento!AO32)</f>
        <v>0</v>
      </c>
      <c r="AJ25" s="5">
        <f>IF(ajuizamento!AP32="",0,ajuizamento!AP32)</f>
        <v>0</v>
      </c>
      <c r="AK25" s="5">
        <f>IF(ajuizamento!AS32="",0,ajuizamento!AS32)</f>
        <v>0</v>
      </c>
      <c r="AL25" s="9" t="str">
        <f t="shared" si="16"/>
        <v/>
      </c>
      <c r="AM25" s="7" t="str">
        <f t="shared" si="2"/>
        <v/>
      </c>
      <c r="AN25" s="291">
        <f t="shared" si="17"/>
        <v>0</v>
      </c>
      <c r="AO25" s="290" t="str">
        <f t="shared" si="18"/>
        <v/>
      </c>
      <c r="AP25" s="290" t="str">
        <f t="shared" si="18"/>
        <v/>
      </c>
      <c r="AQ25" s="290" t="str">
        <f t="shared" si="18"/>
        <v/>
      </c>
      <c r="AR25" s="290" t="str">
        <f t="shared" si="41"/>
        <v/>
      </c>
      <c r="AS25" s="290" t="str">
        <f t="shared" si="41"/>
        <v/>
      </c>
      <c r="AT25" s="290" t="str">
        <f t="shared" si="41"/>
        <v/>
      </c>
      <c r="AU25" s="290" t="str">
        <f t="shared" si="41"/>
        <v/>
      </c>
      <c r="AV25" s="290" t="str">
        <f t="shared" si="41"/>
        <v/>
      </c>
      <c r="AW25" s="290" t="str">
        <f t="shared" si="41"/>
        <v/>
      </c>
      <c r="AX25" s="290" t="str">
        <f t="shared" si="41"/>
        <v/>
      </c>
      <c r="AY25" s="290" t="str">
        <f t="shared" si="41"/>
        <v/>
      </c>
      <c r="AZ25" s="290" t="str">
        <f t="shared" si="41"/>
        <v/>
      </c>
      <c r="BA25" s="290" t="str">
        <f t="shared" si="41"/>
        <v/>
      </c>
      <c r="BB25" s="290" t="str">
        <f t="shared" si="41"/>
        <v/>
      </c>
      <c r="BC25" s="290" t="str">
        <f t="shared" si="41"/>
        <v/>
      </c>
      <c r="BD25" s="290" t="str">
        <f t="shared" si="41"/>
        <v/>
      </c>
      <c r="BE25" s="290" t="str">
        <f t="shared" si="41"/>
        <v/>
      </c>
      <c r="BF25" s="290" t="str">
        <f t="shared" si="41"/>
        <v/>
      </c>
      <c r="BG25" s="290" t="str">
        <f t="shared" si="41"/>
        <v/>
      </c>
      <c r="BH25" s="290" t="str">
        <f t="shared" si="42"/>
        <v/>
      </c>
      <c r="BI25" s="290" t="str">
        <f t="shared" si="42"/>
        <v/>
      </c>
      <c r="BJ25" s="290" t="str">
        <f t="shared" si="42"/>
        <v/>
      </c>
      <c r="BK25" s="290" t="str">
        <f t="shared" si="42"/>
        <v/>
      </c>
      <c r="BL25" s="290" t="str">
        <f t="shared" si="42"/>
        <v/>
      </c>
      <c r="BM25" s="290"/>
      <c r="BN25" s="290" t="str">
        <f>IF(AO25="","",COUNTIF($AO25:AO25,1))</f>
        <v/>
      </c>
      <c r="BO25" s="290" t="str">
        <f>IF(AP25="","",COUNTIF($AO25:AP25,1))</f>
        <v/>
      </c>
      <c r="BP25" s="290" t="str">
        <f>IF(AQ25="","",COUNTIF($AO25:AQ25,1))</f>
        <v/>
      </c>
      <c r="BQ25" s="290" t="str">
        <f>IF(AR25="","",COUNTIF($AO25:AR25,1))</f>
        <v/>
      </c>
      <c r="BR25" s="290" t="str">
        <f>IF(AS25="","",COUNTIF($AO25:AS25,1))</f>
        <v/>
      </c>
      <c r="BS25" s="290" t="str">
        <f>IF(AT25="","",COUNTIF($AO25:AT25,1))</f>
        <v/>
      </c>
      <c r="BT25" s="290" t="str">
        <f>IF(AU25="","",COUNTIF($AO25:AU25,1))</f>
        <v/>
      </c>
      <c r="BU25" s="290" t="str">
        <f>IF(AV25="","",COUNTIF($AO25:AV25,1))</f>
        <v/>
      </c>
      <c r="BV25" s="290" t="str">
        <f>IF(AW25="","",COUNTIF($AO25:AW25,1))</f>
        <v/>
      </c>
      <c r="BW25" s="290" t="str">
        <f>IF(AX25="","",COUNTIF($AO25:AX25,1))</f>
        <v/>
      </c>
      <c r="BX25" s="290" t="str">
        <f>IF(AY25="","",COUNTIF($AO25:AY25,1))</f>
        <v/>
      </c>
      <c r="BY25" s="290" t="str">
        <f>IF(AZ25="","",COUNTIF($AO25:AZ25,1))</f>
        <v/>
      </c>
      <c r="BZ25" s="290" t="str">
        <f>IF(BA25="","",COUNTIF($AO25:BA25,1))</f>
        <v/>
      </c>
      <c r="CA25" s="290" t="str">
        <f>IF(BB25="","",COUNTIF($AO25:BB25,1))</f>
        <v/>
      </c>
      <c r="CB25" s="290" t="str">
        <f>IF(BC25="","",COUNTIF($AO25:BC25,1))</f>
        <v/>
      </c>
      <c r="CC25" s="290" t="str">
        <f>IF(BD25="","",COUNTIF($AO25:BD25,1))</f>
        <v/>
      </c>
      <c r="CD25" s="290" t="str">
        <f>IF(BE25="","",COUNTIF($AO25:BE25,1))</f>
        <v/>
      </c>
      <c r="CE25" s="290" t="str">
        <f>IF(BF25="","",COUNTIF($AO25:BF25,1))</f>
        <v/>
      </c>
      <c r="CF25" s="290" t="str">
        <f>IF(BG25="","",COUNTIF($AO25:BG25,1))</f>
        <v/>
      </c>
      <c r="CG25" s="290" t="str">
        <f>IF(BH25="","",COUNTIF($AO25:BH25,1))</f>
        <v/>
      </c>
      <c r="CH25" s="290" t="str">
        <f>IF(BI25="","",COUNTIF($AO25:BI25,1))</f>
        <v/>
      </c>
      <c r="CI25" s="290" t="str">
        <f>IF(BJ25="","",COUNTIF($AO25:BJ25,1))</f>
        <v/>
      </c>
      <c r="CJ25" s="290" t="str">
        <f>IF(BK25="","",COUNTIF($AO25:BK25,1))</f>
        <v/>
      </c>
      <c r="CK25" s="290" t="str">
        <f>IF(BL25="","",COUNTIF($AO25:BL25,1))</f>
        <v/>
      </c>
      <c r="CL25" s="291"/>
      <c r="CM25" s="290" t="str">
        <f t="shared" si="43"/>
        <v/>
      </c>
      <c r="CN25" s="290" t="str">
        <f t="shared" si="43"/>
        <v/>
      </c>
      <c r="CO25" s="290" t="str">
        <f t="shared" si="43"/>
        <v/>
      </c>
      <c r="CP25" s="290" t="str">
        <f t="shared" si="43"/>
        <v/>
      </c>
      <c r="CQ25" s="290" t="str">
        <f t="shared" si="43"/>
        <v/>
      </c>
      <c r="CR25" s="290" t="str">
        <f t="shared" si="43"/>
        <v/>
      </c>
      <c r="CS25" s="290" t="str">
        <f t="shared" si="43"/>
        <v/>
      </c>
      <c r="CT25" s="290" t="str">
        <f t="shared" si="43"/>
        <v/>
      </c>
      <c r="CU25" s="290" t="str">
        <f t="shared" si="43"/>
        <v/>
      </c>
      <c r="CV25" s="290" t="str">
        <f t="shared" si="43"/>
        <v/>
      </c>
      <c r="CW25" s="290" t="str">
        <f t="shared" si="43"/>
        <v/>
      </c>
      <c r="CX25" s="290" t="str">
        <f t="shared" si="43"/>
        <v/>
      </c>
      <c r="CY25" s="290" t="str">
        <f t="shared" si="43"/>
        <v/>
      </c>
      <c r="CZ25" s="290" t="str">
        <f t="shared" si="43"/>
        <v/>
      </c>
      <c r="DA25" s="290" t="str">
        <f t="shared" si="43"/>
        <v/>
      </c>
      <c r="DB25" s="290" t="str">
        <f t="shared" si="40"/>
        <v/>
      </c>
      <c r="DC25" s="290" t="str">
        <f t="shared" si="40"/>
        <v/>
      </c>
      <c r="DD25" s="290" t="str">
        <f t="shared" si="40"/>
        <v/>
      </c>
      <c r="DE25" s="290" t="str">
        <f t="shared" si="40"/>
        <v/>
      </c>
      <c r="DF25" s="290" t="str">
        <f t="shared" si="40"/>
        <v/>
      </c>
      <c r="DG25" s="290" t="str">
        <f t="shared" si="40"/>
        <v/>
      </c>
      <c r="DH25" s="290" t="str">
        <f t="shared" si="40"/>
        <v/>
      </c>
      <c r="DI25" s="290" t="str">
        <f t="shared" si="40"/>
        <v/>
      </c>
      <c r="DJ25" s="290" t="str">
        <f t="shared" si="40"/>
        <v/>
      </c>
      <c r="DK25" s="3" t="str">
        <f t="shared" si="33"/>
        <v/>
      </c>
      <c r="DL25" s="3" t="str">
        <f t="shared" si="33"/>
        <v/>
      </c>
      <c r="DM25" s="3" t="str">
        <f t="shared" si="33"/>
        <v/>
      </c>
      <c r="DN25" s="3" t="str">
        <f t="shared" si="33"/>
        <v/>
      </c>
      <c r="DO25" s="3" t="str">
        <f t="shared" si="33"/>
        <v/>
      </c>
      <c r="DP25" s="3" t="str">
        <f t="shared" si="34"/>
        <v/>
      </c>
      <c r="DQ25" s="3" t="str">
        <f t="shared" si="35"/>
        <v/>
      </c>
      <c r="DR25" s="3" t="str">
        <f t="shared" si="36"/>
        <v/>
      </c>
      <c r="DS25" s="3" t="str">
        <f t="shared" si="37"/>
        <v/>
      </c>
      <c r="DT25" s="3" t="str">
        <f t="shared" si="38"/>
        <v/>
      </c>
      <c r="DU25" s="1" t="str">
        <f t="shared" si="39"/>
        <v/>
      </c>
      <c r="DV25" s="1" t="str">
        <f t="shared" si="19"/>
        <v/>
      </c>
      <c r="DW25" s="1" t="str">
        <f t="shared" si="20"/>
        <v/>
      </c>
      <c r="DX25" s="1" t="str">
        <f t="shared" si="21"/>
        <v/>
      </c>
      <c r="DY25" s="1" t="str">
        <f t="shared" si="22"/>
        <v/>
      </c>
      <c r="DZ25" s="1" t="str">
        <f t="shared" si="23"/>
        <v/>
      </c>
      <c r="EA25" s="1" t="str">
        <f t="shared" si="44"/>
        <v/>
      </c>
      <c r="EB25" s="1" t="str">
        <f t="shared" si="25"/>
        <v/>
      </c>
      <c r="EC25" s="1" t="str">
        <f t="shared" si="44"/>
        <v/>
      </c>
      <c r="ED25" s="1" t="str">
        <f t="shared" si="25"/>
        <v/>
      </c>
      <c r="EE25" s="1" t="str">
        <f t="shared" si="26"/>
        <v/>
      </c>
      <c r="EF25" s="1" t="str">
        <f t="shared" si="27"/>
        <v/>
      </c>
      <c r="EG25" s="1" t="str">
        <f t="shared" si="7"/>
        <v/>
      </c>
      <c r="EH25" s="1" t="str">
        <f t="shared" si="8"/>
        <v/>
      </c>
      <c r="EI25" s="1" t="str">
        <f t="shared" si="9"/>
        <v/>
      </c>
      <c r="EJ25" s="1" t="str">
        <f t="shared" si="10"/>
        <v/>
      </c>
      <c r="EK25" s="1" t="str">
        <f t="shared" si="11"/>
        <v/>
      </c>
      <c r="EL25" s="1" t="str">
        <f t="shared" si="12"/>
        <v/>
      </c>
      <c r="EM25" s="1" t="str">
        <f t="shared" si="13"/>
        <v/>
      </c>
      <c r="EN25" s="1" t="str">
        <f t="shared" si="14"/>
        <v/>
      </c>
      <c r="EP25" s="1" t="str">
        <f t="shared" si="28"/>
        <v/>
      </c>
      <c r="EQ25" s="1" t="str">
        <f t="shared" si="29"/>
        <v/>
      </c>
      <c r="ER25" s="1" t="str">
        <f t="shared" si="30"/>
        <v/>
      </c>
      <c r="ES25" s="1" t="str">
        <f t="shared" si="31"/>
        <v/>
      </c>
      <c r="ET25" s="1" t="str">
        <f t="shared" si="32"/>
        <v/>
      </c>
    </row>
    <row r="26" spans="1:150" ht="15.6" x14ac:dyDescent="0.3">
      <c r="A26" s="291" t="str">
        <f t="shared" si="15"/>
        <v/>
      </c>
      <c r="B26" s="292" t="str">
        <f>ajuizamento!A33</f>
        <v/>
      </c>
      <c r="C26" s="293" t="str">
        <f>ajuizamento!B33</f>
        <v/>
      </c>
      <c r="D26" s="293">
        <f>ajuizamento!C33</f>
        <v>0</v>
      </c>
      <c r="E26" s="293">
        <f>ajuizamento!D33</f>
        <v>0</v>
      </c>
      <c r="F26" s="293" t="str">
        <f>ajuizamento!E33</f>
        <v/>
      </c>
      <c r="G26" s="293" t="str">
        <f>ajuizamento!F33</f>
        <v/>
      </c>
      <c r="H26" s="292">
        <f>ajuizamento!G33</f>
        <v>0</v>
      </c>
      <c r="I26" s="5">
        <f>IF(ajuizamento!$AY33="",0,ajuizamento!$AY33)</f>
        <v>0</v>
      </c>
      <c r="J26" s="5">
        <f>IF(ajuizamento!H33="",0,ajuizamento!H33)</f>
        <v>0</v>
      </c>
      <c r="K26" s="5">
        <f>IF(ajuizamento!BC33="",0,ajuizamento!BC33)</f>
        <v>0</v>
      </c>
      <c r="L26" s="5">
        <f>IF(ajuizamento!BD33="",0,ajuizamento!BD33)</f>
        <v>0</v>
      </c>
      <c r="M26" s="5">
        <f>IF(ajuizamento!S33="",0,ajuizamento!S33)</f>
        <v>0</v>
      </c>
      <c r="N26" s="5">
        <f>IF(ajuizamento!T33="",0,ajuizamento!T33)</f>
        <v>0</v>
      </c>
      <c r="O26" s="5">
        <f>IF(ajuizamento!U33="",0,ajuizamento!U33)</f>
        <v>0</v>
      </c>
      <c r="P26" s="5">
        <f>IF(ajuizamento!V33="",0,ajuizamento!V33)</f>
        <v>0</v>
      </c>
      <c r="Q26" s="5">
        <f>IF(ajuizamento!W33="",0,ajuizamento!W33)</f>
        <v>0</v>
      </c>
      <c r="R26" s="5">
        <f>IF(ajuizamento!X33="",0,ajuizamento!X33)</f>
        <v>0</v>
      </c>
      <c r="S26" s="5">
        <f>IF(ajuizamento!Y33="",0,ajuizamento!Y33)</f>
        <v>0</v>
      </c>
      <c r="T26" s="5">
        <f>IF(ajuizamento!Z33="",0,ajuizamento!Z33)</f>
        <v>0</v>
      </c>
      <c r="U26" s="5">
        <f>IF(ajuizamento!AA33="",0,ajuizamento!AA33)</f>
        <v>0</v>
      </c>
      <c r="V26" s="5">
        <f>IF(ajuizamento!AB33="",0,ajuizamento!AB33)</f>
        <v>0</v>
      </c>
      <c r="W26" s="5">
        <f>IF(ajuizamento!AC33="",0,ajuizamento!AC33)</f>
        <v>0</v>
      </c>
      <c r="X26" s="5">
        <f>IF(ajuizamento!AD33="",0,ajuizamento!AD33)</f>
        <v>0</v>
      </c>
      <c r="Y26" s="5">
        <f>IF(ajuizamento!AE33="",0,ajuizamento!AE33)</f>
        <v>0</v>
      </c>
      <c r="Z26" s="5">
        <f>IF(ajuizamento!AF33="",0,ajuizamento!AF33)</f>
        <v>0</v>
      </c>
      <c r="AA26" s="5">
        <f>IF(ajuizamento!AG33="",0,ajuizamento!AG33)</f>
        <v>0</v>
      </c>
      <c r="AB26" s="5">
        <f>IF(ajuizamento!AH33="",0,ajuizamento!AH33)</f>
        <v>0</v>
      </c>
      <c r="AC26" s="5">
        <f>IF(ajuizamento!AI33="",0,ajuizamento!AI33)</f>
        <v>0</v>
      </c>
      <c r="AD26" s="5">
        <f>IF(ajuizamento!AJ33="",0,ajuizamento!AJ33)</f>
        <v>0</v>
      </c>
      <c r="AE26" s="5">
        <f>IF(ajuizamento!AK33="",0,ajuizamento!AK33)</f>
        <v>0</v>
      </c>
      <c r="AF26" s="5">
        <f>IF(ajuizamento!AL33="",0,ajuizamento!AL33)</f>
        <v>0</v>
      </c>
      <c r="AG26" s="5">
        <f>IF(ajuizamento!AM33="",0,ajuizamento!AM33)</f>
        <v>0</v>
      </c>
      <c r="AH26" s="5">
        <f>IF(ajuizamento!AN33="",0,ajuizamento!AN33)</f>
        <v>0</v>
      </c>
      <c r="AI26" s="5">
        <f>IF(ajuizamento!AO33="",0,ajuizamento!AO33)</f>
        <v>0</v>
      </c>
      <c r="AJ26" s="5">
        <f>IF(ajuizamento!AP33="",0,ajuizamento!AP33)</f>
        <v>0</v>
      </c>
      <c r="AK26" s="5">
        <f>IF(ajuizamento!AS33="",0,ajuizamento!AS33)</f>
        <v>0</v>
      </c>
      <c r="AL26" s="9" t="str">
        <f t="shared" si="16"/>
        <v/>
      </c>
      <c r="AM26" s="7" t="str">
        <f t="shared" si="2"/>
        <v/>
      </c>
      <c r="AN26" s="291">
        <f t="shared" si="17"/>
        <v>0</v>
      </c>
      <c r="AO26" s="290" t="str">
        <f t="shared" si="18"/>
        <v/>
      </c>
      <c r="AP26" s="290" t="str">
        <f t="shared" si="18"/>
        <v/>
      </c>
      <c r="AQ26" s="290" t="str">
        <f t="shared" si="18"/>
        <v/>
      </c>
      <c r="AR26" s="290" t="str">
        <f t="shared" si="41"/>
        <v/>
      </c>
      <c r="AS26" s="290" t="str">
        <f t="shared" si="41"/>
        <v/>
      </c>
      <c r="AT26" s="290" t="str">
        <f t="shared" si="41"/>
        <v/>
      </c>
      <c r="AU26" s="290" t="str">
        <f t="shared" si="41"/>
        <v/>
      </c>
      <c r="AV26" s="290" t="str">
        <f t="shared" si="41"/>
        <v/>
      </c>
      <c r="AW26" s="290" t="str">
        <f t="shared" si="41"/>
        <v/>
      </c>
      <c r="AX26" s="290" t="str">
        <f t="shared" si="41"/>
        <v/>
      </c>
      <c r="AY26" s="290" t="str">
        <f t="shared" si="41"/>
        <v/>
      </c>
      <c r="AZ26" s="290" t="str">
        <f t="shared" si="41"/>
        <v/>
      </c>
      <c r="BA26" s="290" t="str">
        <f t="shared" si="41"/>
        <v/>
      </c>
      <c r="BB26" s="290" t="str">
        <f t="shared" si="41"/>
        <v/>
      </c>
      <c r="BC26" s="290" t="str">
        <f t="shared" si="41"/>
        <v/>
      </c>
      <c r="BD26" s="290" t="str">
        <f t="shared" si="41"/>
        <v/>
      </c>
      <c r="BE26" s="290" t="str">
        <f t="shared" si="41"/>
        <v/>
      </c>
      <c r="BF26" s="290" t="str">
        <f t="shared" si="41"/>
        <v/>
      </c>
      <c r="BG26" s="290" t="str">
        <f t="shared" si="41"/>
        <v/>
      </c>
      <c r="BH26" s="290" t="str">
        <f t="shared" si="42"/>
        <v/>
      </c>
      <c r="BI26" s="290" t="str">
        <f t="shared" si="42"/>
        <v/>
      </c>
      <c r="BJ26" s="290" t="str">
        <f t="shared" si="42"/>
        <v/>
      </c>
      <c r="BK26" s="290" t="str">
        <f t="shared" si="42"/>
        <v/>
      </c>
      <c r="BL26" s="290" t="str">
        <f t="shared" si="42"/>
        <v/>
      </c>
      <c r="BM26" s="290"/>
      <c r="BN26" s="290" t="str">
        <f>IF(AO26="","",COUNTIF($AO26:AO26,1))</f>
        <v/>
      </c>
      <c r="BO26" s="290" t="str">
        <f>IF(AP26="","",COUNTIF($AO26:AP26,1))</f>
        <v/>
      </c>
      <c r="BP26" s="290" t="str">
        <f>IF(AQ26="","",COUNTIF($AO26:AQ26,1))</f>
        <v/>
      </c>
      <c r="BQ26" s="290" t="str">
        <f>IF(AR26="","",COUNTIF($AO26:AR26,1))</f>
        <v/>
      </c>
      <c r="BR26" s="290" t="str">
        <f>IF(AS26="","",COUNTIF($AO26:AS26,1))</f>
        <v/>
      </c>
      <c r="BS26" s="290" t="str">
        <f>IF(AT26="","",COUNTIF($AO26:AT26,1))</f>
        <v/>
      </c>
      <c r="BT26" s="290" t="str">
        <f>IF(AU26="","",COUNTIF($AO26:AU26,1))</f>
        <v/>
      </c>
      <c r="BU26" s="290" t="str">
        <f>IF(AV26="","",COUNTIF($AO26:AV26,1))</f>
        <v/>
      </c>
      <c r="BV26" s="290" t="str">
        <f>IF(AW26="","",COUNTIF($AO26:AW26,1))</f>
        <v/>
      </c>
      <c r="BW26" s="290" t="str">
        <f>IF(AX26="","",COUNTIF($AO26:AX26,1))</f>
        <v/>
      </c>
      <c r="BX26" s="290" t="str">
        <f>IF(AY26="","",COUNTIF($AO26:AY26,1))</f>
        <v/>
      </c>
      <c r="BY26" s="290" t="str">
        <f>IF(AZ26="","",COUNTIF($AO26:AZ26,1))</f>
        <v/>
      </c>
      <c r="BZ26" s="290" t="str">
        <f>IF(BA26="","",COUNTIF($AO26:BA26,1))</f>
        <v/>
      </c>
      <c r="CA26" s="290" t="str">
        <f>IF(BB26="","",COUNTIF($AO26:BB26,1))</f>
        <v/>
      </c>
      <c r="CB26" s="290" t="str">
        <f>IF(BC26="","",COUNTIF($AO26:BC26,1))</f>
        <v/>
      </c>
      <c r="CC26" s="290" t="str">
        <f>IF(BD26="","",COUNTIF($AO26:BD26,1))</f>
        <v/>
      </c>
      <c r="CD26" s="290" t="str">
        <f>IF(BE26="","",COUNTIF($AO26:BE26,1))</f>
        <v/>
      </c>
      <c r="CE26" s="290" t="str">
        <f>IF(BF26="","",COUNTIF($AO26:BF26,1))</f>
        <v/>
      </c>
      <c r="CF26" s="290" t="str">
        <f>IF(BG26="","",COUNTIF($AO26:BG26,1))</f>
        <v/>
      </c>
      <c r="CG26" s="290" t="str">
        <f>IF(BH26="","",COUNTIF($AO26:BH26,1))</f>
        <v/>
      </c>
      <c r="CH26" s="290" t="str">
        <f>IF(BI26="","",COUNTIF($AO26:BI26,1))</f>
        <v/>
      </c>
      <c r="CI26" s="290" t="str">
        <f>IF(BJ26="","",COUNTIF($AO26:BJ26,1))</f>
        <v/>
      </c>
      <c r="CJ26" s="290" t="str">
        <f>IF(BK26="","",COUNTIF($AO26:BK26,1))</f>
        <v/>
      </c>
      <c r="CK26" s="290" t="str">
        <f>IF(BL26="","",COUNTIF($AO26:BL26,1))</f>
        <v/>
      </c>
      <c r="CL26" s="291"/>
      <c r="CM26" s="290" t="str">
        <f t="shared" si="43"/>
        <v/>
      </c>
      <c r="CN26" s="290" t="str">
        <f t="shared" si="43"/>
        <v/>
      </c>
      <c r="CO26" s="290" t="str">
        <f t="shared" si="43"/>
        <v/>
      </c>
      <c r="CP26" s="290" t="str">
        <f t="shared" si="43"/>
        <v/>
      </c>
      <c r="CQ26" s="290" t="str">
        <f t="shared" si="43"/>
        <v/>
      </c>
      <c r="CR26" s="290" t="str">
        <f t="shared" si="43"/>
        <v/>
      </c>
      <c r="CS26" s="290" t="str">
        <f t="shared" si="43"/>
        <v/>
      </c>
      <c r="CT26" s="290" t="str">
        <f t="shared" si="43"/>
        <v/>
      </c>
      <c r="CU26" s="290" t="str">
        <f t="shared" si="43"/>
        <v/>
      </c>
      <c r="CV26" s="290" t="str">
        <f t="shared" si="43"/>
        <v/>
      </c>
      <c r="CW26" s="290" t="str">
        <f t="shared" si="43"/>
        <v/>
      </c>
      <c r="CX26" s="290" t="str">
        <f t="shared" si="43"/>
        <v/>
      </c>
      <c r="CY26" s="290" t="str">
        <f t="shared" si="43"/>
        <v/>
      </c>
      <c r="CZ26" s="290" t="str">
        <f t="shared" si="43"/>
        <v/>
      </c>
      <c r="DA26" s="290" t="str">
        <f t="shared" si="43"/>
        <v/>
      </c>
      <c r="DB26" s="290" t="str">
        <f t="shared" si="40"/>
        <v/>
      </c>
      <c r="DC26" s="290" t="str">
        <f t="shared" si="40"/>
        <v/>
      </c>
      <c r="DD26" s="290" t="str">
        <f t="shared" si="40"/>
        <v/>
      </c>
      <c r="DE26" s="290" t="str">
        <f t="shared" si="40"/>
        <v/>
      </c>
      <c r="DF26" s="290" t="str">
        <f t="shared" si="40"/>
        <v/>
      </c>
      <c r="DG26" s="290" t="str">
        <f t="shared" si="40"/>
        <v/>
      </c>
      <c r="DH26" s="290" t="str">
        <f t="shared" si="40"/>
        <v/>
      </c>
      <c r="DI26" s="290" t="str">
        <f t="shared" si="40"/>
        <v/>
      </c>
      <c r="DJ26" s="290" t="str">
        <f t="shared" si="40"/>
        <v/>
      </c>
      <c r="DK26" s="3" t="str">
        <f t="shared" si="33"/>
        <v/>
      </c>
      <c r="DL26" s="3" t="str">
        <f t="shared" si="33"/>
        <v/>
      </c>
      <c r="DM26" s="3" t="str">
        <f t="shared" si="33"/>
        <v/>
      </c>
      <c r="DN26" s="3" t="str">
        <f t="shared" si="33"/>
        <v/>
      </c>
      <c r="DO26" s="3" t="str">
        <f t="shared" si="33"/>
        <v/>
      </c>
      <c r="DP26" s="3" t="str">
        <f t="shared" si="34"/>
        <v/>
      </c>
      <c r="DQ26" s="3" t="str">
        <f t="shared" si="35"/>
        <v/>
      </c>
      <c r="DR26" s="3" t="str">
        <f t="shared" si="36"/>
        <v/>
      </c>
      <c r="DS26" s="3" t="str">
        <f t="shared" si="37"/>
        <v/>
      </c>
      <c r="DT26" s="3" t="str">
        <f t="shared" si="38"/>
        <v/>
      </c>
      <c r="DU26" s="1" t="str">
        <f t="shared" si="39"/>
        <v/>
      </c>
      <c r="DV26" s="1" t="str">
        <f t="shared" si="19"/>
        <v/>
      </c>
      <c r="DW26" s="1" t="str">
        <f t="shared" si="20"/>
        <v/>
      </c>
      <c r="DX26" s="1" t="str">
        <f t="shared" si="21"/>
        <v/>
      </c>
      <c r="DY26" s="1" t="str">
        <f t="shared" si="22"/>
        <v/>
      </c>
      <c r="DZ26" s="1" t="str">
        <f t="shared" si="23"/>
        <v/>
      </c>
      <c r="EA26" s="1" t="str">
        <f t="shared" si="44"/>
        <v/>
      </c>
      <c r="EB26" s="1" t="str">
        <f t="shared" si="25"/>
        <v/>
      </c>
      <c r="EC26" s="1" t="str">
        <f t="shared" si="44"/>
        <v/>
      </c>
      <c r="ED26" s="1" t="str">
        <f t="shared" si="25"/>
        <v/>
      </c>
      <c r="EE26" s="1" t="str">
        <f t="shared" si="26"/>
        <v/>
      </c>
      <c r="EF26" s="1" t="str">
        <f t="shared" si="27"/>
        <v/>
      </c>
      <c r="EG26" s="1" t="str">
        <f t="shared" si="7"/>
        <v/>
      </c>
      <c r="EH26" s="1" t="str">
        <f t="shared" si="8"/>
        <v/>
      </c>
      <c r="EI26" s="1" t="str">
        <f t="shared" si="9"/>
        <v/>
      </c>
      <c r="EJ26" s="1" t="str">
        <f t="shared" si="10"/>
        <v/>
      </c>
      <c r="EK26" s="1" t="str">
        <f t="shared" si="11"/>
        <v/>
      </c>
      <c r="EL26" s="1" t="str">
        <f t="shared" si="12"/>
        <v/>
      </c>
      <c r="EM26" s="1" t="str">
        <f t="shared" si="13"/>
        <v/>
      </c>
      <c r="EN26" s="1" t="str">
        <f t="shared" si="14"/>
        <v/>
      </c>
      <c r="EP26" s="1" t="str">
        <f t="shared" si="28"/>
        <v/>
      </c>
      <c r="EQ26" s="1" t="str">
        <f t="shared" si="29"/>
        <v/>
      </c>
      <c r="ER26" s="1" t="str">
        <f t="shared" si="30"/>
        <v/>
      </c>
      <c r="ES26" s="1" t="str">
        <f t="shared" si="31"/>
        <v/>
      </c>
      <c r="ET26" s="1" t="str">
        <f t="shared" si="32"/>
        <v/>
      </c>
    </row>
    <row r="27" spans="1:150" ht="15.6" x14ac:dyDescent="0.3">
      <c r="A27" s="291" t="str">
        <f t="shared" si="15"/>
        <v/>
      </c>
      <c r="B27" s="292" t="str">
        <f>ajuizamento!A34</f>
        <v/>
      </c>
      <c r="C27" s="293" t="str">
        <f>ajuizamento!B34</f>
        <v/>
      </c>
      <c r="D27" s="293">
        <f>ajuizamento!C34</f>
        <v>0</v>
      </c>
      <c r="E27" s="293">
        <f>ajuizamento!D34</f>
        <v>0</v>
      </c>
      <c r="F27" s="293" t="str">
        <f>ajuizamento!E34</f>
        <v/>
      </c>
      <c r="G27" s="293" t="str">
        <f>ajuizamento!F34</f>
        <v/>
      </c>
      <c r="H27" s="292">
        <f>ajuizamento!G34</f>
        <v>0</v>
      </c>
      <c r="I27" s="5">
        <f>IF(ajuizamento!$AY34="",0,ajuizamento!$AY34)</f>
        <v>0</v>
      </c>
      <c r="J27" s="5">
        <f>IF(ajuizamento!H34="",0,ajuizamento!H34)</f>
        <v>0</v>
      </c>
      <c r="K27" s="5">
        <f>IF(ajuizamento!BC34="",0,ajuizamento!BC34)</f>
        <v>0</v>
      </c>
      <c r="L27" s="5">
        <f>IF(ajuizamento!BD34="",0,ajuizamento!BD34)</f>
        <v>0</v>
      </c>
      <c r="M27" s="5">
        <f>IF(ajuizamento!S34="",0,ajuizamento!S34)</f>
        <v>0</v>
      </c>
      <c r="N27" s="5">
        <f>IF(ajuizamento!T34="",0,ajuizamento!T34)</f>
        <v>0</v>
      </c>
      <c r="O27" s="5">
        <f>IF(ajuizamento!U34="",0,ajuizamento!U34)</f>
        <v>0</v>
      </c>
      <c r="P27" s="5">
        <f>IF(ajuizamento!V34="",0,ajuizamento!V34)</f>
        <v>0</v>
      </c>
      <c r="Q27" s="5">
        <f>IF(ajuizamento!W34="",0,ajuizamento!W34)</f>
        <v>0</v>
      </c>
      <c r="R27" s="5">
        <f>IF(ajuizamento!X34="",0,ajuizamento!X34)</f>
        <v>0</v>
      </c>
      <c r="S27" s="5">
        <f>IF(ajuizamento!Y34="",0,ajuizamento!Y34)</f>
        <v>0</v>
      </c>
      <c r="T27" s="5">
        <f>IF(ajuizamento!Z34="",0,ajuizamento!Z34)</f>
        <v>0</v>
      </c>
      <c r="U27" s="5">
        <f>IF(ajuizamento!AA34="",0,ajuizamento!AA34)</f>
        <v>0</v>
      </c>
      <c r="V27" s="5">
        <f>IF(ajuizamento!AB34="",0,ajuizamento!AB34)</f>
        <v>0</v>
      </c>
      <c r="W27" s="5">
        <f>IF(ajuizamento!AC34="",0,ajuizamento!AC34)</f>
        <v>0</v>
      </c>
      <c r="X27" s="5">
        <f>IF(ajuizamento!AD34="",0,ajuizamento!AD34)</f>
        <v>0</v>
      </c>
      <c r="Y27" s="5">
        <f>IF(ajuizamento!AE34="",0,ajuizamento!AE34)</f>
        <v>0</v>
      </c>
      <c r="Z27" s="5">
        <f>IF(ajuizamento!AF34="",0,ajuizamento!AF34)</f>
        <v>0</v>
      </c>
      <c r="AA27" s="5">
        <f>IF(ajuizamento!AG34="",0,ajuizamento!AG34)</f>
        <v>0</v>
      </c>
      <c r="AB27" s="5">
        <f>IF(ajuizamento!AH34="",0,ajuizamento!AH34)</f>
        <v>0</v>
      </c>
      <c r="AC27" s="5">
        <f>IF(ajuizamento!AI34="",0,ajuizamento!AI34)</f>
        <v>0</v>
      </c>
      <c r="AD27" s="5">
        <f>IF(ajuizamento!AJ34="",0,ajuizamento!AJ34)</f>
        <v>0</v>
      </c>
      <c r="AE27" s="5">
        <f>IF(ajuizamento!AK34="",0,ajuizamento!AK34)</f>
        <v>0</v>
      </c>
      <c r="AF27" s="5">
        <f>IF(ajuizamento!AL34="",0,ajuizamento!AL34)</f>
        <v>0</v>
      </c>
      <c r="AG27" s="5">
        <f>IF(ajuizamento!AM34="",0,ajuizamento!AM34)</f>
        <v>0</v>
      </c>
      <c r="AH27" s="5">
        <f>IF(ajuizamento!AN34="",0,ajuizamento!AN34)</f>
        <v>0</v>
      </c>
      <c r="AI27" s="5">
        <f>IF(ajuizamento!AO34="",0,ajuizamento!AO34)</f>
        <v>0</v>
      </c>
      <c r="AJ27" s="5">
        <f>IF(ajuizamento!AP34="",0,ajuizamento!AP34)</f>
        <v>0</v>
      </c>
      <c r="AK27" s="5">
        <f>IF(ajuizamento!AS34="",0,ajuizamento!AS34)</f>
        <v>0</v>
      </c>
      <c r="AL27" s="9" t="str">
        <f t="shared" si="16"/>
        <v/>
      </c>
      <c r="AM27" s="7" t="str">
        <f t="shared" si="2"/>
        <v/>
      </c>
      <c r="AN27" s="291">
        <f t="shared" si="17"/>
        <v>0</v>
      </c>
      <c r="AO27" s="290" t="str">
        <f t="shared" si="18"/>
        <v/>
      </c>
      <c r="AP27" s="290" t="str">
        <f t="shared" si="18"/>
        <v/>
      </c>
      <c r="AQ27" s="290" t="str">
        <f t="shared" si="18"/>
        <v/>
      </c>
      <c r="AR27" s="290" t="str">
        <f t="shared" si="41"/>
        <v/>
      </c>
      <c r="AS27" s="290" t="str">
        <f t="shared" si="41"/>
        <v/>
      </c>
      <c r="AT27" s="290" t="str">
        <f t="shared" si="41"/>
        <v/>
      </c>
      <c r="AU27" s="290" t="str">
        <f t="shared" si="41"/>
        <v/>
      </c>
      <c r="AV27" s="290" t="str">
        <f t="shared" si="41"/>
        <v/>
      </c>
      <c r="AW27" s="290" t="str">
        <f t="shared" si="41"/>
        <v/>
      </c>
      <c r="AX27" s="290" t="str">
        <f t="shared" si="41"/>
        <v/>
      </c>
      <c r="AY27" s="290" t="str">
        <f t="shared" si="41"/>
        <v/>
      </c>
      <c r="AZ27" s="290" t="str">
        <f t="shared" si="41"/>
        <v/>
      </c>
      <c r="BA27" s="290" t="str">
        <f t="shared" si="41"/>
        <v/>
      </c>
      <c r="BB27" s="290" t="str">
        <f t="shared" si="41"/>
        <v/>
      </c>
      <c r="BC27" s="290" t="str">
        <f t="shared" si="41"/>
        <v/>
      </c>
      <c r="BD27" s="290" t="str">
        <f t="shared" si="41"/>
        <v/>
      </c>
      <c r="BE27" s="290" t="str">
        <f t="shared" si="41"/>
        <v/>
      </c>
      <c r="BF27" s="290" t="str">
        <f t="shared" si="41"/>
        <v/>
      </c>
      <c r="BG27" s="290" t="str">
        <f t="shared" si="41"/>
        <v/>
      </c>
      <c r="BH27" s="290" t="str">
        <f t="shared" si="42"/>
        <v/>
      </c>
      <c r="BI27" s="290" t="str">
        <f t="shared" si="42"/>
        <v/>
      </c>
      <c r="BJ27" s="290" t="str">
        <f t="shared" si="42"/>
        <v/>
      </c>
      <c r="BK27" s="290" t="str">
        <f t="shared" si="42"/>
        <v/>
      </c>
      <c r="BL27" s="290" t="str">
        <f t="shared" si="42"/>
        <v/>
      </c>
      <c r="BM27" s="290"/>
      <c r="BN27" s="290" t="str">
        <f>IF(AO27="","",COUNTIF($AO27:AO27,1))</f>
        <v/>
      </c>
      <c r="BO27" s="290" t="str">
        <f>IF(AP27="","",COUNTIF($AO27:AP27,1))</f>
        <v/>
      </c>
      <c r="BP27" s="290" t="str">
        <f>IF(AQ27="","",COUNTIF($AO27:AQ27,1))</f>
        <v/>
      </c>
      <c r="BQ27" s="290" t="str">
        <f>IF(AR27="","",COUNTIF($AO27:AR27,1))</f>
        <v/>
      </c>
      <c r="BR27" s="290" t="str">
        <f>IF(AS27="","",COUNTIF($AO27:AS27,1))</f>
        <v/>
      </c>
      <c r="BS27" s="290" t="str">
        <f>IF(AT27="","",COUNTIF($AO27:AT27,1))</f>
        <v/>
      </c>
      <c r="BT27" s="290" t="str">
        <f>IF(AU27="","",COUNTIF($AO27:AU27,1))</f>
        <v/>
      </c>
      <c r="BU27" s="290" t="str">
        <f>IF(AV27="","",COUNTIF($AO27:AV27,1))</f>
        <v/>
      </c>
      <c r="BV27" s="290" t="str">
        <f>IF(AW27="","",COUNTIF($AO27:AW27,1))</f>
        <v/>
      </c>
      <c r="BW27" s="290" t="str">
        <f>IF(AX27="","",COUNTIF($AO27:AX27,1))</f>
        <v/>
      </c>
      <c r="BX27" s="290" t="str">
        <f>IF(AY27="","",COUNTIF($AO27:AY27,1))</f>
        <v/>
      </c>
      <c r="BY27" s="290" t="str">
        <f>IF(AZ27="","",COUNTIF($AO27:AZ27,1))</f>
        <v/>
      </c>
      <c r="BZ27" s="290" t="str">
        <f>IF(BA27="","",COUNTIF($AO27:BA27,1))</f>
        <v/>
      </c>
      <c r="CA27" s="290" t="str">
        <f>IF(BB27="","",COUNTIF($AO27:BB27,1))</f>
        <v/>
      </c>
      <c r="CB27" s="290" t="str">
        <f>IF(BC27="","",COUNTIF($AO27:BC27,1))</f>
        <v/>
      </c>
      <c r="CC27" s="290" t="str">
        <f>IF(BD27="","",COUNTIF($AO27:BD27,1))</f>
        <v/>
      </c>
      <c r="CD27" s="290" t="str">
        <f>IF(BE27="","",COUNTIF($AO27:BE27,1))</f>
        <v/>
      </c>
      <c r="CE27" s="290" t="str">
        <f>IF(BF27="","",COUNTIF($AO27:BF27,1))</f>
        <v/>
      </c>
      <c r="CF27" s="290" t="str">
        <f>IF(BG27="","",COUNTIF($AO27:BG27,1))</f>
        <v/>
      </c>
      <c r="CG27" s="290" t="str">
        <f>IF(BH27="","",COUNTIF($AO27:BH27,1))</f>
        <v/>
      </c>
      <c r="CH27" s="290" t="str">
        <f>IF(BI27="","",COUNTIF($AO27:BI27,1))</f>
        <v/>
      </c>
      <c r="CI27" s="290" t="str">
        <f>IF(BJ27="","",COUNTIF($AO27:BJ27,1))</f>
        <v/>
      </c>
      <c r="CJ27" s="290" t="str">
        <f>IF(BK27="","",COUNTIF($AO27:BK27,1))</f>
        <v/>
      </c>
      <c r="CK27" s="290" t="str">
        <f>IF(BL27="","",COUNTIF($AO27:BL27,1))</f>
        <v/>
      </c>
      <c r="CL27" s="291"/>
      <c r="CM27" s="290" t="str">
        <f t="shared" si="43"/>
        <v/>
      </c>
      <c r="CN27" s="290" t="str">
        <f t="shared" si="43"/>
        <v/>
      </c>
      <c r="CO27" s="290" t="str">
        <f t="shared" si="43"/>
        <v/>
      </c>
      <c r="CP27" s="290" t="str">
        <f t="shared" si="43"/>
        <v/>
      </c>
      <c r="CQ27" s="290" t="str">
        <f t="shared" si="43"/>
        <v/>
      </c>
      <c r="CR27" s="290" t="str">
        <f t="shared" si="43"/>
        <v/>
      </c>
      <c r="CS27" s="290" t="str">
        <f t="shared" si="43"/>
        <v/>
      </c>
      <c r="CT27" s="290" t="str">
        <f t="shared" si="43"/>
        <v/>
      </c>
      <c r="CU27" s="290" t="str">
        <f t="shared" si="43"/>
        <v/>
      </c>
      <c r="CV27" s="290" t="str">
        <f t="shared" si="43"/>
        <v/>
      </c>
      <c r="CW27" s="290" t="str">
        <f t="shared" si="43"/>
        <v/>
      </c>
      <c r="CX27" s="290" t="str">
        <f t="shared" si="43"/>
        <v/>
      </c>
      <c r="CY27" s="290" t="str">
        <f t="shared" si="43"/>
        <v/>
      </c>
      <c r="CZ27" s="290" t="str">
        <f t="shared" si="43"/>
        <v/>
      </c>
      <c r="DA27" s="290" t="str">
        <f t="shared" si="43"/>
        <v/>
      </c>
      <c r="DB27" s="290" t="str">
        <f t="shared" si="40"/>
        <v/>
      </c>
      <c r="DC27" s="290" t="str">
        <f t="shared" si="40"/>
        <v/>
      </c>
      <c r="DD27" s="290" t="str">
        <f t="shared" si="40"/>
        <v/>
      </c>
      <c r="DE27" s="290" t="str">
        <f t="shared" si="40"/>
        <v/>
      </c>
      <c r="DF27" s="290" t="str">
        <f t="shared" si="40"/>
        <v/>
      </c>
      <c r="DG27" s="290" t="str">
        <f t="shared" si="40"/>
        <v/>
      </c>
      <c r="DH27" s="290" t="str">
        <f t="shared" si="40"/>
        <v/>
      </c>
      <c r="DI27" s="290" t="str">
        <f t="shared" si="40"/>
        <v/>
      </c>
      <c r="DJ27" s="290" t="str">
        <f t="shared" si="40"/>
        <v/>
      </c>
      <c r="DK27" s="3" t="str">
        <f t="shared" si="33"/>
        <v/>
      </c>
      <c r="DL27" s="3" t="str">
        <f t="shared" si="33"/>
        <v/>
      </c>
      <c r="DM27" s="3" t="str">
        <f t="shared" si="33"/>
        <v/>
      </c>
      <c r="DN27" s="3" t="str">
        <f t="shared" si="33"/>
        <v/>
      </c>
      <c r="DO27" s="3" t="str">
        <f t="shared" si="33"/>
        <v/>
      </c>
      <c r="DP27" s="3" t="str">
        <f t="shared" si="34"/>
        <v/>
      </c>
      <c r="DQ27" s="3" t="str">
        <f t="shared" si="35"/>
        <v/>
      </c>
      <c r="DR27" s="3" t="str">
        <f t="shared" si="36"/>
        <v/>
      </c>
      <c r="DS27" s="3" t="str">
        <f t="shared" si="37"/>
        <v/>
      </c>
      <c r="DT27" s="3" t="str">
        <f t="shared" si="38"/>
        <v/>
      </c>
      <c r="DU27" s="1" t="str">
        <f t="shared" si="39"/>
        <v/>
      </c>
      <c r="DV27" s="1" t="str">
        <f t="shared" si="19"/>
        <v/>
      </c>
      <c r="DW27" s="1" t="str">
        <f t="shared" si="20"/>
        <v/>
      </c>
      <c r="DX27" s="1" t="str">
        <f t="shared" si="21"/>
        <v/>
      </c>
      <c r="DY27" s="1" t="str">
        <f t="shared" si="22"/>
        <v/>
      </c>
      <c r="DZ27" s="1" t="str">
        <f t="shared" si="23"/>
        <v/>
      </c>
      <c r="EA27" s="1" t="str">
        <f t="shared" si="44"/>
        <v/>
      </c>
      <c r="EB27" s="1" t="str">
        <f t="shared" si="25"/>
        <v/>
      </c>
      <c r="EC27" s="1" t="str">
        <f t="shared" si="44"/>
        <v/>
      </c>
      <c r="ED27" s="1" t="str">
        <f t="shared" si="25"/>
        <v/>
      </c>
      <c r="EE27" s="1" t="str">
        <f t="shared" si="26"/>
        <v/>
      </c>
      <c r="EF27" s="1" t="str">
        <f t="shared" si="27"/>
        <v/>
      </c>
      <c r="EG27" s="1" t="str">
        <f t="shared" si="7"/>
        <v/>
      </c>
      <c r="EH27" s="1" t="str">
        <f t="shared" si="8"/>
        <v/>
      </c>
      <c r="EI27" s="1" t="str">
        <f t="shared" si="9"/>
        <v/>
      </c>
      <c r="EJ27" s="1" t="str">
        <f t="shared" si="10"/>
        <v/>
      </c>
      <c r="EK27" s="1" t="str">
        <f t="shared" si="11"/>
        <v/>
      </c>
      <c r="EL27" s="1" t="str">
        <f t="shared" si="12"/>
        <v/>
      </c>
      <c r="EM27" s="1" t="str">
        <f t="shared" si="13"/>
        <v/>
      </c>
      <c r="EN27" s="1" t="str">
        <f t="shared" si="14"/>
        <v/>
      </c>
      <c r="EP27" s="1" t="str">
        <f t="shared" si="28"/>
        <v/>
      </c>
      <c r="EQ27" s="1" t="str">
        <f t="shared" si="29"/>
        <v/>
      </c>
      <c r="ER27" s="1" t="str">
        <f t="shared" si="30"/>
        <v/>
      </c>
      <c r="ES27" s="1" t="str">
        <f t="shared" si="31"/>
        <v/>
      </c>
      <c r="ET27" s="1" t="str">
        <f t="shared" si="32"/>
        <v/>
      </c>
    </row>
    <row r="28" spans="1:150" ht="15.6" x14ac:dyDescent="0.3">
      <c r="A28" s="291" t="str">
        <f t="shared" si="15"/>
        <v/>
      </c>
      <c r="B28" s="292" t="str">
        <f>ajuizamento!A35</f>
        <v/>
      </c>
      <c r="C28" s="293" t="str">
        <f>ajuizamento!B35</f>
        <v/>
      </c>
      <c r="D28" s="293">
        <f>ajuizamento!C35</f>
        <v>0</v>
      </c>
      <c r="E28" s="293">
        <f>ajuizamento!D35</f>
        <v>0</v>
      </c>
      <c r="F28" s="293" t="str">
        <f>ajuizamento!E35</f>
        <v/>
      </c>
      <c r="G28" s="293" t="str">
        <f>ajuizamento!F35</f>
        <v/>
      </c>
      <c r="H28" s="292">
        <f>ajuizamento!G35</f>
        <v>0</v>
      </c>
      <c r="I28" s="5">
        <f>IF(ajuizamento!$AY35="",0,ajuizamento!$AY35)</f>
        <v>0</v>
      </c>
      <c r="J28" s="5">
        <f>IF(ajuizamento!H35="",0,ajuizamento!H35)</f>
        <v>0</v>
      </c>
      <c r="K28" s="5">
        <f>IF(ajuizamento!BC35="",0,ajuizamento!BC35)</f>
        <v>0</v>
      </c>
      <c r="L28" s="5">
        <f>IF(ajuizamento!BD35="",0,ajuizamento!BD35)</f>
        <v>0</v>
      </c>
      <c r="M28" s="5">
        <f>IF(ajuizamento!S35="",0,ajuizamento!S35)</f>
        <v>0</v>
      </c>
      <c r="N28" s="5">
        <f>IF(ajuizamento!T35="",0,ajuizamento!T35)</f>
        <v>0</v>
      </c>
      <c r="O28" s="5">
        <f>IF(ajuizamento!U35="",0,ajuizamento!U35)</f>
        <v>0</v>
      </c>
      <c r="P28" s="5">
        <f>IF(ajuizamento!V35="",0,ajuizamento!V35)</f>
        <v>0</v>
      </c>
      <c r="Q28" s="5">
        <f>IF(ajuizamento!W35="",0,ajuizamento!W35)</f>
        <v>0</v>
      </c>
      <c r="R28" s="5">
        <f>IF(ajuizamento!X35="",0,ajuizamento!X35)</f>
        <v>0</v>
      </c>
      <c r="S28" s="5">
        <f>IF(ajuizamento!Y35="",0,ajuizamento!Y35)</f>
        <v>0</v>
      </c>
      <c r="T28" s="5">
        <f>IF(ajuizamento!Z35="",0,ajuizamento!Z35)</f>
        <v>0</v>
      </c>
      <c r="U28" s="5">
        <f>IF(ajuizamento!AA35="",0,ajuizamento!AA35)</f>
        <v>0</v>
      </c>
      <c r="V28" s="5">
        <f>IF(ajuizamento!AB35="",0,ajuizamento!AB35)</f>
        <v>0</v>
      </c>
      <c r="W28" s="5">
        <f>IF(ajuizamento!AC35="",0,ajuizamento!AC35)</f>
        <v>0</v>
      </c>
      <c r="X28" s="5">
        <f>IF(ajuizamento!AD35="",0,ajuizamento!AD35)</f>
        <v>0</v>
      </c>
      <c r="Y28" s="5">
        <f>IF(ajuizamento!AE35="",0,ajuizamento!AE35)</f>
        <v>0</v>
      </c>
      <c r="Z28" s="5">
        <f>IF(ajuizamento!AF35="",0,ajuizamento!AF35)</f>
        <v>0</v>
      </c>
      <c r="AA28" s="5">
        <f>IF(ajuizamento!AG35="",0,ajuizamento!AG35)</f>
        <v>0</v>
      </c>
      <c r="AB28" s="5">
        <f>IF(ajuizamento!AH35="",0,ajuizamento!AH35)</f>
        <v>0</v>
      </c>
      <c r="AC28" s="5">
        <f>IF(ajuizamento!AI35="",0,ajuizamento!AI35)</f>
        <v>0</v>
      </c>
      <c r="AD28" s="5">
        <f>IF(ajuizamento!AJ35="",0,ajuizamento!AJ35)</f>
        <v>0</v>
      </c>
      <c r="AE28" s="5">
        <f>IF(ajuizamento!AK35="",0,ajuizamento!AK35)</f>
        <v>0</v>
      </c>
      <c r="AF28" s="5">
        <f>IF(ajuizamento!AL35="",0,ajuizamento!AL35)</f>
        <v>0</v>
      </c>
      <c r="AG28" s="5">
        <f>IF(ajuizamento!AM35="",0,ajuizamento!AM35)</f>
        <v>0</v>
      </c>
      <c r="AH28" s="5">
        <f>IF(ajuizamento!AN35="",0,ajuizamento!AN35)</f>
        <v>0</v>
      </c>
      <c r="AI28" s="5">
        <f>IF(ajuizamento!AO35="",0,ajuizamento!AO35)</f>
        <v>0</v>
      </c>
      <c r="AJ28" s="5">
        <f>IF(ajuizamento!AP35="",0,ajuizamento!AP35)</f>
        <v>0</v>
      </c>
      <c r="AK28" s="5">
        <f>IF(ajuizamento!AS35="",0,ajuizamento!AS35)</f>
        <v>0</v>
      </c>
      <c r="AL28" s="9" t="str">
        <f t="shared" si="16"/>
        <v/>
      </c>
      <c r="AM28" s="7" t="str">
        <f t="shared" si="2"/>
        <v/>
      </c>
      <c r="AN28" s="291">
        <f t="shared" si="17"/>
        <v>0</v>
      </c>
      <c r="AO28" s="290" t="str">
        <f t="shared" si="18"/>
        <v/>
      </c>
      <c r="AP28" s="290" t="str">
        <f t="shared" si="18"/>
        <v/>
      </c>
      <c r="AQ28" s="290" t="str">
        <f t="shared" si="18"/>
        <v/>
      </c>
      <c r="AR28" s="290" t="str">
        <f t="shared" si="41"/>
        <v/>
      </c>
      <c r="AS28" s="290" t="str">
        <f t="shared" si="41"/>
        <v/>
      </c>
      <c r="AT28" s="290" t="str">
        <f t="shared" si="41"/>
        <v/>
      </c>
      <c r="AU28" s="290" t="str">
        <f t="shared" si="41"/>
        <v/>
      </c>
      <c r="AV28" s="290" t="str">
        <f t="shared" si="41"/>
        <v/>
      </c>
      <c r="AW28" s="290" t="str">
        <f t="shared" si="41"/>
        <v/>
      </c>
      <c r="AX28" s="290" t="str">
        <f t="shared" si="41"/>
        <v/>
      </c>
      <c r="AY28" s="290" t="str">
        <f t="shared" si="41"/>
        <v/>
      </c>
      <c r="AZ28" s="290" t="str">
        <f t="shared" si="41"/>
        <v/>
      </c>
      <c r="BA28" s="290" t="str">
        <f t="shared" si="41"/>
        <v/>
      </c>
      <c r="BB28" s="290" t="str">
        <f t="shared" si="41"/>
        <v/>
      </c>
      <c r="BC28" s="290" t="str">
        <f t="shared" si="41"/>
        <v/>
      </c>
      <c r="BD28" s="290" t="str">
        <f t="shared" si="41"/>
        <v/>
      </c>
      <c r="BE28" s="290" t="str">
        <f t="shared" si="41"/>
        <v/>
      </c>
      <c r="BF28" s="290" t="str">
        <f t="shared" si="41"/>
        <v/>
      </c>
      <c r="BG28" s="290" t="str">
        <f t="shared" si="41"/>
        <v/>
      </c>
      <c r="BH28" s="290" t="str">
        <f t="shared" si="42"/>
        <v/>
      </c>
      <c r="BI28" s="290" t="str">
        <f t="shared" si="42"/>
        <v/>
      </c>
      <c r="BJ28" s="290" t="str">
        <f t="shared" si="42"/>
        <v/>
      </c>
      <c r="BK28" s="290" t="str">
        <f t="shared" si="42"/>
        <v/>
      </c>
      <c r="BL28" s="290" t="str">
        <f t="shared" si="42"/>
        <v/>
      </c>
      <c r="BM28" s="290"/>
      <c r="BN28" s="290" t="str">
        <f>IF(AO28="","",COUNTIF($AO28:AO28,1))</f>
        <v/>
      </c>
      <c r="BO28" s="290" t="str">
        <f>IF(AP28="","",COUNTIF($AO28:AP28,1))</f>
        <v/>
      </c>
      <c r="BP28" s="290" t="str">
        <f>IF(AQ28="","",COUNTIF($AO28:AQ28,1))</f>
        <v/>
      </c>
      <c r="BQ28" s="290" t="str">
        <f>IF(AR28="","",COUNTIF($AO28:AR28,1))</f>
        <v/>
      </c>
      <c r="BR28" s="290" t="str">
        <f>IF(AS28="","",COUNTIF($AO28:AS28,1))</f>
        <v/>
      </c>
      <c r="BS28" s="290" t="str">
        <f>IF(AT28="","",COUNTIF($AO28:AT28,1))</f>
        <v/>
      </c>
      <c r="BT28" s="290" t="str">
        <f>IF(AU28="","",COUNTIF($AO28:AU28,1))</f>
        <v/>
      </c>
      <c r="BU28" s="290" t="str">
        <f>IF(AV28="","",COUNTIF($AO28:AV28,1))</f>
        <v/>
      </c>
      <c r="BV28" s="290" t="str">
        <f>IF(AW28="","",COUNTIF($AO28:AW28,1))</f>
        <v/>
      </c>
      <c r="BW28" s="290" t="str">
        <f>IF(AX28="","",COUNTIF($AO28:AX28,1))</f>
        <v/>
      </c>
      <c r="BX28" s="290" t="str">
        <f>IF(AY28="","",COUNTIF($AO28:AY28,1))</f>
        <v/>
      </c>
      <c r="BY28" s="290" t="str">
        <f>IF(AZ28="","",COUNTIF($AO28:AZ28,1))</f>
        <v/>
      </c>
      <c r="BZ28" s="290" t="str">
        <f>IF(BA28="","",COUNTIF($AO28:BA28,1))</f>
        <v/>
      </c>
      <c r="CA28" s="290" t="str">
        <f>IF(BB28="","",COUNTIF($AO28:BB28,1))</f>
        <v/>
      </c>
      <c r="CB28" s="290" t="str">
        <f>IF(BC28="","",COUNTIF($AO28:BC28,1))</f>
        <v/>
      </c>
      <c r="CC28" s="290" t="str">
        <f>IF(BD28="","",COUNTIF($AO28:BD28,1))</f>
        <v/>
      </c>
      <c r="CD28" s="290" t="str">
        <f>IF(BE28="","",COUNTIF($AO28:BE28,1))</f>
        <v/>
      </c>
      <c r="CE28" s="290" t="str">
        <f>IF(BF28="","",COUNTIF($AO28:BF28,1))</f>
        <v/>
      </c>
      <c r="CF28" s="290" t="str">
        <f>IF(BG28="","",COUNTIF($AO28:BG28,1))</f>
        <v/>
      </c>
      <c r="CG28" s="290" t="str">
        <f>IF(BH28="","",COUNTIF($AO28:BH28,1))</f>
        <v/>
      </c>
      <c r="CH28" s="290" t="str">
        <f>IF(BI28="","",COUNTIF($AO28:BI28,1))</f>
        <v/>
      </c>
      <c r="CI28" s="290" t="str">
        <f>IF(BJ28="","",COUNTIF($AO28:BJ28,1))</f>
        <v/>
      </c>
      <c r="CJ28" s="290" t="str">
        <f>IF(BK28="","",COUNTIF($AO28:BK28,1))</f>
        <v/>
      </c>
      <c r="CK28" s="290" t="str">
        <f>IF(BL28="","",COUNTIF($AO28:BL28,1))</f>
        <v/>
      </c>
      <c r="CL28" s="291"/>
      <c r="CM28" s="290" t="str">
        <f t="shared" si="43"/>
        <v/>
      </c>
      <c r="CN28" s="290" t="str">
        <f t="shared" si="43"/>
        <v/>
      </c>
      <c r="CO28" s="290" t="str">
        <f t="shared" si="43"/>
        <v/>
      </c>
      <c r="CP28" s="290" t="str">
        <f t="shared" si="43"/>
        <v/>
      </c>
      <c r="CQ28" s="290" t="str">
        <f t="shared" si="43"/>
        <v/>
      </c>
      <c r="CR28" s="290" t="str">
        <f t="shared" si="43"/>
        <v/>
      </c>
      <c r="CS28" s="290" t="str">
        <f t="shared" si="43"/>
        <v/>
      </c>
      <c r="CT28" s="290" t="str">
        <f t="shared" si="43"/>
        <v/>
      </c>
      <c r="CU28" s="290" t="str">
        <f t="shared" si="43"/>
        <v/>
      </c>
      <c r="CV28" s="290" t="str">
        <f t="shared" si="43"/>
        <v/>
      </c>
      <c r="CW28" s="290" t="str">
        <f t="shared" si="43"/>
        <v/>
      </c>
      <c r="CX28" s="290" t="str">
        <f t="shared" si="43"/>
        <v/>
      </c>
      <c r="CY28" s="290" t="str">
        <f t="shared" si="43"/>
        <v/>
      </c>
      <c r="CZ28" s="290" t="str">
        <f t="shared" si="43"/>
        <v/>
      </c>
      <c r="DA28" s="290" t="str">
        <f t="shared" si="43"/>
        <v/>
      </c>
      <c r="DB28" s="290" t="str">
        <f t="shared" si="40"/>
        <v/>
      </c>
      <c r="DC28" s="290" t="str">
        <f t="shared" si="40"/>
        <v/>
      </c>
      <c r="DD28" s="290" t="str">
        <f t="shared" si="40"/>
        <v/>
      </c>
      <c r="DE28" s="290" t="str">
        <f t="shared" si="40"/>
        <v/>
      </c>
      <c r="DF28" s="290" t="str">
        <f t="shared" si="40"/>
        <v/>
      </c>
      <c r="DG28" s="290" t="str">
        <f t="shared" si="40"/>
        <v/>
      </c>
      <c r="DH28" s="290" t="str">
        <f t="shared" si="40"/>
        <v/>
      </c>
      <c r="DI28" s="290" t="str">
        <f t="shared" si="40"/>
        <v/>
      </c>
      <c r="DJ28" s="290" t="str">
        <f t="shared" si="40"/>
        <v/>
      </c>
      <c r="DK28" s="3" t="str">
        <f t="shared" si="33"/>
        <v/>
      </c>
      <c r="DL28" s="3" t="str">
        <f t="shared" si="33"/>
        <v/>
      </c>
      <c r="DM28" s="3" t="str">
        <f t="shared" si="33"/>
        <v/>
      </c>
      <c r="DN28" s="3" t="str">
        <f t="shared" si="33"/>
        <v/>
      </c>
      <c r="DO28" s="3" t="str">
        <f t="shared" si="33"/>
        <v/>
      </c>
      <c r="DP28" s="3" t="str">
        <f t="shared" si="34"/>
        <v/>
      </c>
      <c r="DQ28" s="3" t="str">
        <f t="shared" si="35"/>
        <v/>
      </c>
      <c r="DR28" s="3" t="str">
        <f t="shared" si="36"/>
        <v/>
      </c>
      <c r="DS28" s="3" t="str">
        <f t="shared" si="37"/>
        <v/>
      </c>
      <c r="DT28" s="3" t="str">
        <f t="shared" si="38"/>
        <v/>
      </c>
      <c r="DU28" s="1" t="str">
        <f t="shared" si="39"/>
        <v/>
      </c>
      <c r="DV28" s="1" t="str">
        <f t="shared" si="19"/>
        <v/>
      </c>
      <c r="DW28" s="1" t="str">
        <f t="shared" si="20"/>
        <v/>
      </c>
      <c r="DX28" s="1" t="str">
        <f t="shared" si="21"/>
        <v/>
      </c>
      <c r="DY28" s="1" t="str">
        <f t="shared" si="22"/>
        <v/>
      </c>
      <c r="DZ28" s="1" t="str">
        <f t="shared" si="23"/>
        <v/>
      </c>
      <c r="EA28" s="1" t="str">
        <f t="shared" si="44"/>
        <v/>
      </c>
      <c r="EB28" s="1" t="str">
        <f t="shared" si="25"/>
        <v/>
      </c>
      <c r="EC28" s="1" t="str">
        <f t="shared" si="44"/>
        <v/>
      </c>
      <c r="ED28" s="1" t="str">
        <f t="shared" si="25"/>
        <v/>
      </c>
      <c r="EE28" s="1" t="str">
        <f t="shared" si="26"/>
        <v/>
      </c>
      <c r="EF28" s="1" t="str">
        <f t="shared" si="27"/>
        <v/>
      </c>
      <c r="EG28" s="1" t="str">
        <f t="shared" si="7"/>
        <v/>
      </c>
      <c r="EH28" s="1" t="str">
        <f t="shared" si="8"/>
        <v/>
      </c>
      <c r="EI28" s="1" t="str">
        <f t="shared" si="9"/>
        <v/>
      </c>
      <c r="EJ28" s="1" t="str">
        <f t="shared" si="10"/>
        <v/>
      </c>
      <c r="EK28" s="1" t="str">
        <f t="shared" si="11"/>
        <v/>
      </c>
      <c r="EL28" s="1" t="str">
        <f t="shared" si="12"/>
        <v/>
      </c>
      <c r="EM28" s="1" t="str">
        <f t="shared" si="13"/>
        <v/>
      </c>
      <c r="EN28" s="1" t="str">
        <f t="shared" si="14"/>
        <v/>
      </c>
      <c r="EP28" s="1" t="str">
        <f t="shared" si="28"/>
        <v/>
      </c>
      <c r="EQ28" s="1" t="str">
        <f t="shared" si="29"/>
        <v/>
      </c>
      <c r="ER28" s="1" t="str">
        <f t="shared" si="30"/>
        <v/>
      </c>
      <c r="ES28" s="1" t="str">
        <f t="shared" si="31"/>
        <v/>
      </c>
      <c r="ET28" s="1" t="str">
        <f t="shared" si="32"/>
        <v/>
      </c>
    </row>
    <row r="29" spans="1:150" ht="15.6" x14ac:dyDescent="0.3">
      <c r="A29" s="291" t="str">
        <f t="shared" si="15"/>
        <v/>
      </c>
      <c r="B29" s="292" t="str">
        <f>ajuizamento!A36</f>
        <v/>
      </c>
      <c r="C29" s="293" t="str">
        <f>ajuizamento!B36</f>
        <v/>
      </c>
      <c r="D29" s="293">
        <f>ajuizamento!C36</f>
        <v>0</v>
      </c>
      <c r="E29" s="293">
        <f>ajuizamento!D36</f>
        <v>0</v>
      </c>
      <c r="F29" s="293" t="str">
        <f>ajuizamento!E36</f>
        <v/>
      </c>
      <c r="G29" s="293" t="str">
        <f>ajuizamento!F36</f>
        <v/>
      </c>
      <c r="H29" s="292">
        <f>ajuizamento!G36</f>
        <v>0</v>
      </c>
      <c r="I29" s="5">
        <f>IF(ajuizamento!$AY36="",0,ajuizamento!$AY36)</f>
        <v>0</v>
      </c>
      <c r="J29" s="5">
        <f>IF(ajuizamento!H36="",0,ajuizamento!H36)</f>
        <v>0</v>
      </c>
      <c r="K29" s="5">
        <f>IF(ajuizamento!BC36="",0,ajuizamento!BC36)</f>
        <v>0</v>
      </c>
      <c r="L29" s="5">
        <f>IF(ajuizamento!BD36="",0,ajuizamento!BD36)</f>
        <v>0</v>
      </c>
      <c r="M29" s="5">
        <f>IF(ajuizamento!S36="",0,ajuizamento!S36)</f>
        <v>0</v>
      </c>
      <c r="N29" s="5">
        <f>IF(ajuizamento!T36="",0,ajuizamento!T36)</f>
        <v>0</v>
      </c>
      <c r="O29" s="5">
        <f>IF(ajuizamento!U36="",0,ajuizamento!U36)</f>
        <v>0</v>
      </c>
      <c r="P29" s="5">
        <f>IF(ajuizamento!V36="",0,ajuizamento!V36)</f>
        <v>0</v>
      </c>
      <c r="Q29" s="5">
        <f>IF(ajuizamento!W36="",0,ajuizamento!W36)</f>
        <v>0</v>
      </c>
      <c r="R29" s="5">
        <f>IF(ajuizamento!X36="",0,ajuizamento!X36)</f>
        <v>0</v>
      </c>
      <c r="S29" s="5">
        <f>IF(ajuizamento!Y36="",0,ajuizamento!Y36)</f>
        <v>0</v>
      </c>
      <c r="T29" s="5">
        <f>IF(ajuizamento!Z36="",0,ajuizamento!Z36)</f>
        <v>0</v>
      </c>
      <c r="U29" s="5">
        <f>IF(ajuizamento!AA36="",0,ajuizamento!AA36)</f>
        <v>0</v>
      </c>
      <c r="V29" s="5">
        <f>IF(ajuizamento!AB36="",0,ajuizamento!AB36)</f>
        <v>0</v>
      </c>
      <c r="W29" s="5">
        <f>IF(ajuizamento!AC36="",0,ajuizamento!AC36)</f>
        <v>0</v>
      </c>
      <c r="X29" s="5">
        <f>IF(ajuizamento!AD36="",0,ajuizamento!AD36)</f>
        <v>0</v>
      </c>
      <c r="Y29" s="5">
        <f>IF(ajuizamento!AE36="",0,ajuizamento!AE36)</f>
        <v>0</v>
      </c>
      <c r="Z29" s="5">
        <f>IF(ajuizamento!AF36="",0,ajuizamento!AF36)</f>
        <v>0</v>
      </c>
      <c r="AA29" s="5">
        <f>IF(ajuizamento!AG36="",0,ajuizamento!AG36)</f>
        <v>0</v>
      </c>
      <c r="AB29" s="5">
        <f>IF(ajuizamento!AH36="",0,ajuizamento!AH36)</f>
        <v>0</v>
      </c>
      <c r="AC29" s="5">
        <f>IF(ajuizamento!AI36="",0,ajuizamento!AI36)</f>
        <v>0</v>
      </c>
      <c r="AD29" s="5">
        <f>IF(ajuizamento!AJ36="",0,ajuizamento!AJ36)</f>
        <v>0</v>
      </c>
      <c r="AE29" s="5">
        <f>IF(ajuizamento!AK36="",0,ajuizamento!AK36)</f>
        <v>0</v>
      </c>
      <c r="AF29" s="5">
        <f>IF(ajuizamento!AL36="",0,ajuizamento!AL36)</f>
        <v>0</v>
      </c>
      <c r="AG29" s="5">
        <f>IF(ajuizamento!AM36="",0,ajuizamento!AM36)</f>
        <v>0</v>
      </c>
      <c r="AH29" s="5">
        <f>IF(ajuizamento!AN36="",0,ajuizamento!AN36)</f>
        <v>0</v>
      </c>
      <c r="AI29" s="5">
        <f>IF(ajuizamento!AO36="",0,ajuizamento!AO36)</f>
        <v>0</v>
      </c>
      <c r="AJ29" s="5">
        <f>IF(ajuizamento!AP36="",0,ajuizamento!AP36)</f>
        <v>0</v>
      </c>
      <c r="AK29" s="5">
        <f>IF(ajuizamento!AS36="",0,ajuizamento!AS36)</f>
        <v>0</v>
      </c>
      <c r="AL29" s="9" t="str">
        <f t="shared" si="16"/>
        <v/>
      </c>
      <c r="AM29" s="7" t="str">
        <f t="shared" si="2"/>
        <v/>
      </c>
      <c r="AN29" s="291">
        <f t="shared" si="17"/>
        <v>0</v>
      </c>
      <c r="AO29" s="290" t="str">
        <f t="shared" si="18"/>
        <v/>
      </c>
      <c r="AP29" s="290" t="str">
        <f t="shared" si="18"/>
        <v/>
      </c>
      <c r="AQ29" s="290" t="str">
        <f t="shared" si="18"/>
        <v/>
      </c>
      <c r="AR29" s="290" t="str">
        <f t="shared" si="41"/>
        <v/>
      </c>
      <c r="AS29" s="290" t="str">
        <f t="shared" si="41"/>
        <v/>
      </c>
      <c r="AT29" s="290" t="str">
        <f t="shared" si="41"/>
        <v/>
      </c>
      <c r="AU29" s="290" t="str">
        <f t="shared" si="41"/>
        <v/>
      </c>
      <c r="AV29" s="290" t="str">
        <f t="shared" si="41"/>
        <v/>
      </c>
      <c r="AW29" s="290" t="str">
        <f t="shared" si="41"/>
        <v/>
      </c>
      <c r="AX29" s="290" t="str">
        <f t="shared" si="41"/>
        <v/>
      </c>
      <c r="AY29" s="290" t="str">
        <f t="shared" si="41"/>
        <v/>
      </c>
      <c r="AZ29" s="290" t="str">
        <f t="shared" si="41"/>
        <v/>
      </c>
      <c r="BA29" s="290" t="str">
        <f t="shared" si="41"/>
        <v/>
      </c>
      <c r="BB29" s="290" t="str">
        <f t="shared" si="41"/>
        <v/>
      </c>
      <c r="BC29" s="290" t="str">
        <f t="shared" si="41"/>
        <v/>
      </c>
      <c r="BD29" s="290" t="str">
        <f t="shared" si="41"/>
        <v/>
      </c>
      <c r="BE29" s="290" t="str">
        <f t="shared" si="41"/>
        <v/>
      </c>
      <c r="BF29" s="290" t="str">
        <f t="shared" si="41"/>
        <v/>
      </c>
      <c r="BG29" s="290" t="str">
        <f t="shared" si="41"/>
        <v/>
      </c>
      <c r="BH29" s="290" t="str">
        <f t="shared" si="42"/>
        <v/>
      </c>
      <c r="BI29" s="290" t="str">
        <f t="shared" si="42"/>
        <v/>
      </c>
      <c r="BJ29" s="290" t="str">
        <f t="shared" si="42"/>
        <v/>
      </c>
      <c r="BK29" s="290" t="str">
        <f t="shared" si="42"/>
        <v/>
      </c>
      <c r="BL29" s="290" t="str">
        <f t="shared" si="42"/>
        <v/>
      </c>
      <c r="BM29" s="290"/>
      <c r="BN29" s="290" t="str">
        <f>IF(AO29="","",COUNTIF($AO29:AO29,1))</f>
        <v/>
      </c>
      <c r="BO29" s="290" t="str">
        <f>IF(AP29="","",COUNTIF($AO29:AP29,1))</f>
        <v/>
      </c>
      <c r="BP29" s="290" t="str">
        <f>IF(AQ29="","",COUNTIF($AO29:AQ29,1))</f>
        <v/>
      </c>
      <c r="BQ29" s="290" t="str">
        <f>IF(AR29="","",COUNTIF($AO29:AR29,1))</f>
        <v/>
      </c>
      <c r="BR29" s="290" t="str">
        <f>IF(AS29="","",COUNTIF($AO29:AS29,1))</f>
        <v/>
      </c>
      <c r="BS29" s="290" t="str">
        <f>IF(AT29="","",COUNTIF($AO29:AT29,1))</f>
        <v/>
      </c>
      <c r="BT29" s="290" t="str">
        <f>IF(AU29="","",COUNTIF($AO29:AU29,1))</f>
        <v/>
      </c>
      <c r="BU29" s="290" t="str">
        <f>IF(AV29="","",COUNTIF($AO29:AV29,1))</f>
        <v/>
      </c>
      <c r="BV29" s="290" t="str">
        <f>IF(AW29="","",COUNTIF($AO29:AW29,1))</f>
        <v/>
      </c>
      <c r="BW29" s="290" t="str">
        <f>IF(AX29="","",COUNTIF($AO29:AX29,1))</f>
        <v/>
      </c>
      <c r="BX29" s="290" t="str">
        <f>IF(AY29="","",COUNTIF($AO29:AY29,1))</f>
        <v/>
      </c>
      <c r="BY29" s="290" t="str">
        <f>IF(AZ29="","",COUNTIF($AO29:AZ29,1))</f>
        <v/>
      </c>
      <c r="BZ29" s="290" t="str">
        <f>IF(BA29="","",COUNTIF($AO29:BA29,1))</f>
        <v/>
      </c>
      <c r="CA29" s="290" t="str">
        <f>IF(BB29="","",COUNTIF($AO29:BB29,1))</f>
        <v/>
      </c>
      <c r="CB29" s="290" t="str">
        <f>IF(BC29="","",COUNTIF($AO29:BC29,1))</f>
        <v/>
      </c>
      <c r="CC29" s="290" t="str">
        <f>IF(BD29="","",COUNTIF($AO29:BD29,1))</f>
        <v/>
      </c>
      <c r="CD29" s="290" t="str">
        <f>IF(BE29="","",COUNTIF($AO29:BE29,1))</f>
        <v/>
      </c>
      <c r="CE29" s="290" t="str">
        <f>IF(BF29="","",COUNTIF($AO29:BF29,1))</f>
        <v/>
      </c>
      <c r="CF29" s="290" t="str">
        <f>IF(BG29="","",COUNTIF($AO29:BG29,1))</f>
        <v/>
      </c>
      <c r="CG29" s="290" t="str">
        <f>IF(BH29="","",COUNTIF($AO29:BH29,1))</f>
        <v/>
      </c>
      <c r="CH29" s="290" t="str">
        <f>IF(BI29="","",COUNTIF($AO29:BI29,1))</f>
        <v/>
      </c>
      <c r="CI29" s="290" t="str">
        <f>IF(BJ29="","",COUNTIF($AO29:BJ29,1))</f>
        <v/>
      </c>
      <c r="CJ29" s="290" t="str">
        <f>IF(BK29="","",COUNTIF($AO29:BK29,1))</f>
        <v/>
      </c>
      <c r="CK29" s="290" t="str">
        <f>IF(BL29="","",COUNTIF($AO29:BL29,1))</f>
        <v/>
      </c>
      <c r="CL29" s="291"/>
      <c r="CM29" s="290" t="str">
        <f t="shared" si="43"/>
        <v/>
      </c>
      <c r="CN29" s="290" t="str">
        <f t="shared" si="43"/>
        <v/>
      </c>
      <c r="CO29" s="290" t="str">
        <f t="shared" si="43"/>
        <v/>
      </c>
      <c r="CP29" s="290" t="str">
        <f t="shared" si="43"/>
        <v/>
      </c>
      <c r="CQ29" s="290" t="str">
        <f t="shared" si="43"/>
        <v/>
      </c>
      <c r="CR29" s="290" t="str">
        <f t="shared" si="43"/>
        <v/>
      </c>
      <c r="CS29" s="290" t="str">
        <f t="shared" si="43"/>
        <v/>
      </c>
      <c r="CT29" s="290" t="str">
        <f t="shared" si="43"/>
        <v/>
      </c>
      <c r="CU29" s="290" t="str">
        <f t="shared" si="43"/>
        <v/>
      </c>
      <c r="CV29" s="290" t="str">
        <f t="shared" si="43"/>
        <v/>
      </c>
      <c r="CW29" s="290" t="str">
        <f t="shared" si="43"/>
        <v/>
      </c>
      <c r="CX29" s="290" t="str">
        <f t="shared" si="43"/>
        <v/>
      </c>
      <c r="CY29" s="290" t="str">
        <f t="shared" si="43"/>
        <v/>
      </c>
      <c r="CZ29" s="290" t="str">
        <f t="shared" si="43"/>
        <v/>
      </c>
      <c r="DA29" s="290" t="str">
        <f t="shared" si="43"/>
        <v/>
      </c>
      <c r="DB29" s="290" t="str">
        <f t="shared" si="40"/>
        <v/>
      </c>
      <c r="DC29" s="290" t="str">
        <f t="shared" si="40"/>
        <v/>
      </c>
      <c r="DD29" s="290" t="str">
        <f t="shared" si="40"/>
        <v/>
      </c>
      <c r="DE29" s="290" t="str">
        <f t="shared" si="40"/>
        <v/>
      </c>
      <c r="DF29" s="290" t="str">
        <f t="shared" si="40"/>
        <v/>
      </c>
      <c r="DG29" s="290" t="str">
        <f t="shared" si="40"/>
        <v/>
      </c>
      <c r="DH29" s="290" t="str">
        <f t="shared" si="40"/>
        <v/>
      </c>
      <c r="DI29" s="290" t="str">
        <f t="shared" si="40"/>
        <v/>
      </c>
      <c r="DJ29" s="290" t="str">
        <f t="shared" si="40"/>
        <v/>
      </c>
      <c r="DK29" s="3" t="str">
        <f t="shared" si="33"/>
        <v/>
      </c>
      <c r="DL29" s="3" t="str">
        <f t="shared" si="33"/>
        <v/>
      </c>
      <c r="DM29" s="3" t="str">
        <f t="shared" si="33"/>
        <v/>
      </c>
      <c r="DN29" s="3" t="str">
        <f t="shared" si="33"/>
        <v/>
      </c>
      <c r="DO29" s="3" t="str">
        <f t="shared" si="33"/>
        <v/>
      </c>
      <c r="DP29" s="3" t="str">
        <f t="shared" si="34"/>
        <v/>
      </c>
      <c r="DQ29" s="3" t="str">
        <f t="shared" si="35"/>
        <v/>
      </c>
      <c r="DR29" s="3" t="str">
        <f t="shared" si="36"/>
        <v/>
      </c>
      <c r="DS29" s="3" t="str">
        <f t="shared" si="37"/>
        <v/>
      </c>
      <c r="DT29" s="3" t="str">
        <f t="shared" si="38"/>
        <v/>
      </c>
      <c r="DU29" s="1" t="str">
        <f t="shared" si="39"/>
        <v/>
      </c>
      <c r="DV29" s="1" t="str">
        <f t="shared" si="19"/>
        <v/>
      </c>
      <c r="DW29" s="1" t="str">
        <f t="shared" si="20"/>
        <v/>
      </c>
      <c r="DX29" s="1" t="str">
        <f t="shared" si="21"/>
        <v/>
      </c>
      <c r="DY29" s="1" t="str">
        <f t="shared" si="22"/>
        <v/>
      </c>
      <c r="DZ29" s="1" t="str">
        <f t="shared" si="23"/>
        <v/>
      </c>
      <c r="EA29" s="1" t="str">
        <f t="shared" si="44"/>
        <v/>
      </c>
      <c r="EB29" s="1" t="str">
        <f t="shared" si="25"/>
        <v/>
      </c>
      <c r="EC29" s="1" t="str">
        <f t="shared" si="44"/>
        <v/>
      </c>
      <c r="ED29" s="1" t="str">
        <f t="shared" si="25"/>
        <v/>
      </c>
      <c r="EE29" s="1" t="str">
        <f t="shared" si="26"/>
        <v/>
      </c>
      <c r="EF29" s="1" t="str">
        <f t="shared" si="27"/>
        <v/>
      </c>
      <c r="EG29" s="1" t="str">
        <f t="shared" si="7"/>
        <v/>
      </c>
      <c r="EH29" s="1" t="str">
        <f t="shared" si="8"/>
        <v/>
      </c>
      <c r="EI29" s="1" t="str">
        <f t="shared" si="9"/>
        <v/>
      </c>
      <c r="EJ29" s="1" t="str">
        <f t="shared" si="10"/>
        <v/>
      </c>
      <c r="EK29" s="1" t="str">
        <f t="shared" si="11"/>
        <v/>
      </c>
      <c r="EL29" s="1" t="str">
        <f t="shared" si="12"/>
        <v/>
      </c>
      <c r="EM29" s="1" t="str">
        <f t="shared" si="13"/>
        <v/>
      </c>
      <c r="EN29" s="1" t="str">
        <f t="shared" si="14"/>
        <v/>
      </c>
      <c r="EP29" s="1" t="str">
        <f t="shared" si="28"/>
        <v/>
      </c>
      <c r="EQ29" s="1" t="str">
        <f t="shared" si="29"/>
        <v/>
      </c>
      <c r="ER29" s="1" t="str">
        <f t="shared" si="30"/>
        <v/>
      </c>
      <c r="ES29" s="1" t="str">
        <f t="shared" si="31"/>
        <v/>
      </c>
      <c r="ET29" s="1" t="str">
        <f t="shared" si="32"/>
        <v/>
      </c>
    </row>
    <row r="30" spans="1:150" ht="15.6" x14ac:dyDescent="0.3">
      <c r="A30" s="291" t="str">
        <f t="shared" si="15"/>
        <v/>
      </c>
      <c r="B30" s="292" t="str">
        <f>ajuizamento!A37</f>
        <v/>
      </c>
      <c r="C30" s="293" t="str">
        <f>ajuizamento!B37</f>
        <v/>
      </c>
      <c r="D30" s="293">
        <f>ajuizamento!C37</f>
        <v>0</v>
      </c>
      <c r="E30" s="293">
        <f>ajuizamento!D37</f>
        <v>0</v>
      </c>
      <c r="F30" s="293" t="str">
        <f>ajuizamento!E37</f>
        <v/>
      </c>
      <c r="G30" s="293" t="str">
        <f>ajuizamento!F37</f>
        <v/>
      </c>
      <c r="H30" s="292">
        <f>ajuizamento!G37</f>
        <v>0</v>
      </c>
      <c r="I30" s="5">
        <f>IF(ajuizamento!$AY37="",0,ajuizamento!$AY37)</f>
        <v>0</v>
      </c>
      <c r="J30" s="5">
        <f>IF(ajuizamento!H37="",0,ajuizamento!H37)</f>
        <v>0</v>
      </c>
      <c r="K30" s="5">
        <f>IF(ajuizamento!BC37="",0,ajuizamento!BC37)</f>
        <v>0</v>
      </c>
      <c r="L30" s="5">
        <f>IF(ajuizamento!BD37="",0,ajuizamento!BD37)</f>
        <v>0</v>
      </c>
      <c r="M30" s="5">
        <f>IF(ajuizamento!S37="",0,ajuizamento!S37)</f>
        <v>0</v>
      </c>
      <c r="N30" s="5">
        <f>IF(ajuizamento!T37="",0,ajuizamento!T37)</f>
        <v>0</v>
      </c>
      <c r="O30" s="5">
        <f>IF(ajuizamento!U37="",0,ajuizamento!U37)</f>
        <v>0</v>
      </c>
      <c r="P30" s="5">
        <f>IF(ajuizamento!V37="",0,ajuizamento!V37)</f>
        <v>0</v>
      </c>
      <c r="Q30" s="5">
        <f>IF(ajuizamento!W37="",0,ajuizamento!W37)</f>
        <v>0</v>
      </c>
      <c r="R30" s="5">
        <f>IF(ajuizamento!X37="",0,ajuizamento!X37)</f>
        <v>0</v>
      </c>
      <c r="S30" s="5">
        <f>IF(ajuizamento!Y37="",0,ajuizamento!Y37)</f>
        <v>0</v>
      </c>
      <c r="T30" s="5">
        <f>IF(ajuizamento!Z37="",0,ajuizamento!Z37)</f>
        <v>0</v>
      </c>
      <c r="U30" s="5">
        <f>IF(ajuizamento!AA37="",0,ajuizamento!AA37)</f>
        <v>0</v>
      </c>
      <c r="V30" s="5">
        <f>IF(ajuizamento!AB37="",0,ajuizamento!AB37)</f>
        <v>0</v>
      </c>
      <c r="W30" s="5">
        <f>IF(ajuizamento!AC37="",0,ajuizamento!AC37)</f>
        <v>0</v>
      </c>
      <c r="X30" s="5">
        <f>IF(ajuizamento!AD37="",0,ajuizamento!AD37)</f>
        <v>0</v>
      </c>
      <c r="Y30" s="5">
        <f>IF(ajuizamento!AE37="",0,ajuizamento!AE37)</f>
        <v>0</v>
      </c>
      <c r="Z30" s="5">
        <f>IF(ajuizamento!AF37="",0,ajuizamento!AF37)</f>
        <v>0</v>
      </c>
      <c r="AA30" s="5">
        <f>IF(ajuizamento!AG37="",0,ajuizamento!AG37)</f>
        <v>0</v>
      </c>
      <c r="AB30" s="5">
        <f>IF(ajuizamento!AH37="",0,ajuizamento!AH37)</f>
        <v>0</v>
      </c>
      <c r="AC30" s="5">
        <f>IF(ajuizamento!AI37="",0,ajuizamento!AI37)</f>
        <v>0</v>
      </c>
      <c r="AD30" s="5">
        <f>IF(ajuizamento!AJ37="",0,ajuizamento!AJ37)</f>
        <v>0</v>
      </c>
      <c r="AE30" s="5">
        <f>IF(ajuizamento!AK37="",0,ajuizamento!AK37)</f>
        <v>0</v>
      </c>
      <c r="AF30" s="5">
        <f>IF(ajuizamento!AL37="",0,ajuizamento!AL37)</f>
        <v>0</v>
      </c>
      <c r="AG30" s="5">
        <f>IF(ajuizamento!AM37="",0,ajuizamento!AM37)</f>
        <v>0</v>
      </c>
      <c r="AH30" s="5">
        <f>IF(ajuizamento!AN37="",0,ajuizamento!AN37)</f>
        <v>0</v>
      </c>
      <c r="AI30" s="5">
        <f>IF(ajuizamento!AO37="",0,ajuizamento!AO37)</f>
        <v>0</v>
      </c>
      <c r="AJ30" s="5">
        <f>IF(ajuizamento!AP37="",0,ajuizamento!AP37)</f>
        <v>0</v>
      </c>
      <c r="AK30" s="5">
        <f>IF(ajuizamento!AS37="",0,ajuizamento!AS37)</f>
        <v>0</v>
      </c>
      <c r="AL30" s="9" t="str">
        <f t="shared" si="16"/>
        <v/>
      </c>
      <c r="AM30" s="7" t="str">
        <f t="shared" si="2"/>
        <v/>
      </c>
      <c r="AN30" s="291">
        <f t="shared" si="17"/>
        <v>0</v>
      </c>
      <c r="AO30" s="290" t="str">
        <f t="shared" si="18"/>
        <v/>
      </c>
      <c r="AP30" s="290" t="str">
        <f t="shared" si="18"/>
        <v/>
      </c>
      <c r="AQ30" s="290" t="str">
        <f t="shared" si="18"/>
        <v/>
      </c>
      <c r="AR30" s="290" t="str">
        <f t="shared" si="41"/>
        <v/>
      </c>
      <c r="AS30" s="290" t="str">
        <f t="shared" si="41"/>
        <v/>
      </c>
      <c r="AT30" s="290" t="str">
        <f t="shared" si="41"/>
        <v/>
      </c>
      <c r="AU30" s="290" t="str">
        <f t="shared" si="41"/>
        <v/>
      </c>
      <c r="AV30" s="290" t="str">
        <f t="shared" si="41"/>
        <v/>
      </c>
      <c r="AW30" s="290" t="str">
        <f t="shared" si="41"/>
        <v/>
      </c>
      <c r="AX30" s="290" t="str">
        <f t="shared" si="41"/>
        <v/>
      </c>
      <c r="AY30" s="290" t="str">
        <f t="shared" si="41"/>
        <v/>
      </c>
      <c r="AZ30" s="290" t="str">
        <f t="shared" si="41"/>
        <v/>
      </c>
      <c r="BA30" s="290" t="str">
        <f t="shared" si="41"/>
        <v/>
      </c>
      <c r="BB30" s="290" t="str">
        <f t="shared" si="41"/>
        <v/>
      </c>
      <c r="BC30" s="290" t="str">
        <f t="shared" si="41"/>
        <v/>
      </c>
      <c r="BD30" s="290" t="str">
        <f t="shared" si="41"/>
        <v/>
      </c>
      <c r="BE30" s="290" t="str">
        <f t="shared" si="41"/>
        <v/>
      </c>
      <c r="BF30" s="290" t="str">
        <f t="shared" si="41"/>
        <v/>
      </c>
      <c r="BG30" s="290" t="str">
        <f t="shared" si="41"/>
        <v/>
      </c>
      <c r="BH30" s="290" t="str">
        <f t="shared" si="42"/>
        <v/>
      </c>
      <c r="BI30" s="290" t="str">
        <f t="shared" si="42"/>
        <v/>
      </c>
      <c r="BJ30" s="290" t="str">
        <f t="shared" si="42"/>
        <v/>
      </c>
      <c r="BK30" s="290" t="str">
        <f t="shared" si="42"/>
        <v/>
      </c>
      <c r="BL30" s="290" t="str">
        <f t="shared" si="42"/>
        <v/>
      </c>
      <c r="BM30" s="290"/>
      <c r="BN30" s="290" t="str">
        <f>IF(AO30="","",COUNTIF($AO30:AO30,1))</f>
        <v/>
      </c>
      <c r="BO30" s="290" t="str">
        <f>IF(AP30="","",COUNTIF($AO30:AP30,1))</f>
        <v/>
      </c>
      <c r="BP30" s="290" t="str">
        <f>IF(AQ30="","",COUNTIF($AO30:AQ30,1))</f>
        <v/>
      </c>
      <c r="BQ30" s="290" t="str">
        <f>IF(AR30="","",COUNTIF($AO30:AR30,1))</f>
        <v/>
      </c>
      <c r="BR30" s="290" t="str">
        <f>IF(AS30="","",COUNTIF($AO30:AS30,1))</f>
        <v/>
      </c>
      <c r="BS30" s="290" t="str">
        <f>IF(AT30="","",COUNTIF($AO30:AT30,1))</f>
        <v/>
      </c>
      <c r="BT30" s="290" t="str">
        <f>IF(AU30="","",COUNTIF($AO30:AU30,1))</f>
        <v/>
      </c>
      <c r="BU30" s="290" t="str">
        <f>IF(AV30="","",COUNTIF($AO30:AV30,1))</f>
        <v/>
      </c>
      <c r="BV30" s="290" t="str">
        <f>IF(AW30="","",COUNTIF($AO30:AW30,1))</f>
        <v/>
      </c>
      <c r="BW30" s="290" t="str">
        <f>IF(AX30="","",COUNTIF($AO30:AX30,1))</f>
        <v/>
      </c>
      <c r="BX30" s="290" t="str">
        <f>IF(AY30="","",COUNTIF($AO30:AY30,1))</f>
        <v/>
      </c>
      <c r="BY30" s="290" t="str">
        <f>IF(AZ30="","",COUNTIF($AO30:AZ30,1))</f>
        <v/>
      </c>
      <c r="BZ30" s="290" t="str">
        <f>IF(BA30="","",COUNTIF($AO30:BA30,1))</f>
        <v/>
      </c>
      <c r="CA30" s="290" t="str">
        <f>IF(BB30="","",COUNTIF($AO30:BB30,1))</f>
        <v/>
      </c>
      <c r="CB30" s="290" t="str">
        <f>IF(BC30="","",COUNTIF($AO30:BC30,1))</f>
        <v/>
      </c>
      <c r="CC30" s="290" t="str">
        <f>IF(BD30="","",COUNTIF($AO30:BD30,1))</f>
        <v/>
      </c>
      <c r="CD30" s="290" t="str">
        <f>IF(BE30="","",COUNTIF($AO30:BE30,1))</f>
        <v/>
      </c>
      <c r="CE30" s="290" t="str">
        <f>IF(BF30="","",COUNTIF($AO30:BF30,1))</f>
        <v/>
      </c>
      <c r="CF30" s="290" t="str">
        <f>IF(BG30="","",COUNTIF($AO30:BG30,1))</f>
        <v/>
      </c>
      <c r="CG30" s="290" t="str">
        <f>IF(BH30="","",COUNTIF($AO30:BH30,1))</f>
        <v/>
      </c>
      <c r="CH30" s="290" t="str">
        <f>IF(BI30="","",COUNTIF($AO30:BI30,1))</f>
        <v/>
      </c>
      <c r="CI30" s="290" t="str">
        <f>IF(BJ30="","",COUNTIF($AO30:BJ30,1))</f>
        <v/>
      </c>
      <c r="CJ30" s="290" t="str">
        <f>IF(BK30="","",COUNTIF($AO30:BK30,1))</f>
        <v/>
      </c>
      <c r="CK30" s="290" t="str">
        <f>IF(BL30="","",COUNTIF($AO30:BL30,1))</f>
        <v/>
      </c>
      <c r="CL30" s="291"/>
      <c r="CM30" s="290" t="str">
        <f t="shared" si="43"/>
        <v/>
      </c>
      <c r="CN30" s="290" t="str">
        <f t="shared" si="43"/>
        <v/>
      </c>
      <c r="CO30" s="290" t="str">
        <f t="shared" si="43"/>
        <v/>
      </c>
      <c r="CP30" s="290" t="str">
        <f t="shared" si="43"/>
        <v/>
      </c>
      <c r="CQ30" s="290" t="str">
        <f t="shared" si="43"/>
        <v/>
      </c>
      <c r="CR30" s="290" t="str">
        <f t="shared" si="43"/>
        <v/>
      </c>
      <c r="CS30" s="290" t="str">
        <f t="shared" si="43"/>
        <v/>
      </c>
      <c r="CT30" s="290" t="str">
        <f t="shared" si="43"/>
        <v/>
      </c>
      <c r="CU30" s="290" t="str">
        <f t="shared" si="43"/>
        <v/>
      </c>
      <c r="CV30" s="290" t="str">
        <f t="shared" si="43"/>
        <v/>
      </c>
      <c r="CW30" s="290" t="str">
        <f t="shared" si="43"/>
        <v/>
      </c>
      <c r="CX30" s="290" t="str">
        <f t="shared" si="43"/>
        <v/>
      </c>
      <c r="CY30" s="290" t="str">
        <f t="shared" si="43"/>
        <v/>
      </c>
      <c r="CZ30" s="290" t="str">
        <f t="shared" si="43"/>
        <v/>
      </c>
      <c r="DA30" s="290" t="str">
        <f t="shared" si="43"/>
        <v/>
      </c>
      <c r="DB30" s="290" t="str">
        <f t="shared" si="40"/>
        <v/>
      </c>
      <c r="DC30" s="290" t="str">
        <f t="shared" si="40"/>
        <v/>
      </c>
      <c r="DD30" s="290" t="str">
        <f t="shared" si="40"/>
        <v/>
      </c>
      <c r="DE30" s="290" t="str">
        <f t="shared" si="40"/>
        <v/>
      </c>
      <c r="DF30" s="290" t="str">
        <f t="shared" si="40"/>
        <v/>
      </c>
      <c r="DG30" s="290" t="str">
        <f t="shared" si="40"/>
        <v/>
      </c>
      <c r="DH30" s="290" t="str">
        <f t="shared" si="40"/>
        <v/>
      </c>
      <c r="DI30" s="290" t="str">
        <f t="shared" si="40"/>
        <v/>
      </c>
      <c r="DJ30" s="290" t="str">
        <f t="shared" si="40"/>
        <v/>
      </c>
      <c r="DK30" s="3" t="str">
        <f t="shared" si="33"/>
        <v/>
      </c>
      <c r="DL30" s="3" t="str">
        <f t="shared" si="33"/>
        <v/>
      </c>
      <c r="DM30" s="3" t="str">
        <f t="shared" si="33"/>
        <v/>
      </c>
      <c r="DN30" s="3" t="str">
        <f t="shared" si="33"/>
        <v/>
      </c>
      <c r="DO30" s="3" t="str">
        <f t="shared" si="33"/>
        <v/>
      </c>
      <c r="DP30" s="3" t="str">
        <f t="shared" si="34"/>
        <v/>
      </c>
      <c r="DQ30" s="3" t="str">
        <f t="shared" si="35"/>
        <v/>
      </c>
      <c r="DR30" s="3" t="str">
        <f t="shared" si="36"/>
        <v/>
      </c>
      <c r="DS30" s="3" t="str">
        <f t="shared" si="37"/>
        <v/>
      </c>
      <c r="DT30" s="3" t="str">
        <f t="shared" si="38"/>
        <v/>
      </c>
      <c r="DU30" s="1" t="str">
        <f t="shared" si="39"/>
        <v/>
      </c>
      <c r="DV30" s="1" t="str">
        <f t="shared" si="19"/>
        <v/>
      </c>
      <c r="DW30" s="1" t="str">
        <f t="shared" si="20"/>
        <v/>
      </c>
      <c r="DX30" s="1" t="str">
        <f t="shared" si="21"/>
        <v/>
      </c>
      <c r="DY30" s="1" t="str">
        <f t="shared" si="22"/>
        <v/>
      </c>
      <c r="DZ30" s="1" t="str">
        <f t="shared" si="23"/>
        <v/>
      </c>
      <c r="EA30" s="1" t="str">
        <f t="shared" si="44"/>
        <v/>
      </c>
      <c r="EB30" s="1" t="str">
        <f t="shared" si="25"/>
        <v/>
      </c>
      <c r="EC30" s="1" t="str">
        <f t="shared" si="44"/>
        <v/>
      </c>
      <c r="ED30" s="1" t="str">
        <f t="shared" si="25"/>
        <v/>
      </c>
      <c r="EE30" s="1" t="str">
        <f t="shared" si="26"/>
        <v/>
      </c>
      <c r="EF30" s="1" t="str">
        <f t="shared" si="27"/>
        <v/>
      </c>
      <c r="EG30" s="1" t="str">
        <f t="shared" si="7"/>
        <v/>
      </c>
      <c r="EH30" s="1" t="str">
        <f t="shared" si="8"/>
        <v/>
      </c>
      <c r="EI30" s="1" t="str">
        <f t="shared" si="9"/>
        <v/>
      </c>
      <c r="EJ30" s="1" t="str">
        <f t="shared" si="10"/>
        <v/>
      </c>
      <c r="EK30" s="1" t="str">
        <f t="shared" si="11"/>
        <v/>
      </c>
      <c r="EL30" s="1" t="str">
        <f t="shared" si="12"/>
        <v/>
      </c>
      <c r="EM30" s="1" t="str">
        <f t="shared" si="13"/>
        <v/>
      </c>
      <c r="EN30" s="1" t="str">
        <f t="shared" si="14"/>
        <v/>
      </c>
      <c r="EP30" s="1" t="str">
        <f t="shared" si="28"/>
        <v/>
      </c>
      <c r="EQ30" s="1" t="str">
        <f t="shared" si="29"/>
        <v/>
      </c>
      <c r="ER30" s="1" t="str">
        <f t="shared" si="30"/>
        <v/>
      </c>
      <c r="ES30" s="1" t="str">
        <f t="shared" si="31"/>
        <v/>
      </c>
      <c r="ET30" s="1" t="str">
        <f t="shared" si="32"/>
        <v/>
      </c>
    </row>
    <row r="31" spans="1:150" ht="15.6" x14ac:dyDescent="0.3">
      <c r="A31" s="291" t="str">
        <f t="shared" si="15"/>
        <v/>
      </c>
      <c r="B31" s="292" t="str">
        <f>ajuizamento!A38</f>
        <v/>
      </c>
      <c r="C31" s="293" t="str">
        <f>ajuizamento!B38</f>
        <v/>
      </c>
      <c r="D31" s="293">
        <f>ajuizamento!C38</f>
        <v>0</v>
      </c>
      <c r="E31" s="293">
        <f>ajuizamento!D38</f>
        <v>0</v>
      </c>
      <c r="F31" s="293" t="str">
        <f>ajuizamento!E38</f>
        <v/>
      </c>
      <c r="G31" s="293" t="str">
        <f>ajuizamento!F38</f>
        <v/>
      </c>
      <c r="H31" s="292">
        <f>ajuizamento!G38</f>
        <v>0</v>
      </c>
      <c r="I31" s="5">
        <f>IF(ajuizamento!$AY38="",0,ajuizamento!$AY38)</f>
        <v>0</v>
      </c>
      <c r="J31" s="5">
        <f>IF(ajuizamento!H38="",0,ajuizamento!H38)</f>
        <v>0</v>
      </c>
      <c r="K31" s="5">
        <f>IF(ajuizamento!BC38="",0,ajuizamento!BC38)</f>
        <v>0</v>
      </c>
      <c r="L31" s="5">
        <f>IF(ajuizamento!BD38="",0,ajuizamento!BD38)</f>
        <v>0</v>
      </c>
      <c r="M31" s="5">
        <f>IF(ajuizamento!S38="",0,ajuizamento!S38)</f>
        <v>0</v>
      </c>
      <c r="N31" s="5">
        <f>IF(ajuizamento!T38="",0,ajuizamento!T38)</f>
        <v>0</v>
      </c>
      <c r="O31" s="5">
        <f>IF(ajuizamento!U38="",0,ajuizamento!U38)</f>
        <v>0</v>
      </c>
      <c r="P31" s="5">
        <f>IF(ajuizamento!V38="",0,ajuizamento!V38)</f>
        <v>0</v>
      </c>
      <c r="Q31" s="5">
        <f>IF(ajuizamento!W38="",0,ajuizamento!W38)</f>
        <v>0</v>
      </c>
      <c r="R31" s="5">
        <f>IF(ajuizamento!X38="",0,ajuizamento!X38)</f>
        <v>0</v>
      </c>
      <c r="S31" s="5">
        <f>IF(ajuizamento!Y38="",0,ajuizamento!Y38)</f>
        <v>0</v>
      </c>
      <c r="T31" s="5">
        <f>IF(ajuizamento!Z38="",0,ajuizamento!Z38)</f>
        <v>0</v>
      </c>
      <c r="U31" s="5">
        <f>IF(ajuizamento!AA38="",0,ajuizamento!AA38)</f>
        <v>0</v>
      </c>
      <c r="V31" s="5">
        <f>IF(ajuizamento!AB38="",0,ajuizamento!AB38)</f>
        <v>0</v>
      </c>
      <c r="W31" s="5">
        <f>IF(ajuizamento!AC38="",0,ajuizamento!AC38)</f>
        <v>0</v>
      </c>
      <c r="X31" s="5">
        <f>IF(ajuizamento!AD38="",0,ajuizamento!AD38)</f>
        <v>0</v>
      </c>
      <c r="Y31" s="5">
        <f>IF(ajuizamento!AE38="",0,ajuizamento!AE38)</f>
        <v>0</v>
      </c>
      <c r="Z31" s="5">
        <f>IF(ajuizamento!AF38="",0,ajuizamento!AF38)</f>
        <v>0</v>
      </c>
      <c r="AA31" s="5">
        <f>IF(ajuizamento!AG38="",0,ajuizamento!AG38)</f>
        <v>0</v>
      </c>
      <c r="AB31" s="5">
        <f>IF(ajuizamento!AH38="",0,ajuizamento!AH38)</f>
        <v>0</v>
      </c>
      <c r="AC31" s="5">
        <f>IF(ajuizamento!AI38="",0,ajuizamento!AI38)</f>
        <v>0</v>
      </c>
      <c r="AD31" s="5">
        <f>IF(ajuizamento!AJ38="",0,ajuizamento!AJ38)</f>
        <v>0</v>
      </c>
      <c r="AE31" s="5">
        <f>IF(ajuizamento!AK38="",0,ajuizamento!AK38)</f>
        <v>0</v>
      </c>
      <c r="AF31" s="5">
        <f>IF(ajuizamento!AL38="",0,ajuizamento!AL38)</f>
        <v>0</v>
      </c>
      <c r="AG31" s="5">
        <f>IF(ajuizamento!AM38="",0,ajuizamento!AM38)</f>
        <v>0</v>
      </c>
      <c r="AH31" s="5">
        <f>IF(ajuizamento!AN38="",0,ajuizamento!AN38)</f>
        <v>0</v>
      </c>
      <c r="AI31" s="5">
        <f>IF(ajuizamento!AO38="",0,ajuizamento!AO38)</f>
        <v>0</v>
      </c>
      <c r="AJ31" s="5">
        <f>IF(ajuizamento!AP38="",0,ajuizamento!AP38)</f>
        <v>0</v>
      </c>
      <c r="AK31" s="5">
        <f>IF(ajuizamento!AS38="",0,ajuizamento!AS38)</f>
        <v>0</v>
      </c>
      <c r="AL31" s="9" t="str">
        <f t="shared" si="16"/>
        <v/>
      </c>
      <c r="AM31" s="7" t="str">
        <f t="shared" si="2"/>
        <v/>
      </c>
      <c r="AN31" s="291">
        <f t="shared" si="17"/>
        <v>0</v>
      </c>
      <c r="AO31" s="290" t="str">
        <f t="shared" si="18"/>
        <v/>
      </c>
      <c r="AP31" s="290" t="str">
        <f t="shared" si="18"/>
        <v/>
      </c>
      <c r="AQ31" s="290" t="str">
        <f t="shared" si="18"/>
        <v/>
      </c>
      <c r="AR31" s="290" t="str">
        <f t="shared" si="41"/>
        <v/>
      </c>
      <c r="AS31" s="290" t="str">
        <f t="shared" si="41"/>
        <v/>
      </c>
      <c r="AT31" s="290" t="str">
        <f t="shared" si="41"/>
        <v/>
      </c>
      <c r="AU31" s="290" t="str">
        <f t="shared" si="41"/>
        <v/>
      </c>
      <c r="AV31" s="290" t="str">
        <f t="shared" si="41"/>
        <v/>
      </c>
      <c r="AW31" s="290" t="str">
        <f t="shared" si="41"/>
        <v/>
      </c>
      <c r="AX31" s="290" t="str">
        <f t="shared" si="41"/>
        <v/>
      </c>
      <c r="AY31" s="290" t="str">
        <f t="shared" si="41"/>
        <v/>
      </c>
      <c r="AZ31" s="290" t="str">
        <f t="shared" si="41"/>
        <v/>
      </c>
      <c r="BA31" s="290" t="str">
        <f t="shared" si="41"/>
        <v/>
      </c>
      <c r="BB31" s="290" t="str">
        <f t="shared" si="41"/>
        <v/>
      </c>
      <c r="BC31" s="290" t="str">
        <f t="shared" si="41"/>
        <v/>
      </c>
      <c r="BD31" s="290" t="str">
        <f t="shared" si="41"/>
        <v/>
      </c>
      <c r="BE31" s="290" t="str">
        <f t="shared" si="41"/>
        <v/>
      </c>
      <c r="BF31" s="290" t="str">
        <f t="shared" si="41"/>
        <v/>
      </c>
      <c r="BG31" s="290" t="str">
        <f t="shared" si="41"/>
        <v/>
      </c>
      <c r="BH31" s="290" t="str">
        <f t="shared" si="42"/>
        <v/>
      </c>
      <c r="BI31" s="290" t="str">
        <f t="shared" si="42"/>
        <v/>
      </c>
      <c r="BJ31" s="290" t="str">
        <f t="shared" si="42"/>
        <v/>
      </c>
      <c r="BK31" s="290" t="str">
        <f t="shared" si="42"/>
        <v/>
      </c>
      <c r="BL31" s="290" t="str">
        <f t="shared" si="42"/>
        <v/>
      </c>
      <c r="BM31" s="290"/>
      <c r="BN31" s="290" t="str">
        <f>IF(AO31="","",COUNTIF($AO31:AO31,1))</f>
        <v/>
      </c>
      <c r="BO31" s="290" t="str">
        <f>IF(AP31="","",COUNTIF($AO31:AP31,1))</f>
        <v/>
      </c>
      <c r="BP31" s="290" t="str">
        <f>IF(AQ31="","",COUNTIF($AO31:AQ31,1))</f>
        <v/>
      </c>
      <c r="BQ31" s="290" t="str">
        <f>IF(AR31="","",COUNTIF($AO31:AR31,1))</f>
        <v/>
      </c>
      <c r="BR31" s="290" t="str">
        <f>IF(AS31="","",COUNTIF($AO31:AS31,1))</f>
        <v/>
      </c>
      <c r="BS31" s="290" t="str">
        <f>IF(AT31="","",COUNTIF($AO31:AT31,1))</f>
        <v/>
      </c>
      <c r="BT31" s="290" t="str">
        <f>IF(AU31="","",COUNTIF($AO31:AU31,1))</f>
        <v/>
      </c>
      <c r="BU31" s="290" t="str">
        <f>IF(AV31="","",COUNTIF($AO31:AV31,1))</f>
        <v/>
      </c>
      <c r="BV31" s="290" t="str">
        <f>IF(AW31="","",COUNTIF($AO31:AW31,1))</f>
        <v/>
      </c>
      <c r="BW31" s="290" t="str">
        <f>IF(AX31="","",COUNTIF($AO31:AX31,1))</f>
        <v/>
      </c>
      <c r="BX31" s="290" t="str">
        <f>IF(AY31="","",COUNTIF($AO31:AY31,1))</f>
        <v/>
      </c>
      <c r="BY31" s="290" t="str">
        <f>IF(AZ31="","",COUNTIF($AO31:AZ31,1))</f>
        <v/>
      </c>
      <c r="BZ31" s="290" t="str">
        <f>IF(BA31="","",COUNTIF($AO31:BA31,1))</f>
        <v/>
      </c>
      <c r="CA31" s="290" t="str">
        <f>IF(BB31="","",COUNTIF($AO31:BB31,1))</f>
        <v/>
      </c>
      <c r="CB31" s="290" t="str">
        <f>IF(BC31="","",COUNTIF($AO31:BC31,1))</f>
        <v/>
      </c>
      <c r="CC31" s="290" t="str">
        <f>IF(BD31="","",COUNTIF($AO31:BD31,1))</f>
        <v/>
      </c>
      <c r="CD31" s="290" t="str">
        <f>IF(BE31="","",COUNTIF($AO31:BE31,1))</f>
        <v/>
      </c>
      <c r="CE31" s="290" t="str">
        <f>IF(BF31="","",COUNTIF($AO31:BF31,1))</f>
        <v/>
      </c>
      <c r="CF31" s="290" t="str">
        <f>IF(BG31="","",COUNTIF($AO31:BG31,1))</f>
        <v/>
      </c>
      <c r="CG31" s="290" t="str">
        <f>IF(BH31="","",COUNTIF($AO31:BH31,1))</f>
        <v/>
      </c>
      <c r="CH31" s="290" t="str">
        <f>IF(BI31="","",COUNTIF($AO31:BI31,1))</f>
        <v/>
      </c>
      <c r="CI31" s="290" t="str">
        <f>IF(BJ31="","",COUNTIF($AO31:BJ31,1))</f>
        <v/>
      </c>
      <c r="CJ31" s="290" t="str">
        <f>IF(BK31="","",COUNTIF($AO31:BK31,1))</f>
        <v/>
      </c>
      <c r="CK31" s="290" t="str">
        <f>IF(BL31="","",COUNTIF($AO31:BL31,1))</f>
        <v/>
      </c>
      <c r="CL31" s="291"/>
      <c r="CM31" s="290" t="str">
        <f t="shared" si="43"/>
        <v/>
      </c>
      <c r="CN31" s="290" t="str">
        <f t="shared" si="43"/>
        <v/>
      </c>
      <c r="CO31" s="290" t="str">
        <f t="shared" si="43"/>
        <v/>
      </c>
      <c r="CP31" s="290" t="str">
        <f t="shared" si="43"/>
        <v/>
      </c>
      <c r="CQ31" s="290" t="str">
        <f t="shared" si="43"/>
        <v/>
      </c>
      <c r="CR31" s="290" t="str">
        <f t="shared" si="43"/>
        <v/>
      </c>
      <c r="CS31" s="290" t="str">
        <f t="shared" si="43"/>
        <v/>
      </c>
      <c r="CT31" s="290" t="str">
        <f t="shared" si="43"/>
        <v/>
      </c>
      <c r="CU31" s="290" t="str">
        <f t="shared" si="43"/>
        <v/>
      </c>
      <c r="CV31" s="290" t="str">
        <f t="shared" si="43"/>
        <v/>
      </c>
      <c r="CW31" s="290" t="str">
        <f t="shared" si="43"/>
        <v/>
      </c>
      <c r="CX31" s="290" t="str">
        <f t="shared" si="43"/>
        <v/>
      </c>
      <c r="CY31" s="290" t="str">
        <f t="shared" si="43"/>
        <v/>
      </c>
      <c r="CZ31" s="290" t="str">
        <f t="shared" si="43"/>
        <v/>
      </c>
      <c r="DA31" s="290" t="str">
        <f t="shared" si="43"/>
        <v/>
      </c>
      <c r="DB31" s="290" t="str">
        <f t="shared" si="40"/>
        <v/>
      </c>
      <c r="DC31" s="290" t="str">
        <f t="shared" si="40"/>
        <v/>
      </c>
      <c r="DD31" s="290" t="str">
        <f t="shared" si="40"/>
        <v/>
      </c>
      <c r="DE31" s="290" t="str">
        <f t="shared" si="40"/>
        <v/>
      </c>
      <c r="DF31" s="290" t="str">
        <f t="shared" si="40"/>
        <v/>
      </c>
      <c r="DG31" s="290" t="str">
        <f t="shared" si="40"/>
        <v/>
      </c>
      <c r="DH31" s="290" t="str">
        <f t="shared" si="40"/>
        <v/>
      </c>
      <c r="DI31" s="290" t="str">
        <f t="shared" si="40"/>
        <v/>
      </c>
      <c r="DJ31" s="290" t="str">
        <f t="shared" si="40"/>
        <v/>
      </c>
      <c r="DK31" s="3" t="str">
        <f t="shared" si="33"/>
        <v/>
      </c>
      <c r="DL31" s="3" t="str">
        <f t="shared" si="33"/>
        <v/>
      </c>
      <c r="DM31" s="3" t="str">
        <f t="shared" si="33"/>
        <v/>
      </c>
      <c r="DN31" s="3" t="str">
        <f t="shared" si="33"/>
        <v/>
      </c>
      <c r="DO31" s="3" t="str">
        <f t="shared" si="33"/>
        <v/>
      </c>
      <c r="DP31" s="3" t="str">
        <f t="shared" si="34"/>
        <v/>
      </c>
      <c r="DQ31" s="3" t="str">
        <f t="shared" si="35"/>
        <v/>
      </c>
      <c r="DR31" s="3" t="str">
        <f t="shared" si="36"/>
        <v/>
      </c>
      <c r="DS31" s="3" t="str">
        <f t="shared" si="37"/>
        <v/>
      </c>
      <c r="DT31" s="3" t="str">
        <f t="shared" si="38"/>
        <v/>
      </c>
      <c r="DU31" s="1" t="str">
        <f t="shared" si="39"/>
        <v/>
      </c>
      <c r="DV31" s="1" t="str">
        <f t="shared" si="19"/>
        <v/>
      </c>
      <c r="DW31" s="1" t="str">
        <f t="shared" si="20"/>
        <v/>
      </c>
      <c r="DX31" s="1" t="str">
        <f t="shared" si="21"/>
        <v/>
      </c>
      <c r="DY31" s="1" t="str">
        <f t="shared" si="22"/>
        <v/>
      </c>
      <c r="DZ31" s="1" t="str">
        <f t="shared" si="23"/>
        <v/>
      </c>
      <c r="EA31" s="1" t="str">
        <f t="shared" si="44"/>
        <v/>
      </c>
      <c r="EB31" s="1" t="str">
        <f t="shared" si="25"/>
        <v/>
      </c>
      <c r="EC31" s="1" t="str">
        <f t="shared" si="44"/>
        <v/>
      </c>
      <c r="ED31" s="1" t="str">
        <f t="shared" si="25"/>
        <v/>
      </c>
      <c r="EE31" s="1" t="str">
        <f t="shared" si="26"/>
        <v/>
      </c>
      <c r="EF31" s="1" t="str">
        <f t="shared" si="27"/>
        <v/>
      </c>
      <c r="EG31" s="1" t="str">
        <f t="shared" si="7"/>
        <v/>
      </c>
      <c r="EH31" s="1" t="str">
        <f t="shared" si="8"/>
        <v/>
      </c>
      <c r="EI31" s="1" t="str">
        <f t="shared" si="9"/>
        <v/>
      </c>
      <c r="EJ31" s="1" t="str">
        <f t="shared" si="10"/>
        <v/>
      </c>
      <c r="EK31" s="1" t="str">
        <f t="shared" si="11"/>
        <v/>
      </c>
      <c r="EL31" s="1" t="str">
        <f t="shared" si="12"/>
        <v/>
      </c>
      <c r="EM31" s="1" t="str">
        <f t="shared" si="13"/>
        <v/>
      </c>
      <c r="EN31" s="1" t="str">
        <f t="shared" si="14"/>
        <v/>
      </c>
      <c r="EP31" s="1" t="str">
        <f t="shared" si="28"/>
        <v/>
      </c>
      <c r="EQ31" s="1" t="str">
        <f t="shared" si="29"/>
        <v/>
      </c>
      <c r="ER31" s="1" t="str">
        <f t="shared" si="30"/>
        <v/>
      </c>
      <c r="ES31" s="1" t="str">
        <f t="shared" si="31"/>
        <v/>
      </c>
      <c r="ET31" s="1" t="str">
        <f t="shared" si="32"/>
        <v/>
      </c>
    </row>
    <row r="32" spans="1:150" ht="15.6" x14ac:dyDescent="0.3">
      <c r="A32" s="291" t="str">
        <f t="shared" si="15"/>
        <v/>
      </c>
      <c r="B32" s="292" t="str">
        <f>ajuizamento!A39</f>
        <v/>
      </c>
      <c r="C32" s="293" t="str">
        <f>ajuizamento!B39</f>
        <v/>
      </c>
      <c r="D32" s="293">
        <f>ajuizamento!C39</f>
        <v>0</v>
      </c>
      <c r="E32" s="293">
        <f>ajuizamento!D39</f>
        <v>0</v>
      </c>
      <c r="F32" s="293" t="str">
        <f>ajuizamento!E39</f>
        <v/>
      </c>
      <c r="G32" s="293" t="str">
        <f>ajuizamento!F39</f>
        <v/>
      </c>
      <c r="H32" s="292">
        <f>ajuizamento!G39</f>
        <v>0</v>
      </c>
      <c r="I32" s="5">
        <f>IF(ajuizamento!$AY39="",0,ajuizamento!$AY39)</f>
        <v>0</v>
      </c>
      <c r="J32" s="5">
        <f>IF(ajuizamento!H39="",0,ajuizamento!H39)</f>
        <v>0</v>
      </c>
      <c r="K32" s="5">
        <f>IF(ajuizamento!BC39="",0,ajuizamento!BC39)</f>
        <v>0</v>
      </c>
      <c r="L32" s="5">
        <f>IF(ajuizamento!BD39="",0,ajuizamento!BD39)</f>
        <v>0</v>
      </c>
      <c r="M32" s="5">
        <f>IF(ajuizamento!S39="",0,ajuizamento!S39)</f>
        <v>0</v>
      </c>
      <c r="N32" s="5">
        <f>IF(ajuizamento!T39="",0,ajuizamento!T39)</f>
        <v>0</v>
      </c>
      <c r="O32" s="5">
        <f>IF(ajuizamento!U39="",0,ajuizamento!U39)</f>
        <v>0</v>
      </c>
      <c r="P32" s="5">
        <f>IF(ajuizamento!V39="",0,ajuizamento!V39)</f>
        <v>0</v>
      </c>
      <c r="Q32" s="5">
        <f>IF(ajuizamento!W39="",0,ajuizamento!W39)</f>
        <v>0</v>
      </c>
      <c r="R32" s="5">
        <f>IF(ajuizamento!X39="",0,ajuizamento!X39)</f>
        <v>0</v>
      </c>
      <c r="S32" s="5">
        <f>IF(ajuizamento!Y39="",0,ajuizamento!Y39)</f>
        <v>0</v>
      </c>
      <c r="T32" s="5">
        <f>IF(ajuizamento!Z39="",0,ajuizamento!Z39)</f>
        <v>0</v>
      </c>
      <c r="U32" s="5">
        <f>IF(ajuizamento!AA39="",0,ajuizamento!AA39)</f>
        <v>0</v>
      </c>
      <c r="V32" s="5">
        <f>IF(ajuizamento!AB39="",0,ajuizamento!AB39)</f>
        <v>0</v>
      </c>
      <c r="W32" s="5">
        <f>IF(ajuizamento!AC39="",0,ajuizamento!AC39)</f>
        <v>0</v>
      </c>
      <c r="X32" s="5">
        <f>IF(ajuizamento!AD39="",0,ajuizamento!AD39)</f>
        <v>0</v>
      </c>
      <c r="Y32" s="5">
        <f>IF(ajuizamento!AE39="",0,ajuizamento!AE39)</f>
        <v>0</v>
      </c>
      <c r="Z32" s="5">
        <f>IF(ajuizamento!AF39="",0,ajuizamento!AF39)</f>
        <v>0</v>
      </c>
      <c r="AA32" s="5">
        <f>IF(ajuizamento!AG39="",0,ajuizamento!AG39)</f>
        <v>0</v>
      </c>
      <c r="AB32" s="5">
        <f>IF(ajuizamento!AH39="",0,ajuizamento!AH39)</f>
        <v>0</v>
      </c>
      <c r="AC32" s="5">
        <f>IF(ajuizamento!AI39="",0,ajuizamento!AI39)</f>
        <v>0</v>
      </c>
      <c r="AD32" s="5">
        <f>IF(ajuizamento!AJ39="",0,ajuizamento!AJ39)</f>
        <v>0</v>
      </c>
      <c r="AE32" s="5">
        <f>IF(ajuizamento!AK39="",0,ajuizamento!AK39)</f>
        <v>0</v>
      </c>
      <c r="AF32" s="5">
        <f>IF(ajuizamento!AL39="",0,ajuizamento!AL39)</f>
        <v>0</v>
      </c>
      <c r="AG32" s="5">
        <f>IF(ajuizamento!AM39="",0,ajuizamento!AM39)</f>
        <v>0</v>
      </c>
      <c r="AH32" s="5">
        <f>IF(ajuizamento!AN39="",0,ajuizamento!AN39)</f>
        <v>0</v>
      </c>
      <c r="AI32" s="5">
        <f>IF(ajuizamento!AO39="",0,ajuizamento!AO39)</f>
        <v>0</v>
      </c>
      <c r="AJ32" s="5">
        <f>IF(ajuizamento!AP39="",0,ajuizamento!AP39)</f>
        <v>0</v>
      </c>
      <c r="AK32" s="5">
        <f>IF(ajuizamento!AS39="",0,ajuizamento!AS39)</f>
        <v>0</v>
      </c>
      <c r="AL32" s="9" t="str">
        <f t="shared" si="16"/>
        <v/>
      </c>
      <c r="AM32" s="7" t="str">
        <f t="shared" si="2"/>
        <v/>
      </c>
      <c r="AN32" s="291">
        <f t="shared" si="17"/>
        <v>0</v>
      </c>
      <c r="AO32" s="290" t="str">
        <f t="shared" si="18"/>
        <v/>
      </c>
      <c r="AP32" s="290" t="str">
        <f t="shared" si="18"/>
        <v/>
      </c>
      <c r="AQ32" s="290" t="str">
        <f t="shared" si="18"/>
        <v/>
      </c>
      <c r="AR32" s="290" t="str">
        <f t="shared" si="41"/>
        <v/>
      </c>
      <c r="AS32" s="290" t="str">
        <f t="shared" si="41"/>
        <v/>
      </c>
      <c r="AT32" s="290" t="str">
        <f t="shared" si="41"/>
        <v/>
      </c>
      <c r="AU32" s="290" t="str">
        <f t="shared" si="41"/>
        <v/>
      </c>
      <c r="AV32" s="290" t="str">
        <f t="shared" si="41"/>
        <v/>
      </c>
      <c r="AW32" s="290" t="str">
        <f t="shared" si="41"/>
        <v/>
      </c>
      <c r="AX32" s="290" t="str">
        <f t="shared" si="41"/>
        <v/>
      </c>
      <c r="AY32" s="290" t="str">
        <f t="shared" si="41"/>
        <v/>
      </c>
      <c r="AZ32" s="290" t="str">
        <f t="shared" si="41"/>
        <v/>
      </c>
      <c r="BA32" s="290" t="str">
        <f t="shared" si="41"/>
        <v/>
      </c>
      <c r="BB32" s="290" t="str">
        <f t="shared" si="41"/>
        <v/>
      </c>
      <c r="BC32" s="290" t="str">
        <f t="shared" si="41"/>
        <v/>
      </c>
      <c r="BD32" s="290" t="str">
        <f t="shared" si="41"/>
        <v/>
      </c>
      <c r="BE32" s="290" t="str">
        <f t="shared" si="41"/>
        <v/>
      </c>
      <c r="BF32" s="290" t="str">
        <f t="shared" si="41"/>
        <v/>
      </c>
      <c r="BG32" s="290" t="str">
        <f t="shared" si="41"/>
        <v/>
      </c>
      <c r="BH32" s="290" t="str">
        <f t="shared" si="42"/>
        <v/>
      </c>
      <c r="BI32" s="290" t="str">
        <f t="shared" si="42"/>
        <v/>
      </c>
      <c r="BJ32" s="290" t="str">
        <f t="shared" si="42"/>
        <v/>
      </c>
      <c r="BK32" s="290" t="str">
        <f t="shared" si="42"/>
        <v/>
      </c>
      <c r="BL32" s="290" t="str">
        <f t="shared" si="42"/>
        <v/>
      </c>
      <c r="BM32" s="290"/>
      <c r="BN32" s="290" t="str">
        <f>IF(AO32="","",COUNTIF($AO32:AO32,1))</f>
        <v/>
      </c>
      <c r="BO32" s="290" t="str">
        <f>IF(AP32="","",COUNTIF($AO32:AP32,1))</f>
        <v/>
      </c>
      <c r="BP32" s="290" t="str">
        <f>IF(AQ32="","",COUNTIF($AO32:AQ32,1))</f>
        <v/>
      </c>
      <c r="BQ32" s="290" t="str">
        <f>IF(AR32="","",COUNTIF($AO32:AR32,1))</f>
        <v/>
      </c>
      <c r="BR32" s="290" t="str">
        <f>IF(AS32="","",COUNTIF($AO32:AS32,1))</f>
        <v/>
      </c>
      <c r="BS32" s="290" t="str">
        <f>IF(AT32="","",COUNTIF($AO32:AT32,1))</f>
        <v/>
      </c>
      <c r="BT32" s="290" t="str">
        <f>IF(AU32="","",COUNTIF($AO32:AU32,1))</f>
        <v/>
      </c>
      <c r="BU32" s="290" t="str">
        <f>IF(AV32="","",COUNTIF($AO32:AV32,1))</f>
        <v/>
      </c>
      <c r="BV32" s="290" t="str">
        <f>IF(AW32="","",COUNTIF($AO32:AW32,1))</f>
        <v/>
      </c>
      <c r="BW32" s="290" t="str">
        <f>IF(AX32="","",COUNTIF($AO32:AX32,1))</f>
        <v/>
      </c>
      <c r="BX32" s="290" t="str">
        <f>IF(AY32="","",COUNTIF($AO32:AY32,1))</f>
        <v/>
      </c>
      <c r="BY32" s="290" t="str">
        <f>IF(AZ32="","",COUNTIF($AO32:AZ32,1))</f>
        <v/>
      </c>
      <c r="BZ32" s="290" t="str">
        <f>IF(BA32="","",COUNTIF($AO32:BA32,1))</f>
        <v/>
      </c>
      <c r="CA32" s="290" t="str">
        <f>IF(BB32="","",COUNTIF($AO32:BB32,1))</f>
        <v/>
      </c>
      <c r="CB32" s="290" t="str">
        <f>IF(BC32="","",COUNTIF($AO32:BC32,1))</f>
        <v/>
      </c>
      <c r="CC32" s="290" t="str">
        <f>IF(BD32="","",COUNTIF($AO32:BD32,1))</f>
        <v/>
      </c>
      <c r="CD32" s="290" t="str">
        <f>IF(BE32="","",COUNTIF($AO32:BE32,1))</f>
        <v/>
      </c>
      <c r="CE32" s="290" t="str">
        <f>IF(BF32="","",COUNTIF($AO32:BF32,1))</f>
        <v/>
      </c>
      <c r="CF32" s="290" t="str">
        <f>IF(BG32="","",COUNTIF($AO32:BG32,1))</f>
        <v/>
      </c>
      <c r="CG32" s="290" t="str">
        <f>IF(BH32="","",COUNTIF($AO32:BH32,1))</f>
        <v/>
      </c>
      <c r="CH32" s="290" t="str">
        <f>IF(BI32="","",COUNTIF($AO32:BI32,1))</f>
        <v/>
      </c>
      <c r="CI32" s="290" t="str">
        <f>IF(BJ32="","",COUNTIF($AO32:BJ32,1))</f>
        <v/>
      </c>
      <c r="CJ32" s="290" t="str">
        <f>IF(BK32="","",COUNTIF($AO32:BK32,1))</f>
        <v/>
      </c>
      <c r="CK32" s="290" t="str">
        <f>IF(BL32="","",COUNTIF($AO32:BL32,1))</f>
        <v/>
      </c>
      <c r="CL32" s="291"/>
      <c r="CM32" s="290" t="str">
        <f t="shared" si="43"/>
        <v/>
      </c>
      <c r="CN32" s="290" t="str">
        <f t="shared" si="43"/>
        <v/>
      </c>
      <c r="CO32" s="290" t="str">
        <f t="shared" si="43"/>
        <v/>
      </c>
      <c r="CP32" s="290" t="str">
        <f t="shared" si="43"/>
        <v/>
      </c>
      <c r="CQ32" s="290" t="str">
        <f t="shared" si="43"/>
        <v/>
      </c>
      <c r="CR32" s="290" t="str">
        <f t="shared" si="43"/>
        <v/>
      </c>
      <c r="CS32" s="290" t="str">
        <f t="shared" si="43"/>
        <v/>
      </c>
      <c r="CT32" s="290" t="str">
        <f t="shared" si="43"/>
        <v/>
      </c>
      <c r="CU32" s="290" t="str">
        <f t="shared" si="43"/>
        <v/>
      </c>
      <c r="CV32" s="290" t="str">
        <f t="shared" si="43"/>
        <v/>
      </c>
      <c r="CW32" s="290" t="str">
        <f t="shared" si="43"/>
        <v/>
      </c>
      <c r="CX32" s="290" t="str">
        <f t="shared" si="43"/>
        <v/>
      </c>
      <c r="CY32" s="290" t="str">
        <f t="shared" si="43"/>
        <v/>
      </c>
      <c r="CZ32" s="290" t="str">
        <f t="shared" si="43"/>
        <v/>
      </c>
      <c r="DA32" s="290" t="str">
        <f t="shared" si="43"/>
        <v/>
      </c>
      <c r="DB32" s="290" t="str">
        <f t="shared" si="40"/>
        <v/>
      </c>
      <c r="DC32" s="290" t="str">
        <f t="shared" si="40"/>
        <v/>
      </c>
      <c r="DD32" s="290" t="str">
        <f t="shared" si="40"/>
        <v/>
      </c>
      <c r="DE32" s="290" t="str">
        <f t="shared" si="40"/>
        <v/>
      </c>
      <c r="DF32" s="290" t="str">
        <f t="shared" si="40"/>
        <v/>
      </c>
      <c r="DG32" s="290" t="str">
        <f t="shared" si="40"/>
        <v/>
      </c>
      <c r="DH32" s="290" t="str">
        <f t="shared" si="40"/>
        <v/>
      </c>
      <c r="DI32" s="290" t="str">
        <f t="shared" si="40"/>
        <v/>
      </c>
      <c r="DJ32" s="290" t="str">
        <f t="shared" si="40"/>
        <v/>
      </c>
      <c r="DK32" s="3" t="str">
        <f t="shared" si="33"/>
        <v/>
      </c>
      <c r="DL32" s="3" t="str">
        <f t="shared" si="33"/>
        <v/>
      </c>
      <c r="DM32" s="3" t="str">
        <f t="shared" si="33"/>
        <v/>
      </c>
      <c r="DN32" s="3" t="str">
        <f t="shared" si="33"/>
        <v/>
      </c>
      <c r="DO32" s="3" t="str">
        <f t="shared" si="33"/>
        <v/>
      </c>
      <c r="DP32" s="3" t="str">
        <f t="shared" si="34"/>
        <v/>
      </c>
      <c r="DQ32" s="3" t="str">
        <f t="shared" si="35"/>
        <v/>
      </c>
      <c r="DR32" s="3" t="str">
        <f t="shared" si="36"/>
        <v/>
      </c>
      <c r="DS32" s="3" t="str">
        <f t="shared" si="37"/>
        <v/>
      </c>
      <c r="DT32" s="3" t="str">
        <f t="shared" si="38"/>
        <v/>
      </c>
      <c r="DU32" s="1" t="str">
        <f t="shared" si="39"/>
        <v/>
      </c>
      <c r="DV32" s="1" t="str">
        <f t="shared" si="19"/>
        <v/>
      </c>
      <c r="DW32" s="1" t="str">
        <f t="shared" si="20"/>
        <v/>
      </c>
      <c r="DX32" s="1" t="str">
        <f t="shared" si="21"/>
        <v/>
      </c>
      <c r="DY32" s="1" t="str">
        <f t="shared" si="22"/>
        <v/>
      </c>
      <c r="DZ32" s="1" t="str">
        <f t="shared" si="23"/>
        <v/>
      </c>
      <c r="EA32" s="1" t="str">
        <f t="shared" si="44"/>
        <v/>
      </c>
      <c r="EB32" s="1" t="str">
        <f t="shared" si="25"/>
        <v/>
      </c>
      <c r="EC32" s="1" t="str">
        <f t="shared" si="44"/>
        <v/>
      </c>
      <c r="ED32" s="1" t="str">
        <f t="shared" si="25"/>
        <v/>
      </c>
      <c r="EE32" s="1" t="str">
        <f t="shared" si="26"/>
        <v/>
      </c>
      <c r="EF32" s="1" t="str">
        <f t="shared" si="27"/>
        <v/>
      </c>
      <c r="EG32" s="1" t="str">
        <f t="shared" si="7"/>
        <v/>
      </c>
      <c r="EH32" s="1" t="str">
        <f t="shared" si="8"/>
        <v/>
      </c>
      <c r="EI32" s="1" t="str">
        <f t="shared" si="9"/>
        <v/>
      </c>
      <c r="EJ32" s="1" t="str">
        <f t="shared" si="10"/>
        <v/>
      </c>
      <c r="EK32" s="1" t="str">
        <f t="shared" si="11"/>
        <v/>
      </c>
      <c r="EL32" s="1" t="str">
        <f t="shared" si="12"/>
        <v/>
      </c>
      <c r="EM32" s="1" t="str">
        <f t="shared" si="13"/>
        <v/>
      </c>
      <c r="EN32" s="1" t="str">
        <f t="shared" si="14"/>
        <v/>
      </c>
      <c r="EP32" s="1" t="str">
        <f t="shared" si="28"/>
        <v/>
      </c>
      <c r="EQ32" s="1" t="str">
        <f t="shared" si="29"/>
        <v/>
      </c>
      <c r="ER32" s="1" t="str">
        <f t="shared" si="30"/>
        <v/>
      </c>
      <c r="ES32" s="1" t="str">
        <f t="shared" si="31"/>
        <v/>
      </c>
      <c r="ET32" s="1" t="str">
        <f t="shared" si="32"/>
        <v/>
      </c>
    </row>
    <row r="33" spans="1:150" ht="15.6" x14ac:dyDescent="0.3">
      <c r="A33" s="291" t="str">
        <f t="shared" si="15"/>
        <v/>
      </c>
      <c r="B33" s="292" t="str">
        <f>ajuizamento!A40</f>
        <v/>
      </c>
      <c r="C33" s="293" t="str">
        <f>ajuizamento!B40</f>
        <v/>
      </c>
      <c r="D33" s="293">
        <f>ajuizamento!C40</f>
        <v>0</v>
      </c>
      <c r="E33" s="293">
        <f>ajuizamento!D40</f>
        <v>0</v>
      </c>
      <c r="F33" s="293" t="str">
        <f>ajuizamento!E40</f>
        <v/>
      </c>
      <c r="G33" s="293" t="str">
        <f>ajuizamento!F40</f>
        <v/>
      </c>
      <c r="H33" s="292">
        <f>ajuizamento!G40</f>
        <v>0</v>
      </c>
      <c r="I33" s="5">
        <f>IF(ajuizamento!$AY40="",0,ajuizamento!$AY40)</f>
        <v>0</v>
      </c>
      <c r="J33" s="5">
        <f>IF(ajuizamento!H40="",0,ajuizamento!H40)</f>
        <v>0</v>
      </c>
      <c r="K33" s="5">
        <f>IF(ajuizamento!BC40="",0,ajuizamento!BC40)</f>
        <v>0</v>
      </c>
      <c r="L33" s="5">
        <f>IF(ajuizamento!BD40="",0,ajuizamento!BD40)</f>
        <v>0</v>
      </c>
      <c r="M33" s="5">
        <f>IF(ajuizamento!S40="",0,ajuizamento!S40)</f>
        <v>0</v>
      </c>
      <c r="N33" s="5">
        <f>IF(ajuizamento!T40="",0,ajuizamento!T40)</f>
        <v>0</v>
      </c>
      <c r="O33" s="5">
        <f>IF(ajuizamento!U40="",0,ajuizamento!U40)</f>
        <v>0</v>
      </c>
      <c r="P33" s="5">
        <f>IF(ajuizamento!V40="",0,ajuizamento!V40)</f>
        <v>0</v>
      </c>
      <c r="Q33" s="5">
        <f>IF(ajuizamento!W40="",0,ajuizamento!W40)</f>
        <v>0</v>
      </c>
      <c r="R33" s="5">
        <f>IF(ajuizamento!X40="",0,ajuizamento!X40)</f>
        <v>0</v>
      </c>
      <c r="S33" s="5">
        <f>IF(ajuizamento!Y40="",0,ajuizamento!Y40)</f>
        <v>0</v>
      </c>
      <c r="T33" s="5">
        <f>IF(ajuizamento!Z40="",0,ajuizamento!Z40)</f>
        <v>0</v>
      </c>
      <c r="U33" s="5">
        <f>IF(ajuizamento!AA40="",0,ajuizamento!AA40)</f>
        <v>0</v>
      </c>
      <c r="V33" s="5">
        <f>IF(ajuizamento!AB40="",0,ajuizamento!AB40)</f>
        <v>0</v>
      </c>
      <c r="W33" s="5">
        <f>IF(ajuizamento!AC40="",0,ajuizamento!AC40)</f>
        <v>0</v>
      </c>
      <c r="X33" s="5">
        <f>IF(ajuizamento!AD40="",0,ajuizamento!AD40)</f>
        <v>0</v>
      </c>
      <c r="Y33" s="5">
        <f>IF(ajuizamento!AE40="",0,ajuizamento!AE40)</f>
        <v>0</v>
      </c>
      <c r="Z33" s="5">
        <f>IF(ajuizamento!AF40="",0,ajuizamento!AF40)</f>
        <v>0</v>
      </c>
      <c r="AA33" s="5">
        <f>IF(ajuizamento!AG40="",0,ajuizamento!AG40)</f>
        <v>0</v>
      </c>
      <c r="AB33" s="5">
        <f>IF(ajuizamento!AH40="",0,ajuizamento!AH40)</f>
        <v>0</v>
      </c>
      <c r="AC33" s="5">
        <f>IF(ajuizamento!AI40="",0,ajuizamento!AI40)</f>
        <v>0</v>
      </c>
      <c r="AD33" s="5">
        <f>IF(ajuizamento!AJ40="",0,ajuizamento!AJ40)</f>
        <v>0</v>
      </c>
      <c r="AE33" s="5">
        <f>IF(ajuizamento!AK40="",0,ajuizamento!AK40)</f>
        <v>0</v>
      </c>
      <c r="AF33" s="5">
        <f>IF(ajuizamento!AL40="",0,ajuizamento!AL40)</f>
        <v>0</v>
      </c>
      <c r="AG33" s="5">
        <f>IF(ajuizamento!AM40="",0,ajuizamento!AM40)</f>
        <v>0</v>
      </c>
      <c r="AH33" s="5">
        <f>IF(ajuizamento!AN40="",0,ajuizamento!AN40)</f>
        <v>0</v>
      </c>
      <c r="AI33" s="5">
        <f>IF(ajuizamento!AO40="",0,ajuizamento!AO40)</f>
        <v>0</v>
      </c>
      <c r="AJ33" s="5">
        <f>IF(ajuizamento!AP40="",0,ajuizamento!AP40)</f>
        <v>0</v>
      </c>
      <c r="AK33" s="5">
        <f>IF(ajuizamento!AS40="",0,ajuizamento!AS40)</f>
        <v>0</v>
      </c>
      <c r="AL33" s="9" t="str">
        <f t="shared" si="16"/>
        <v/>
      </c>
      <c r="AM33" s="7" t="str">
        <f t="shared" si="2"/>
        <v/>
      </c>
      <c r="AN33" s="291">
        <f t="shared" si="17"/>
        <v>0</v>
      </c>
      <c r="AO33" s="290" t="str">
        <f t="shared" si="18"/>
        <v/>
      </c>
      <c r="AP33" s="290" t="str">
        <f t="shared" si="18"/>
        <v/>
      </c>
      <c r="AQ33" s="290" t="str">
        <f t="shared" si="18"/>
        <v/>
      </c>
      <c r="AR33" s="290" t="str">
        <f t="shared" si="41"/>
        <v/>
      </c>
      <c r="AS33" s="290" t="str">
        <f t="shared" si="41"/>
        <v/>
      </c>
      <c r="AT33" s="290" t="str">
        <f t="shared" si="41"/>
        <v/>
      </c>
      <c r="AU33" s="290" t="str">
        <f t="shared" si="41"/>
        <v/>
      </c>
      <c r="AV33" s="290" t="str">
        <f t="shared" si="41"/>
        <v/>
      </c>
      <c r="AW33" s="290" t="str">
        <f t="shared" si="41"/>
        <v/>
      </c>
      <c r="AX33" s="290" t="str">
        <f t="shared" si="41"/>
        <v/>
      </c>
      <c r="AY33" s="290" t="str">
        <f t="shared" si="41"/>
        <v/>
      </c>
      <c r="AZ33" s="290" t="str">
        <f t="shared" si="41"/>
        <v/>
      </c>
      <c r="BA33" s="290" t="str">
        <f t="shared" si="41"/>
        <v/>
      </c>
      <c r="BB33" s="290" t="str">
        <f t="shared" si="41"/>
        <v/>
      </c>
      <c r="BC33" s="290" t="str">
        <f t="shared" si="41"/>
        <v/>
      </c>
      <c r="BD33" s="290" t="str">
        <f t="shared" si="41"/>
        <v/>
      </c>
      <c r="BE33" s="290" t="str">
        <f t="shared" si="41"/>
        <v/>
      </c>
      <c r="BF33" s="290" t="str">
        <f t="shared" si="41"/>
        <v/>
      </c>
      <c r="BG33" s="290" t="str">
        <f t="shared" si="41"/>
        <v/>
      </c>
      <c r="BH33" s="290" t="str">
        <f t="shared" si="42"/>
        <v/>
      </c>
      <c r="BI33" s="290" t="str">
        <f t="shared" si="42"/>
        <v/>
      </c>
      <c r="BJ33" s="290" t="str">
        <f t="shared" si="42"/>
        <v/>
      </c>
      <c r="BK33" s="290" t="str">
        <f t="shared" si="42"/>
        <v/>
      </c>
      <c r="BL33" s="290" t="str">
        <f t="shared" si="42"/>
        <v/>
      </c>
      <c r="BM33" s="290"/>
      <c r="BN33" s="290" t="str">
        <f>IF(AO33="","",COUNTIF($AO33:AO33,1))</f>
        <v/>
      </c>
      <c r="BO33" s="290" t="str">
        <f>IF(AP33="","",COUNTIF($AO33:AP33,1))</f>
        <v/>
      </c>
      <c r="BP33" s="290" t="str">
        <f>IF(AQ33="","",COUNTIF($AO33:AQ33,1))</f>
        <v/>
      </c>
      <c r="BQ33" s="290" t="str">
        <f>IF(AR33="","",COUNTIF($AO33:AR33,1))</f>
        <v/>
      </c>
      <c r="BR33" s="290" t="str">
        <f>IF(AS33="","",COUNTIF($AO33:AS33,1))</f>
        <v/>
      </c>
      <c r="BS33" s="290" t="str">
        <f>IF(AT33="","",COUNTIF($AO33:AT33,1))</f>
        <v/>
      </c>
      <c r="BT33" s="290" t="str">
        <f>IF(AU33="","",COUNTIF($AO33:AU33,1))</f>
        <v/>
      </c>
      <c r="BU33" s="290" t="str">
        <f>IF(AV33="","",COUNTIF($AO33:AV33,1))</f>
        <v/>
      </c>
      <c r="BV33" s="290" t="str">
        <f>IF(AW33="","",COUNTIF($AO33:AW33,1))</f>
        <v/>
      </c>
      <c r="BW33" s="290" t="str">
        <f>IF(AX33="","",COUNTIF($AO33:AX33,1))</f>
        <v/>
      </c>
      <c r="BX33" s="290" t="str">
        <f>IF(AY33="","",COUNTIF($AO33:AY33,1))</f>
        <v/>
      </c>
      <c r="BY33" s="290" t="str">
        <f>IF(AZ33="","",COUNTIF($AO33:AZ33,1))</f>
        <v/>
      </c>
      <c r="BZ33" s="290" t="str">
        <f>IF(BA33="","",COUNTIF($AO33:BA33,1))</f>
        <v/>
      </c>
      <c r="CA33" s="290" t="str">
        <f>IF(BB33="","",COUNTIF($AO33:BB33,1))</f>
        <v/>
      </c>
      <c r="CB33" s="290" t="str">
        <f>IF(BC33="","",COUNTIF($AO33:BC33,1))</f>
        <v/>
      </c>
      <c r="CC33" s="290" t="str">
        <f>IF(BD33="","",COUNTIF($AO33:BD33,1))</f>
        <v/>
      </c>
      <c r="CD33" s="290" t="str">
        <f>IF(BE33="","",COUNTIF($AO33:BE33,1))</f>
        <v/>
      </c>
      <c r="CE33" s="290" t="str">
        <f>IF(BF33="","",COUNTIF($AO33:BF33,1))</f>
        <v/>
      </c>
      <c r="CF33" s="290" t="str">
        <f>IF(BG33="","",COUNTIF($AO33:BG33,1))</f>
        <v/>
      </c>
      <c r="CG33" s="290" t="str">
        <f>IF(BH33="","",COUNTIF($AO33:BH33,1))</f>
        <v/>
      </c>
      <c r="CH33" s="290" t="str">
        <f>IF(BI33="","",COUNTIF($AO33:BI33,1))</f>
        <v/>
      </c>
      <c r="CI33" s="290" t="str">
        <f>IF(BJ33="","",COUNTIF($AO33:BJ33,1))</f>
        <v/>
      </c>
      <c r="CJ33" s="290" t="str">
        <f>IF(BK33="","",COUNTIF($AO33:BK33,1))</f>
        <v/>
      </c>
      <c r="CK33" s="290" t="str">
        <f>IF(BL33="","",COUNTIF($AO33:BL33,1))</f>
        <v/>
      </c>
      <c r="CL33" s="291"/>
      <c r="CM33" s="290" t="str">
        <f t="shared" si="43"/>
        <v/>
      </c>
      <c r="CN33" s="290" t="str">
        <f t="shared" si="43"/>
        <v/>
      </c>
      <c r="CO33" s="290" t="str">
        <f t="shared" si="43"/>
        <v/>
      </c>
      <c r="CP33" s="290" t="str">
        <f t="shared" si="43"/>
        <v/>
      </c>
      <c r="CQ33" s="290" t="str">
        <f t="shared" si="43"/>
        <v/>
      </c>
      <c r="CR33" s="290" t="str">
        <f t="shared" si="43"/>
        <v/>
      </c>
      <c r="CS33" s="290" t="str">
        <f t="shared" si="43"/>
        <v/>
      </c>
      <c r="CT33" s="290" t="str">
        <f t="shared" si="43"/>
        <v/>
      </c>
      <c r="CU33" s="290" t="str">
        <f t="shared" si="43"/>
        <v/>
      </c>
      <c r="CV33" s="290" t="str">
        <f t="shared" si="43"/>
        <v/>
      </c>
      <c r="CW33" s="290" t="str">
        <f t="shared" si="43"/>
        <v/>
      </c>
      <c r="CX33" s="290" t="str">
        <f t="shared" si="43"/>
        <v/>
      </c>
      <c r="CY33" s="290" t="str">
        <f t="shared" si="43"/>
        <v/>
      </c>
      <c r="CZ33" s="290" t="str">
        <f t="shared" si="43"/>
        <v/>
      </c>
      <c r="DA33" s="290" t="str">
        <f t="shared" si="43"/>
        <v/>
      </c>
      <c r="DB33" s="290" t="str">
        <f t="shared" si="40"/>
        <v/>
      </c>
      <c r="DC33" s="290" t="str">
        <f t="shared" si="40"/>
        <v/>
      </c>
      <c r="DD33" s="290" t="str">
        <f t="shared" si="40"/>
        <v/>
      </c>
      <c r="DE33" s="290" t="str">
        <f t="shared" si="40"/>
        <v/>
      </c>
      <c r="DF33" s="290" t="str">
        <f t="shared" si="40"/>
        <v/>
      </c>
      <c r="DG33" s="290" t="str">
        <f t="shared" si="40"/>
        <v/>
      </c>
      <c r="DH33" s="290" t="str">
        <f t="shared" si="40"/>
        <v/>
      </c>
      <c r="DI33" s="290" t="str">
        <f t="shared" si="40"/>
        <v/>
      </c>
      <c r="DJ33" s="290" t="str">
        <f t="shared" si="40"/>
        <v/>
      </c>
      <c r="DK33" s="3" t="str">
        <f t="shared" si="33"/>
        <v/>
      </c>
      <c r="DL33" s="3" t="str">
        <f t="shared" si="33"/>
        <v/>
      </c>
      <c r="DM33" s="3" t="str">
        <f t="shared" si="33"/>
        <v/>
      </c>
      <c r="DN33" s="3" t="str">
        <f t="shared" si="33"/>
        <v/>
      </c>
      <c r="DO33" s="3" t="str">
        <f t="shared" si="33"/>
        <v/>
      </c>
      <c r="DP33" s="3" t="str">
        <f t="shared" si="34"/>
        <v/>
      </c>
      <c r="DQ33" s="3" t="str">
        <f t="shared" si="35"/>
        <v/>
      </c>
      <c r="DR33" s="3" t="str">
        <f t="shared" si="36"/>
        <v/>
      </c>
      <c r="DS33" s="3" t="str">
        <f t="shared" si="37"/>
        <v/>
      </c>
      <c r="DT33" s="3" t="str">
        <f t="shared" si="38"/>
        <v/>
      </c>
      <c r="DU33" s="1" t="str">
        <f t="shared" si="39"/>
        <v/>
      </c>
      <c r="DV33" s="1" t="str">
        <f t="shared" si="19"/>
        <v/>
      </c>
      <c r="DW33" s="1" t="str">
        <f t="shared" si="20"/>
        <v/>
      </c>
      <c r="DX33" s="1" t="str">
        <f t="shared" si="21"/>
        <v/>
      </c>
      <c r="DY33" s="1" t="str">
        <f t="shared" si="22"/>
        <v/>
      </c>
      <c r="DZ33" s="1" t="str">
        <f t="shared" si="23"/>
        <v/>
      </c>
      <c r="EA33" s="1" t="str">
        <f t="shared" si="44"/>
        <v/>
      </c>
      <c r="EB33" s="1" t="str">
        <f t="shared" si="25"/>
        <v/>
      </c>
      <c r="EC33" s="1" t="str">
        <f t="shared" si="44"/>
        <v/>
      </c>
      <c r="ED33" s="1" t="str">
        <f t="shared" si="25"/>
        <v/>
      </c>
      <c r="EE33" s="1" t="str">
        <f t="shared" si="26"/>
        <v/>
      </c>
      <c r="EF33" s="1" t="str">
        <f t="shared" si="27"/>
        <v/>
      </c>
      <c r="EG33" s="1" t="str">
        <f t="shared" si="7"/>
        <v/>
      </c>
      <c r="EH33" s="1" t="str">
        <f t="shared" si="8"/>
        <v/>
      </c>
      <c r="EI33" s="1" t="str">
        <f t="shared" si="9"/>
        <v/>
      </c>
      <c r="EJ33" s="1" t="str">
        <f t="shared" si="10"/>
        <v/>
      </c>
      <c r="EK33" s="1" t="str">
        <f t="shared" si="11"/>
        <v/>
      </c>
      <c r="EL33" s="1" t="str">
        <f t="shared" si="12"/>
        <v/>
      </c>
      <c r="EM33" s="1" t="str">
        <f t="shared" si="13"/>
        <v/>
      </c>
      <c r="EN33" s="1" t="str">
        <f t="shared" si="14"/>
        <v/>
      </c>
      <c r="EP33" s="1" t="str">
        <f t="shared" si="28"/>
        <v/>
      </c>
      <c r="EQ33" s="1" t="str">
        <f t="shared" si="29"/>
        <v/>
      </c>
      <c r="ER33" s="1" t="str">
        <f t="shared" si="30"/>
        <v/>
      </c>
      <c r="ES33" s="1" t="str">
        <f t="shared" si="31"/>
        <v/>
      </c>
      <c r="ET33" s="1" t="str">
        <f t="shared" si="32"/>
        <v/>
      </c>
    </row>
    <row r="34" spans="1:150" ht="15.6" x14ac:dyDescent="0.3">
      <c r="A34" s="291" t="str">
        <f t="shared" si="15"/>
        <v/>
      </c>
      <c r="B34" s="292" t="str">
        <f>ajuizamento!A41</f>
        <v/>
      </c>
      <c r="C34" s="293" t="str">
        <f>ajuizamento!B41</f>
        <v/>
      </c>
      <c r="D34" s="293">
        <f>ajuizamento!C41</f>
        <v>0</v>
      </c>
      <c r="E34" s="293">
        <f>ajuizamento!D41</f>
        <v>0</v>
      </c>
      <c r="F34" s="293" t="str">
        <f>ajuizamento!E41</f>
        <v/>
      </c>
      <c r="G34" s="293" t="str">
        <f>ajuizamento!F41</f>
        <v/>
      </c>
      <c r="H34" s="292">
        <f>ajuizamento!G41</f>
        <v>0</v>
      </c>
      <c r="I34" s="5">
        <f>IF(ajuizamento!$AY41="",0,ajuizamento!$AY41)</f>
        <v>0</v>
      </c>
      <c r="J34" s="5">
        <f>IF(ajuizamento!H41="",0,ajuizamento!H41)</f>
        <v>0</v>
      </c>
      <c r="K34" s="5">
        <f>IF(ajuizamento!BC41="",0,ajuizamento!BC41)</f>
        <v>0</v>
      </c>
      <c r="L34" s="5">
        <f>IF(ajuizamento!BD41="",0,ajuizamento!BD41)</f>
        <v>0</v>
      </c>
      <c r="M34" s="5">
        <f>IF(ajuizamento!S41="",0,ajuizamento!S41)</f>
        <v>0</v>
      </c>
      <c r="N34" s="5">
        <f>IF(ajuizamento!T41="",0,ajuizamento!T41)</f>
        <v>0</v>
      </c>
      <c r="O34" s="5">
        <f>IF(ajuizamento!U41="",0,ajuizamento!U41)</f>
        <v>0</v>
      </c>
      <c r="P34" s="5">
        <f>IF(ajuizamento!V41="",0,ajuizamento!V41)</f>
        <v>0</v>
      </c>
      <c r="Q34" s="5">
        <f>IF(ajuizamento!W41="",0,ajuizamento!W41)</f>
        <v>0</v>
      </c>
      <c r="R34" s="5">
        <f>IF(ajuizamento!X41="",0,ajuizamento!X41)</f>
        <v>0</v>
      </c>
      <c r="S34" s="5">
        <f>IF(ajuizamento!Y41="",0,ajuizamento!Y41)</f>
        <v>0</v>
      </c>
      <c r="T34" s="5">
        <f>IF(ajuizamento!Z41="",0,ajuizamento!Z41)</f>
        <v>0</v>
      </c>
      <c r="U34" s="5">
        <f>IF(ajuizamento!AA41="",0,ajuizamento!AA41)</f>
        <v>0</v>
      </c>
      <c r="V34" s="5">
        <f>IF(ajuizamento!AB41="",0,ajuizamento!AB41)</f>
        <v>0</v>
      </c>
      <c r="W34" s="5">
        <f>IF(ajuizamento!AC41="",0,ajuizamento!AC41)</f>
        <v>0</v>
      </c>
      <c r="X34" s="5">
        <f>IF(ajuizamento!AD41="",0,ajuizamento!AD41)</f>
        <v>0</v>
      </c>
      <c r="Y34" s="5">
        <f>IF(ajuizamento!AE41="",0,ajuizamento!AE41)</f>
        <v>0</v>
      </c>
      <c r="Z34" s="5">
        <f>IF(ajuizamento!AF41="",0,ajuizamento!AF41)</f>
        <v>0</v>
      </c>
      <c r="AA34" s="5">
        <f>IF(ajuizamento!AG41="",0,ajuizamento!AG41)</f>
        <v>0</v>
      </c>
      <c r="AB34" s="5">
        <f>IF(ajuizamento!AH41="",0,ajuizamento!AH41)</f>
        <v>0</v>
      </c>
      <c r="AC34" s="5">
        <f>IF(ajuizamento!AI41="",0,ajuizamento!AI41)</f>
        <v>0</v>
      </c>
      <c r="AD34" s="5">
        <f>IF(ajuizamento!AJ41="",0,ajuizamento!AJ41)</f>
        <v>0</v>
      </c>
      <c r="AE34" s="5">
        <f>IF(ajuizamento!AK41="",0,ajuizamento!AK41)</f>
        <v>0</v>
      </c>
      <c r="AF34" s="5">
        <f>IF(ajuizamento!AL41="",0,ajuizamento!AL41)</f>
        <v>0</v>
      </c>
      <c r="AG34" s="5">
        <f>IF(ajuizamento!AM41="",0,ajuizamento!AM41)</f>
        <v>0</v>
      </c>
      <c r="AH34" s="5">
        <f>IF(ajuizamento!AN41="",0,ajuizamento!AN41)</f>
        <v>0</v>
      </c>
      <c r="AI34" s="5">
        <f>IF(ajuizamento!AO41="",0,ajuizamento!AO41)</f>
        <v>0</v>
      </c>
      <c r="AJ34" s="5">
        <f>IF(ajuizamento!AP41="",0,ajuizamento!AP41)</f>
        <v>0</v>
      </c>
      <c r="AK34" s="5">
        <f>IF(ajuizamento!AS41="",0,ajuizamento!AS41)</f>
        <v>0</v>
      </c>
      <c r="AL34" s="9" t="str">
        <f t="shared" si="16"/>
        <v/>
      </c>
      <c r="AM34" s="7" t="str">
        <f t="shared" si="2"/>
        <v/>
      </c>
      <c r="AN34" s="291">
        <f t="shared" si="17"/>
        <v>0</v>
      </c>
      <c r="AO34" s="290" t="str">
        <f t="shared" si="18"/>
        <v/>
      </c>
      <c r="AP34" s="290" t="str">
        <f t="shared" si="18"/>
        <v/>
      </c>
      <c r="AQ34" s="290" t="str">
        <f t="shared" si="18"/>
        <v/>
      </c>
      <c r="AR34" s="290" t="str">
        <f t="shared" si="41"/>
        <v/>
      </c>
      <c r="AS34" s="290" t="str">
        <f t="shared" si="41"/>
        <v/>
      </c>
      <c r="AT34" s="290" t="str">
        <f t="shared" si="41"/>
        <v/>
      </c>
      <c r="AU34" s="290" t="str">
        <f t="shared" si="41"/>
        <v/>
      </c>
      <c r="AV34" s="290" t="str">
        <f t="shared" si="41"/>
        <v/>
      </c>
      <c r="AW34" s="290" t="str">
        <f t="shared" si="41"/>
        <v/>
      </c>
      <c r="AX34" s="290" t="str">
        <f t="shared" si="41"/>
        <v/>
      </c>
      <c r="AY34" s="290" t="str">
        <f t="shared" si="41"/>
        <v/>
      </c>
      <c r="AZ34" s="290" t="str">
        <f t="shared" si="41"/>
        <v/>
      </c>
      <c r="BA34" s="290" t="str">
        <f t="shared" si="41"/>
        <v/>
      </c>
      <c r="BB34" s="290" t="str">
        <f t="shared" si="41"/>
        <v/>
      </c>
      <c r="BC34" s="290" t="str">
        <f t="shared" si="41"/>
        <v/>
      </c>
      <c r="BD34" s="290" t="str">
        <f t="shared" si="41"/>
        <v/>
      </c>
      <c r="BE34" s="290" t="str">
        <f t="shared" si="41"/>
        <v/>
      </c>
      <c r="BF34" s="290" t="str">
        <f t="shared" si="41"/>
        <v/>
      </c>
      <c r="BG34" s="290" t="str">
        <f t="shared" ref="BG34:BL97" si="45">IF(AE34=0,"",1)</f>
        <v/>
      </c>
      <c r="BH34" s="290" t="str">
        <f t="shared" si="42"/>
        <v/>
      </c>
      <c r="BI34" s="290" t="str">
        <f t="shared" si="42"/>
        <v/>
      </c>
      <c r="BJ34" s="290" t="str">
        <f t="shared" si="42"/>
        <v/>
      </c>
      <c r="BK34" s="290" t="str">
        <f t="shared" si="42"/>
        <v/>
      </c>
      <c r="BL34" s="290" t="str">
        <f t="shared" si="42"/>
        <v/>
      </c>
      <c r="BM34" s="290"/>
      <c r="BN34" s="290" t="str">
        <f>IF(AO34="","",COUNTIF($AO34:AO34,1))</f>
        <v/>
      </c>
      <c r="BO34" s="290" t="str">
        <f>IF(AP34="","",COUNTIF($AO34:AP34,1))</f>
        <v/>
      </c>
      <c r="BP34" s="290" t="str">
        <f>IF(AQ34="","",COUNTIF($AO34:AQ34,1))</f>
        <v/>
      </c>
      <c r="BQ34" s="290" t="str">
        <f>IF(AR34="","",COUNTIF($AO34:AR34,1))</f>
        <v/>
      </c>
      <c r="BR34" s="290" t="str">
        <f>IF(AS34="","",COUNTIF($AO34:AS34,1))</f>
        <v/>
      </c>
      <c r="BS34" s="290" t="str">
        <f>IF(AT34="","",COUNTIF($AO34:AT34,1))</f>
        <v/>
      </c>
      <c r="BT34" s="290" t="str">
        <f>IF(AU34="","",COUNTIF($AO34:AU34,1))</f>
        <v/>
      </c>
      <c r="BU34" s="290" t="str">
        <f>IF(AV34="","",COUNTIF($AO34:AV34,1))</f>
        <v/>
      </c>
      <c r="BV34" s="290" t="str">
        <f>IF(AW34="","",COUNTIF($AO34:AW34,1))</f>
        <v/>
      </c>
      <c r="BW34" s="290" t="str">
        <f>IF(AX34="","",COUNTIF($AO34:AX34,1))</f>
        <v/>
      </c>
      <c r="BX34" s="290" t="str">
        <f>IF(AY34="","",COUNTIF($AO34:AY34,1))</f>
        <v/>
      </c>
      <c r="BY34" s="290" t="str">
        <f>IF(AZ34="","",COUNTIF($AO34:AZ34,1))</f>
        <v/>
      </c>
      <c r="BZ34" s="290" t="str">
        <f>IF(BA34="","",COUNTIF($AO34:BA34,1))</f>
        <v/>
      </c>
      <c r="CA34" s="290" t="str">
        <f>IF(BB34="","",COUNTIF($AO34:BB34,1))</f>
        <v/>
      </c>
      <c r="CB34" s="290" t="str">
        <f>IF(BC34="","",COUNTIF($AO34:BC34,1))</f>
        <v/>
      </c>
      <c r="CC34" s="290" t="str">
        <f>IF(BD34="","",COUNTIF($AO34:BD34,1))</f>
        <v/>
      </c>
      <c r="CD34" s="290" t="str">
        <f>IF(BE34="","",COUNTIF($AO34:BE34,1))</f>
        <v/>
      </c>
      <c r="CE34" s="290" t="str">
        <f>IF(BF34="","",COUNTIF($AO34:BF34,1))</f>
        <v/>
      </c>
      <c r="CF34" s="290" t="str">
        <f>IF(BG34="","",COUNTIF($AO34:BG34,1))</f>
        <v/>
      </c>
      <c r="CG34" s="290" t="str">
        <f>IF(BH34="","",COUNTIF($AO34:BH34,1))</f>
        <v/>
      </c>
      <c r="CH34" s="290" t="str">
        <f>IF(BI34="","",COUNTIF($AO34:BI34,1))</f>
        <v/>
      </c>
      <c r="CI34" s="290" t="str">
        <f>IF(BJ34="","",COUNTIF($AO34:BJ34,1))</f>
        <v/>
      </c>
      <c r="CJ34" s="290" t="str">
        <f>IF(BK34="","",COUNTIF($AO34:BK34,1))</f>
        <v/>
      </c>
      <c r="CK34" s="290" t="str">
        <f>IF(BL34="","",COUNTIF($AO34:BL34,1))</f>
        <v/>
      </c>
      <c r="CL34" s="291"/>
      <c r="CM34" s="290" t="str">
        <f t="shared" si="43"/>
        <v/>
      </c>
      <c r="CN34" s="290" t="str">
        <f t="shared" si="43"/>
        <v/>
      </c>
      <c r="CO34" s="290" t="str">
        <f t="shared" si="43"/>
        <v/>
      </c>
      <c r="CP34" s="290" t="str">
        <f t="shared" si="43"/>
        <v/>
      </c>
      <c r="CQ34" s="290" t="str">
        <f t="shared" si="43"/>
        <v/>
      </c>
      <c r="CR34" s="290" t="str">
        <f t="shared" si="43"/>
        <v/>
      </c>
      <c r="CS34" s="290" t="str">
        <f t="shared" si="43"/>
        <v/>
      </c>
      <c r="CT34" s="290" t="str">
        <f t="shared" si="43"/>
        <v/>
      </c>
      <c r="CU34" s="290" t="str">
        <f t="shared" si="43"/>
        <v/>
      </c>
      <c r="CV34" s="290" t="str">
        <f t="shared" si="43"/>
        <v/>
      </c>
      <c r="CW34" s="290" t="str">
        <f t="shared" si="43"/>
        <v/>
      </c>
      <c r="CX34" s="290" t="str">
        <f t="shared" si="43"/>
        <v/>
      </c>
      <c r="CY34" s="290" t="str">
        <f t="shared" si="43"/>
        <v/>
      </c>
      <c r="CZ34" s="290" t="str">
        <f t="shared" si="43"/>
        <v/>
      </c>
      <c r="DA34" s="290" t="str">
        <f t="shared" si="43"/>
        <v/>
      </c>
      <c r="DB34" s="290" t="str">
        <f t="shared" si="40"/>
        <v/>
      </c>
      <c r="DC34" s="290" t="str">
        <f t="shared" si="40"/>
        <v/>
      </c>
      <c r="DD34" s="290" t="str">
        <f t="shared" si="40"/>
        <v/>
      </c>
      <c r="DE34" s="290" t="str">
        <f t="shared" si="40"/>
        <v/>
      </c>
      <c r="DF34" s="290" t="str">
        <f t="shared" si="40"/>
        <v/>
      </c>
      <c r="DG34" s="290" t="str">
        <f t="shared" si="40"/>
        <v/>
      </c>
      <c r="DH34" s="290" t="str">
        <f t="shared" si="40"/>
        <v/>
      </c>
      <c r="DI34" s="290" t="str">
        <f t="shared" si="40"/>
        <v/>
      </c>
      <c r="DJ34" s="290" t="str">
        <f t="shared" si="40"/>
        <v/>
      </c>
      <c r="DK34" s="3" t="str">
        <f t="shared" si="33"/>
        <v/>
      </c>
      <c r="DL34" s="3" t="str">
        <f t="shared" si="33"/>
        <v/>
      </c>
      <c r="DM34" s="3" t="str">
        <f t="shared" si="33"/>
        <v/>
      </c>
      <c r="DN34" s="3" t="str">
        <f t="shared" si="33"/>
        <v/>
      </c>
      <c r="DO34" s="3" t="str">
        <f t="shared" si="33"/>
        <v/>
      </c>
      <c r="DP34" s="3" t="str">
        <f t="shared" si="34"/>
        <v/>
      </c>
      <c r="DQ34" s="3" t="str">
        <f t="shared" si="35"/>
        <v/>
      </c>
      <c r="DR34" s="3" t="str">
        <f t="shared" si="36"/>
        <v/>
      </c>
      <c r="DS34" s="3" t="str">
        <f t="shared" si="37"/>
        <v/>
      </c>
      <c r="DT34" s="3" t="str">
        <f t="shared" si="38"/>
        <v/>
      </c>
      <c r="DU34" s="1" t="str">
        <f t="shared" si="39"/>
        <v/>
      </c>
      <c r="DV34" s="1" t="str">
        <f t="shared" si="19"/>
        <v/>
      </c>
      <c r="DW34" s="1" t="str">
        <f t="shared" si="20"/>
        <v/>
      </c>
      <c r="DX34" s="1" t="str">
        <f t="shared" si="21"/>
        <v/>
      </c>
      <c r="DY34" s="1" t="str">
        <f t="shared" si="22"/>
        <v/>
      </c>
      <c r="DZ34" s="1" t="str">
        <f t="shared" si="23"/>
        <v/>
      </c>
      <c r="EA34" s="1" t="str">
        <f t="shared" si="44"/>
        <v/>
      </c>
      <c r="EB34" s="1" t="str">
        <f t="shared" si="25"/>
        <v/>
      </c>
      <c r="EC34" s="1" t="str">
        <f t="shared" si="44"/>
        <v/>
      </c>
      <c r="ED34" s="1" t="str">
        <f t="shared" si="25"/>
        <v/>
      </c>
      <c r="EE34" s="1" t="str">
        <f t="shared" si="26"/>
        <v/>
      </c>
      <c r="EF34" s="1" t="str">
        <f t="shared" si="27"/>
        <v/>
      </c>
      <c r="EG34" s="1" t="str">
        <f t="shared" si="7"/>
        <v/>
      </c>
      <c r="EH34" s="1" t="str">
        <f t="shared" si="8"/>
        <v/>
      </c>
      <c r="EI34" s="1" t="str">
        <f t="shared" si="9"/>
        <v/>
      </c>
      <c r="EJ34" s="1" t="str">
        <f t="shared" si="10"/>
        <v/>
      </c>
      <c r="EK34" s="1" t="str">
        <f t="shared" si="11"/>
        <v/>
      </c>
      <c r="EL34" s="1" t="str">
        <f t="shared" si="12"/>
        <v/>
      </c>
      <c r="EM34" s="1" t="str">
        <f t="shared" si="13"/>
        <v/>
      </c>
      <c r="EN34" s="1" t="str">
        <f t="shared" si="14"/>
        <v/>
      </c>
      <c r="EP34" s="1" t="str">
        <f t="shared" si="28"/>
        <v/>
      </c>
      <c r="EQ34" s="1" t="str">
        <f t="shared" si="29"/>
        <v/>
      </c>
      <c r="ER34" s="1" t="str">
        <f t="shared" si="30"/>
        <v/>
      </c>
      <c r="ES34" s="1" t="str">
        <f t="shared" si="31"/>
        <v/>
      </c>
      <c r="ET34" s="1" t="str">
        <f t="shared" si="32"/>
        <v/>
      </c>
    </row>
    <row r="35" spans="1:150" ht="15.6" x14ac:dyDescent="0.3">
      <c r="A35" s="291" t="str">
        <f t="shared" si="15"/>
        <v/>
      </c>
      <c r="B35" s="292" t="str">
        <f>ajuizamento!A42</f>
        <v/>
      </c>
      <c r="C35" s="293" t="str">
        <f>ajuizamento!B42</f>
        <v/>
      </c>
      <c r="D35" s="293">
        <f>ajuizamento!C42</f>
        <v>0</v>
      </c>
      <c r="E35" s="293">
        <f>ajuizamento!D42</f>
        <v>0</v>
      </c>
      <c r="F35" s="293" t="str">
        <f>ajuizamento!E42</f>
        <v/>
      </c>
      <c r="G35" s="293" t="str">
        <f>ajuizamento!F42</f>
        <v/>
      </c>
      <c r="H35" s="292">
        <f>ajuizamento!G42</f>
        <v>0</v>
      </c>
      <c r="I35" s="5">
        <f>IF(ajuizamento!$AY42="",0,ajuizamento!$AY42)</f>
        <v>0</v>
      </c>
      <c r="J35" s="5">
        <f>IF(ajuizamento!H42="",0,ajuizamento!H42)</f>
        <v>0</v>
      </c>
      <c r="K35" s="5">
        <f>IF(ajuizamento!BC42="",0,ajuizamento!BC42)</f>
        <v>0</v>
      </c>
      <c r="L35" s="5">
        <f>IF(ajuizamento!BD42="",0,ajuizamento!BD42)</f>
        <v>0</v>
      </c>
      <c r="M35" s="5">
        <f>IF(ajuizamento!S42="",0,ajuizamento!S42)</f>
        <v>0</v>
      </c>
      <c r="N35" s="5">
        <f>IF(ajuizamento!T42="",0,ajuizamento!T42)</f>
        <v>0</v>
      </c>
      <c r="O35" s="5">
        <f>IF(ajuizamento!U42="",0,ajuizamento!U42)</f>
        <v>0</v>
      </c>
      <c r="P35" s="5">
        <f>IF(ajuizamento!V42="",0,ajuizamento!V42)</f>
        <v>0</v>
      </c>
      <c r="Q35" s="5">
        <f>IF(ajuizamento!W42="",0,ajuizamento!W42)</f>
        <v>0</v>
      </c>
      <c r="R35" s="5">
        <f>IF(ajuizamento!X42="",0,ajuizamento!X42)</f>
        <v>0</v>
      </c>
      <c r="S35" s="5">
        <f>IF(ajuizamento!Y42="",0,ajuizamento!Y42)</f>
        <v>0</v>
      </c>
      <c r="T35" s="5">
        <f>IF(ajuizamento!Z42="",0,ajuizamento!Z42)</f>
        <v>0</v>
      </c>
      <c r="U35" s="5">
        <f>IF(ajuizamento!AA42="",0,ajuizamento!AA42)</f>
        <v>0</v>
      </c>
      <c r="V35" s="5">
        <f>IF(ajuizamento!AB42="",0,ajuizamento!AB42)</f>
        <v>0</v>
      </c>
      <c r="W35" s="5">
        <f>IF(ajuizamento!AC42="",0,ajuizamento!AC42)</f>
        <v>0</v>
      </c>
      <c r="X35" s="5">
        <f>IF(ajuizamento!AD42="",0,ajuizamento!AD42)</f>
        <v>0</v>
      </c>
      <c r="Y35" s="5">
        <f>IF(ajuizamento!AE42="",0,ajuizamento!AE42)</f>
        <v>0</v>
      </c>
      <c r="Z35" s="5">
        <f>IF(ajuizamento!AF42="",0,ajuizamento!AF42)</f>
        <v>0</v>
      </c>
      <c r="AA35" s="5">
        <f>IF(ajuizamento!AG42="",0,ajuizamento!AG42)</f>
        <v>0</v>
      </c>
      <c r="AB35" s="5">
        <f>IF(ajuizamento!AH42="",0,ajuizamento!AH42)</f>
        <v>0</v>
      </c>
      <c r="AC35" s="5">
        <f>IF(ajuizamento!AI42="",0,ajuizamento!AI42)</f>
        <v>0</v>
      </c>
      <c r="AD35" s="5">
        <f>IF(ajuizamento!AJ42="",0,ajuizamento!AJ42)</f>
        <v>0</v>
      </c>
      <c r="AE35" s="5">
        <f>IF(ajuizamento!AK42="",0,ajuizamento!AK42)</f>
        <v>0</v>
      </c>
      <c r="AF35" s="5">
        <f>IF(ajuizamento!AL42="",0,ajuizamento!AL42)</f>
        <v>0</v>
      </c>
      <c r="AG35" s="5">
        <f>IF(ajuizamento!AM42="",0,ajuizamento!AM42)</f>
        <v>0</v>
      </c>
      <c r="AH35" s="5">
        <f>IF(ajuizamento!AN42="",0,ajuizamento!AN42)</f>
        <v>0</v>
      </c>
      <c r="AI35" s="5">
        <f>IF(ajuizamento!AO42="",0,ajuizamento!AO42)</f>
        <v>0</v>
      </c>
      <c r="AJ35" s="5">
        <f>IF(ajuizamento!AP42="",0,ajuizamento!AP42)</f>
        <v>0</v>
      </c>
      <c r="AK35" s="5">
        <f>IF(ajuizamento!AS42="",0,ajuizamento!AS42)</f>
        <v>0</v>
      </c>
      <c r="AL35" s="9" t="str">
        <f t="shared" si="16"/>
        <v/>
      </c>
      <c r="AM35" s="7" t="str">
        <f t="shared" si="2"/>
        <v/>
      </c>
      <c r="AN35" s="291">
        <f t="shared" si="17"/>
        <v>0</v>
      </c>
      <c r="AO35" s="290" t="str">
        <f t="shared" si="18"/>
        <v/>
      </c>
      <c r="AP35" s="290" t="str">
        <f t="shared" si="18"/>
        <v/>
      </c>
      <c r="AQ35" s="290" t="str">
        <f t="shared" si="18"/>
        <v/>
      </c>
      <c r="AR35" s="290" t="str">
        <f t="shared" si="18"/>
        <v/>
      </c>
      <c r="AS35" s="290" t="str">
        <f t="shared" si="18"/>
        <v/>
      </c>
      <c r="AT35" s="290" t="str">
        <f t="shared" si="18"/>
        <v/>
      </c>
      <c r="AU35" s="290" t="str">
        <f t="shared" si="18"/>
        <v/>
      </c>
      <c r="AV35" s="290" t="str">
        <f t="shared" si="18"/>
        <v/>
      </c>
      <c r="AW35" s="290" t="str">
        <f t="shared" si="18"/>
        <v/>
      </c>
      <c r="AX35" s="290" t="str">
        <f t="shared" si="18"/>
        <v/>
      </c>
      <c r="AY35" s="290" t="str">
        <f t="shared" si="18"/>
        <v/>
      </c>
      <c r="AZ35" s="290" t="str">
        <f t="shared" si="18"/>
        <v/>
      </c>
      <c r="BA35" s="290" t="str">
        <f t="shared" si="18"/>
        <v/>
      </c>
      <c r="BB35" s="290" t="str">
        <f t="shared" si="18"/>
        <v/>
      </c>
      <c r="BC35" s="290" t="str">
        <f t="shared" si="18"/>
        <v/>
      </c>
      <c r="BD35" s="290" t="str">
        <f t="shared" si="18"/>
        <v/>
      </c>
      <c r="BE35" s="290" t="str">
        <f t="shared" ref="BE35:BL98" si="46">IF(AC35=0,"",1)</f>
        <v/>
      </c>
      <c r="BF35" s="290" t="str">
        <f t="shared" si="46"/>
        <v/>
      </c>
      <c r="BG35" s="290" t="str">
        <f t="shared" si="45"/>
        <v/>
      </c>
      <c r="BH35" s="290" t="str">
        <f t="shared" si="42"/>
        <v/>
      </c>
      <c r="BI35" s="290" t="str">
        <f t="shared" si="42"/>
        <v/>
      </c>
      <c r="BJ35" s="290" t="str">
        <f t="shared" si="42"/>
        <v/>
      </c>
      <c r="BK35" s="290" t="str">
        <f t="shared" si="42"/>
        <v/>
      </c>
      <c r="BL35" s="290" t="str">
        <f t="shared" si="42"/>
        <v/>
      </c>
      <c r="BM35" s="290"/>
      <c r="BN35" s="290" t="str">
        <f>IF(AO35="","",COUNTIF($AO35:AO35,1))</f>
        <v/>
      </c>
      <c r="BO35" s="290" t="str">
        <f>IF(AP35="","",COUNTIF($AO35:AP35,1))</f>
        <v/>
      </c>
      <c r="BP35" s="290" t="str">
        <f>IF(AQ35="","",COUNTIF($AO35:AQ35,1))</f>
        <v/>
      </c>
      <c r="BQ35" s="290" t="str">
        <f>IF(AR35="","",COUNTIF($AO35:AR35,1))</f>
        <v/>
      </c>
      <c r="BR35" s="290" t="str">
        <f>IF(AS35="","",COUNTIF($AO35:AS35,1))</f>
        <v/>
      </c>
      <c r="BS35" s="290" t="str">
        <f>IF(AT35="","",COUNTIF($AO35:AT35,1))</f>
        <v/>
      </c>
      <c r="BT35" s="290" t="str">
        <f>IF(AU35="","",COUNTIF($AO35:AU35,1))</f>
        <v/>
      </c>
      <c r="BU35" s="290" t="str">
        <f>IF(AV35="","",COUNTIF($AO35:AV35,1))</f>
        <v/>
      </c>
      <c r="BV35" s="290" t="str">
        <f>IF(AW35="","",COUNTIF($AO35:AW35,1))</f>
        <v/>
      </c>
      <c r="BW35" s="290" t="str">
        <f>IF(AX35="","",COUNTIF($AO35:AX35,1))</f>
        <v/>
      </c>
      <c r="BX35" s="290" t="str">
        <f>IF(AY35="","",COUNTIF($AO35:AY35,1))</f>
        <v/>
      </c>
      <c r="BY35" s="290" t="str">
        <f>IF(AZ35="","",COUNTIF($AO35:AZ35,1))</f>
        <v/>
      </c>
      <c r="BZ35" s="290" t="str">
        <f>IF(BA35="","",COUNTIF($AO35:BA35,1))</f>
        <v/>
      </c>
      <c r="CA35" s="290" t="str">
        <f>IF(BB35="","",COUNTIF($AO35:BB35,1))</f>
        <v/>
      </c>
      <c r="CB35" s="290" t="str">
        <f>IF(BC35="","",COUNTIF($AO35:BC35,1))</f>
        <v/>
      </c>
      <c r="CC35" s="290" t="str">
        <f>IF(BD35="","",COUNTIF($AO35:BD35,1))</f>
        <v/>
      </c>
      <c r="CD35" s="290" t="str">
        <f>IF(BE35="","",COUNTIF($AO35:BE35,1))</f>
        <v/>
      </c>
      <c r="CE35" s="290" t="str">
        <f>IF(BF35="","",COUNTIF($AO35:BF35,1))</f>
        <v/>
      </c>
      <c r="CF35" s="290" t="str">
        <f>IF(BG35="","",COUNTIF($AO35:BG35,1))</f>
        <v/>
      </c>
      <c r="CG35" s="290" t="str">
        <f>IF(BH35="","",COUNTIF($AO35:BH35,1))</f>
        <v/>
      </c>
      <c r="CH35" s="290" t="str">
        <f>IF(BI35="","",COUNTIF($AO35:BI35,1))</f>
        <v/>
      </c>
      <c r="CI35" s="290" t="str">
        <f>IF(BJ35="","",COUNTIF($AO35:BJ35,1))</f>
        <v/>
      </c>
      <c r="CJ35" s="290" t="str">
        <f>IF(BK35="","",COUNTIF($AO35:BK35,1))</f>
        <v/>
      </c>
      <c r="CK35" s="290" t="str">
        <f>IF(BL35="","",COUNTIF($AO35:BL35,1))</f>
        <v/>
      </c>
      <c r="CL35" s="291"/>
      <c r="CM35" s="290" t="str">
        <f t="shared" si="43"/>
        <v/>
      </c>
      <c r="CN35" s="290" t="str">
        <f t="shared" si="43"/>
        <v/>
      </c>
      <c r="CO35" s="290" t="str">
        <f t="shared" si="43"/>
        <v/>
      </c>
      <c r="CP35" s="290" t="str">
        <f t="shared" si="43"/>
        <v/>
      </c>
      <c r="CQ35" s="290" t="str">
        <f t="shared" si="43"/>
        <v/>
      </c>
      <c r="CR35" s="290" t="str">
        <f t="shared" si="43"/>
        <v/>
      </c>
      <c r="CS35" s="290" t="str">
        <f t="shared" si="43"/>
        <v/>
      </c>
      <c r="CT35" s="290" t="str">
        <f t="shared" si="43"/>
        <v/>
      </c>
      <c r="CU35" s="290" t="str">
        <f t="shared" si="43"/>
        <v/>
      </c>
      <c r="CV35" s="290" t="str">
        <f t="shared" si="43"/>
        <v/>
      </c>
      <c r="CW35" s="290" t="str">
        <f t="shared" si="43"/>
        <v/>
      </c>
      <c r="CX35" s="290" t="str">
        <f t="shared" si="43"/>
        <v/>
      </c>
      <c r="CY35" s="290" t="str">
        <f t="shared" si="43"/>
        <v/>
      </c>
      <c r="CZ35" s="290" t="str">
        <f t="shared" si="43"/>
        <v/>
      </c>
      <c r="DA35" s="290" t="str">
        <f t="shared" si="43"/>
        <v/>
      </c>
      <c r="DB35" s="290" t="str">
        <f t="shared" si="40"/>
        <v/>
      </c>
      <c r="DC35" s="290" t="str">
        <f t="shared" si="40"/>
        <v/>
      </c>
      <c r="DD35" s="290" t="str">
        <f t="shared" si="40"/>
        <v/>
      </c>
      <c r="DE35" s="290" t="str">
        <f t="shared" si="40"/>
        <v/>
      </c>
      <c r="DF35" s="290" t="str">
        <f t="shared" si="40"/>
        <v/>
      </c>
      <c r="DG35" s="290" t="str">
        <f t="shared" si="40"/>
        <v/>
      </c>
      <c r="DH35" s="290" t="str">
        <f t="shared" si="40"/>
        <v/>
      </c>
      <c r="DI35" s="290" t="str">
        <f t="shared" si="40"/>
        <v/>
      </c>
      <c r="DJ35" s="290" t="str">
        <f t="shared" si="40"/>
        <v/>
      </c>
      <c r="DK35" s="3" t="str">
        <f t="shared" si="33"/>
        <v/>
      </c>
      <c r="DL35" s="3" t="str">
        <f t="shared" si="33"/>
        <v/>
      </c>
      <c r="DM35" s="3" t="str">
        <f t="shared" si="33"/>
        <v/>
      </c>
      <c r="DN35" s="3" t="str">
        <f t="shared" si="33"/>
        <v/>
      </c>
      <c r="DO35" s="3" t="str">
        <f t="shared" si="33"/>
        <v/>
      </c>
      <c r="DP35" s="3" t="str">
        <f t="shared" si="34"/>
        <v/>
      </c>
      <c r="DQ35" s="3" t="str">
        <f t="shared" si="35"/>
        <v/>
      </c>
      <c r="DR35" s="3" t="str">
        <f t="shared" si="36"/>
        <v/>
      </c>
      <c r="DS35" s="3" t="str">
        <f t="shared" si="37"/>
        <v/>
      </c>
      <c r="DT35" s="3" t="str">
        <f t="shared" si="38"/>
        <v/>
      </c>
      <c r="DU35" s="1" t="str">
        <f t="shared" si="39"/>
        <v/>
      </c>
      <c r="DV35" s="1" t="str">
        <f t="shared" si="19"/>
        <v/>
      </c>
      <c r="DW35" s="1" t="str">
        <f t="shared" si="20"/>
        <v/>
      </c>
      <c r="DX35" s="1" t="str">
        <f t="shared" si="21"/>
        <v/>
      </c>
      <c r="DY35" s="1" t="str">
        <f t="shared" si="22"/>
        <v/>
      </c>
      <c r="DZ35" s="1" t="str">
        <f t="shared" si="23"/>
        <v/>
      </c>
      <c r="EA35" s="1" t="str">
        <f t="shared" si="44"/>
        <v/>
      </c>
      <c r="EB35" s="1" t="str">
        <f t="shared" si="25"/>
        <v/>
      </c>
      <c r="EC35" s="1" t="str">
        <f t="shared" si="44"/>
        <v/>
      </c>
      <c r="ED35" s="1" t="str">
        <f t="shared" si="25"/>
        <v/>
      </c>
      <c r="EE35" s="1" t="str">
        <f t="shared" si="26"/>
        <v/>
      </c>
      <c r="EF35" s="1" t="str">
        <f t="shared" si="27"/>
        <v/>
      </c>
      <c r="EG35" s="1" t="str">
        <f t="shared" si="7"/>
        <v/>
      </c>
      <c r="EH35" s="1" t="str">
        <f t="shared" si="8"/>
        <v/>
      </c>
      <c r="EI35" s="1" t="str">
        <f t="shared" si="9"/>
        <v/>
      </c>
      <c r="EJ35" s="1" t="str">
        <f t="shared" si="10"/>
        <v/>
      </c>
      <c r="EK35" s="1" t="str">
        <f t="shared" si="11"/>
        <v/>
      </c>
      <c r="EL35" s="1" t="str">
        <f t="shared" si="12"/>
        <v/>
      </c>
      <c r="EM35" s="1" t="str">
        <f t="shared" si="13"/>
        <v/>
      </c>
      <c r="EN35" s="1" t="str">
        <f t="shared" si="14"/>
        <v/>
      </c>
      <c r="EP35" s="1" t="str">
        <f t="shared" si="28"/>
        <v/>
      </c>
      <c r="EQ35" s="1" t="str">
        <f t="shared" si="29"/>
        <v/>
      </c>
      <c r="ER35" s="1" t="str">
        <f t="shared" si="30"/>
        <v/>
      </c>
      <c r="ES35" s="1" t="str">
        <f t="shared" si="31"/>
        <v/>
      </c>
      <c r="ET35" s="1" t="str">
        <f t="shared" si="32"/>
        <v/>
      </c>
    </row>
    <row r="36" spans="1:150" ht="15.6" x14ac:dyDescent="0.3">
      <c r="A36" s="291" t="str">
        <f t="shared" si="15"/>
        <v/>
      </c>
      <c r="B36" s="292" t="str">
        <f>ajuizamento!A43</f>
        <v/>
      </c>
      <c r="C36" s="293" t="str">
        <f>ajuizamento!B43</f>
        <v/>
      </c>
      <c r="D36" s="293">
        <f>ajuizamento!C43</f>
        <v>0</v>
      </c>
      <c r="E36" s="293">
        <f>ajuizamento!D43</f>
        <v>0</v>
      </c>
      <c r="F36" s="293" t="str">
        <f>ajuizamento!E43</f>
        <v/>
      </c>
      <c r="G36" s="293" t="str">
        <f>ajuizamento!F43</f>
        <v/>
      </c>
      <c r="H36" s="292">
        <f>ajuizamento!G43</f>
        <v>0</v>
      </c>
      <c r="I36" s="5">
        <f>IF(ajuizamento!$AY43="",0,ajuizamento!$AY43)</f>
        <v>0</v>
      </c>
      <c r="J36" s="5">
        <f>IF(ajuizamento!H43="",0,ajuizamento!H43)</f>
        <v>0</v>
      </c>
      <c r="K36" s="5">
        <f>IF(ajuizamento!BC43="",0,ajuizamento!BC43)</f>
        <v>0</v>
      </c>
      <c r="L36" s="5">
        <f>IF(ajuizamento!BD43="",0,ajuizamento!BD43)</f>
        <v>0</v>
      </c>
      <c r="M36" s="5">
        <f>IF(ajuizamento!S43="",0,ajuizamento!S43)</f>
        <v>0</v>
      </c>
      <c r="N36" s="5">
        <f>IF(ajuizamento!T43="",0,ajuizamento!T43)</f>
        <v>0</v>
      </c>
      <c r="O36" s="5">
        <f>IF(ajuizamento!U43="",0,ajuizamento!U43)</f>
        <v>0</v>
      </c>
      <c r="P36" s="5">
        <f>IF(ajuizamento!V43="",0,ajuizamento!V43)</f>
        <v>0</v>
      </c>
      <c r="Q36" s="5">
        <f>IF(ajuizamento!W43="",0,ajuizamento!W43)</f>
        <v>0</v>
      </c>
      <c r="R36" s="5">
        <f>IF(ajuizamento!X43="",0,ajuizamento!X43)</f>
        <v>0</v>
      </c>
      <c r="S36" s="5">
        <f>IF(ajuizamento!Y43="",0,ajuizamento!Y43)</f>
        <v>0</v>
      </c>
      <c r="T36" s="5">
        <f>IF(ajuizamento!Z43="",0,ajuizamento!Z43)</f>
        <v>0</v>
      </c>
      <c r="U36" s="5">
        <f>IF(ajuizamento!AA43="",0,ajuizamento!AA43)</f>
        <v>0</v>
      </c>
      <c r="V36" s="5">
        <f>IF(ajuizamento!AB43="",0,ajuizamento!AB43)</f>
        <v>0</v>
      </c>
      <c r="W36" s="5">
        <f>IF(ajuizamento!AC43="",0,ajuizamento!AC43)</f>
        <v>0</v>
      </c>
      <c r="X36" s="5">
        <f>IF(ajuizamento!AD43="",0,ajuizamento!AD43)</f>
        <v>0</v>
      </c>
      <c r="Y36" s="5">
        <f>IF(ajuizamento!AE43="",0,ajuizamento!AE43)</f>
        <v>0</v>
      </c>
      <c r="Z36" s="5">
        <f>IF(ajuizamento!AF43="",0,ajuizamento!AF43)</f>
        <v>0</v>
      </c>
      <c r="AA36" s="5">
        <f>IF(ajuizamento!AG43="",0,ajuizamento!AG43)</f>
        <v>0</v>
      </c>
      <c r="AB36" s="5">
        <f>IF(ajuizamento!AH43="",0,ajuizamento!AH43)</f>
        <v>0</v>
      </c>
      <c r="AC36" s="5">
        <f>IF(ajuizamento!AI43="",0,ajuizamento!AI43)</f>
        <v>0</v>
      </c>
      <c r="AD36" s="5">
        <f>IF(ajuizamento!AJ43="",0,ajuizamento!AJ43)</f>
        <v>0</v>
      </c>
      <c r="AE36" s="5">
        <f>IF(ajuizamento!AK43="",0,ajuizamento!AK43)</f>
        <v>0</v>
      </c>
      <c r="AF36" s="5">
        <f>IF(ajuizamento!AL43="",0,ajuizamento!AL43)</f>
        <v>0</v>
      </c>
      <c r="AG36" s="5">
        <f>IF(ajuizamento!AM43="",0,ajuizamento!AM43)</f>
        <v>0</v>
      </c>
      <c r="AH36" s="5">
        <f>IF(ajuizamento!AN43="",0,ajuizamento!AN43)</f>
        <v>0</v>
      </c>
      <c r="AI36" s="5">
        <f>IF(ajuizamento!AO43="",0,ajuizamento!AO43)</f>
        <v>0</v>
      </c>
      <c r="AJ36" s="5">
        <f>IF(ajuizamento!AP43="",0,ajuizamento!AP43)</f>
        <v>0</v>
      </c>
      <c r="AK36" s="5">
        <f>IF(ajuizamento!AS43="",0,ajuizamento!AS43)</f>
        <v>0</v>
      </c>
      <c r="AL36" s="9" t="str">
        <f t="shared" si="16"/>
        <v/>
      </c>
      <c r="AM36" s="7" t="str">
        <f t="shared" si="2"/>
        <v/>
      </c>
      <c r="AN36" s="291">
        <f t="shared" si="17"/>
        <v>0</v>
      </c>
      <c r="AO36" s="290" t="str">
        <f t="shared" si="18"/>
        <v/>
      </c>
      <c r="AP36" s="290" t="str">
        <f t="shared" si="18"/>
        <v/>
      </c>
      <c r="AQ36" s="290" t="str">
        <f t="shared" si="18"/>
        <v/>
      </c>
      <c r="AR36" s="290" t="str">
        <f t="shared" si="18"/>
        <v/>
      </c>
      <c r="AS36" s="290" t="str">
        <f t="shared" si="18"/>
        <v/>
      </c>
      <c r="AT36" s="290" t="str">
        <f t="shared" si="18"/>
        <v/>
      </c>
      <c r="AU36" s="290" t="str">
        <f t="shared" si="18"/>
        <v/>
      </c>
      <c r="AV36" s="290" t="str">
        <f t="shared" si="18"/>
        <v/>
      </c>
      <c r="AW36" s="290" t="str">
        <f t="shared" si="18"/>
        <v/>
      </c>
      <c r="AX36" s="290" t="str">
        <f t="shared" si="18"/>
        <v/>
      </c>
      <c r="AY36" s="290" t="str">
        <f t="shared" si="18"/>
        <v/>
      </c>
      <c r="AZ36" s="290" t="str">
        <f t="shared" si="18"/>
        <v/>
      </c>
      <c r="BA36" s="290" t="str">
        <f t="shared" si="18"/>
        <v/>
      </c>
      <c r="BB36" s="290" t="str">
        <f t="shared" si="18"/>
        <v/>
      </c>
      <c r="BC36" s="290" t="str">
        <f t="shared" si="18"/>
        <v/>
      </c>
      <c r="BD36" s="290" t="str">
        <f t="shared" si="18"/>
        <v/>
      </c>
      <c r="BE36" s="290" t="str">
        <f t="shared" si="46"/>
        <v/>
      </c>
      <c r="BF36" s="290" t="str">
        <f t="shared" si="46"/>
        <v/>
      </c>
      <c r="BG36" s="290" t="str">
        <f t="shared" si="45"/>
        <v/>
      </c>
      <c r="BH36" s="290" t="str">
        <f t="shared" si="42"/>
        <v/>
      </c>
      <c r="BI36" s="290" t="str">
        <f t="shared" si="42"/>
        <v/>
      </c>
      <c r="BJ36" s="290" t="str">
        <f t="shared" si="42"/>
        <v/>
      </c>
      <c r="BK36" s="290" t="str">
        <f t="shared" si="42"/>
        <v/>
      </c>
      <c r="BL36" s="290" t="str">
        <f t="shared" si="42"/>
        <v/>
      </c>
      <c r="BM36" s="290"/>
      <c r="BN36" s="290" t="str">
        <f>IF(AO36="","",COUNTIF($AO36:AO36,1))</f>
        <v/>
      </c>
      <c r="BO36" s="290" t="str">
        <f>IF(AP36="","",COUNTIF($AO36:AP36,1))</f>
        <v/>
      </c>
      <c r="BP36" s="290" t="str">
        <f>IF(AQ36="","",COUNTIF($AO36:AQ36,1))</f>
        <v/>
      </c>
      <c r="BQ36" s="290" t="str">
        <f>IF(AR36="","",COUNTIF($AO36:AR36,1))</f>
        <v/>
      </c>
      <c r="BR36" s="290" t="str">
        <f>IF(AS36="","",COUNTIF($AO36:AS36,1))</f>
        <v/>
      </c>
      <c r="BS36" s="290" t="str">
        <f>IF(AT36="","",COUNTIF($AO36:AT36,1))</f>
        <v/>
      </c>
      <c r="BT36" s="290" t="str">
        <f>IF(AU36="","",COUNTIF($AO36:AU36,1))</f>
        <v/>
      </c>
      <c r="BU36" s="290" t="str">
        <f>IF(AV36="","",COUNTIF($AO36:AV36,1))</f>
        <v/>
      </c>
      <c r="BV36" s="290" t="str">
        <f>IF(AW36="","",COUNTIF($AO36:AW36,1))</f>
        <v/>
      </c>
      <c r="BW36" s="290" t="str">
        <f>IF(AX36="","",COUNTIF($AO36:AX36,1))</f>
        <v/>
      </c>
      <c r="BX36" s="290" t="str">
        <f>IF(AY36="","",COUNTIF($AO36:AY36,1))</f>
        <v/>
      </c>
      <c r="BY36" s="290" t="str">
        <f>IF(AZ36="","",COUNTIF($AO36:AZ36,1))</f>
        <v/>
      </c>
      <c r="BZ36" s="290" t="str">
        <f>IF(BA36="","",COUNTIF($AO36:BA36,1))</f>
        <v/>
      </c>
      <c r="CA36" s="290" t="str">
        <f>IF(BB36="","",COUNTIF($AO36:BB36,1))</f>
        <v/>
      </c>
      <c r="CB36" s="290" t="str">
        <f>IF(BC36="","",COUNTIF($AO36:BC36,1))</f>
        <v/>
      </c>
      <c r="CC36" s="290" t="str">
        <f>IF(BD36="","",COUNTIF($AO36:BD36,1))</f>
        <v/>
      </c>
      <c r="CD36" s="290" t="str">
        <f>IF(BE36="","",COUNTIF($AO36:BE36,1))</f>
        <v/>
      </c>
      <c r="CE36" s="290" t="str">
        <f>IF(BF36="","",COUNTIF($AO36:BF36,1))</f>
        <v/>
      </c>
      <c r="CF36" s="290" t="str">
        <f>IF(BG36="","",COUNTIF($AO36:BG36,1))</f>
        <v/>
      </c>
      <c r="CG36" s="290" t="str">
        <f>IF(BH36="","",COUNTIF($AO36:BH36,1))</f>
        <v/>
      </c>
      <c r="CH36" s="290" t="str">
        <f>IF(BI36="","",COUNTIF($AO36:BI36,1))</f>
        <v/>
      </c>
      <c r="CI36" s="290" t="str">
        <f>IF(BJ36="","",COUNTIF($AO36:BJ36,1))</f>
        <v/>
      </c>
      <c r="CJ36" s="290" t="str">
        <f>IF(BK36="","",COUNTIF($AO36:BK36,1))</f>
        <v/>
      </c>
      <c r="CK36" s="290" t="str">
        <f>IF(BL36="","",COUNTIF($AO36:BL36,1))</f>
        <v/>
      </c>
      <c r="CL36" s="291"/>
      <c r="CM36" s="290" t="str">
        <f t="shared" ref="CM36:DB52" si="47">IF(M36=0,"",M36)</f>
        <v/>
      </c>
      <c r="CN36" s="290" t="str">
        <f t="shared" si="47"/>
        <v/>
      </c>
      <c r="CO36" s="290" t="str">
        <f t="shared" si="47"/>
        <v/>
      </c>
      <c r="CP36" s="290" t="str">
        <f t="shared" si="47"/>
        <v/>
      </c>
      <c r="CQ36" s="290" t="str">
        <f t="shared" si="47"/>
        <v/>
      </c>
      <c r="CR36" s="290" t="str">
        <f t="shared" si="47"/>
        <v/>
      </c>
      <c r="CS36" s="290" t="str">
        <f t="shared" si="47"/>
        <v/>
      </c>
      <c r="CT36" s="290" t="str">
        <f t="shared" si="47"/>
        <v/>
      </c>
      <c r="CU36" s="290" t="str">
        <f t="shared" si="47"/>
        <v/>
      </c>
      <c r="CV36" s="290" t="str">
        <f t="shared" si="47"/>
        <v/>
      </c>
      <c r="CW36" s="290" t="str">
        <f t="shared" si="47"/>
        <v/>
      </c>
      <c r="CX36" s="290" t="str">
        <f t="shared" si="47"/>
        <v/>
      </c>
      <c r="CY36" s="290" t="str">
        <f t="shared" si="47"/>
        <v/>
      </c>
      <c r="CZ36" s="290" t="str">
        <f t="shared" si="47"/>
        <v/>
      </c>
      <c r="DA36" s="290" t="str">
        <f t="shared" si="47"/>
        <v/>
      </c>
      <c r="DB36" s="290" t="str">
        <f t="shared" si="40"/>
        <v/>
      </c>
      <c r="DC36" s="290" t="str">
        <f t="shared" si="40"/>
        <v/>
      </c>
      <c r="DD36" s="290" t="str">
        <f t="shared" si="40"/>
        <v/>
      </c>
      <c r="DE36" s="290" t="str">
        <f t="shared" si="40"/>
        <v/>
      </c>
      <c r="DF36" s="290" t="str">
        <f t="shared" si="40"/>
        <v/>
      </c>
      <c r="DG36" s="290" t="str">
        <f t="shared" si="40"/>
        <v/>
      </c>
      <c r="DH36" s="290" t="str">
        <f t="shared" si="40"/>
        <v/>
      </c>
      <c r="DI36" s="290" t="str">
        <f t="shared" si="40"/>
        <v/>
      </c>
      <c r="DJ36" s="290" t="str">
        <f t="shared" si="40"/>
        <v/>
      </c>
      <c r="DK36" s="3" t="str">
        <f t="shared" si="33"/>
        <v/>
      </c>
      <c r="DL36" s="3" t="str">
        <f t="shared" si="33"/>
        <v/>
      </c>
      <c r="DM36" s="3" t="str">
        <f t="shared" si="33"/>
        <v/>
      </c>
      <c r="DN36" s="3" t="str">
        <f t="shared" si="33"/>
        <v/>
      </c>
      <c r="DO36" s="3" t="str">
        <f t="shared" si="33"/>
        <v/>
      </c>
      <c r="DP36" s="3" t="str">
        <f t="shared" si="34"/>
        <v/>
      </c>
      <c r="DQ36" s="3" t="str">
        <f t="shared" si="35"/>
        <v/>
      </c>
      <c r="DR36" s="3" t="str">
        <f t="shared" si="36"/>
        <v/>
      </c>
      <c r="DS36" s="3" t="str">
        <f t="shared" si="37"/>
        <v/>
      </c>
      <c r="DT36" s="3" t="str">
        <f t="shared" si="38"/>
        <v/>
      </c>
      <c r="DU36" s="1" t="str">
        <f t="shared" si="39"/>
        <v/>
      </c>
      <c r="DV36" s="1" t="str">
        <f t="shared" si="19"/>
        <v/>
      </c>
      <c r="DW36" s="1" t="str">
        <f t="shared" si="20"/>
        <v/>
      </c>
      <c r="DX36" s="1" t="str">
        <f t="shared" si="21"/>
        <v/>
      </c>
      <c r="DY36" s="1" t="str">
        <f t="shared" si="22"/>
        <v/>
      </c>
      <c r="DZ36" s="1" t="str">
        <f t="shared" si="23"/>
        <v/>
      </c>
      <c r="EA36" s="1" t="str">
        <f t="shared" si="44"/>
        <v/>
      </c>
      <c r="EB36" s="1" t="str">
        <f t="shared" si="25"/>
        <v/>
      </c>
      <c r="EC36" s="1" t="str">
        <f t="shared" si="44"/>
        <v/>
      </c>
      <c r="ED36" s="1" t="str">
        <f t="shared" si="25"/>
        <v/>
      </c>
      <c r="EE36" s="1" t="str">
        <f t="shared" si="26"/>
        <v/>
      </c>
      <c r="EF36" s="1" t="str">
        <f t="shared" si="27"/>
        <v/>
      </c>
      <c r="EG36" s="1" t="str">
        <f t="shared" si="7"/>
        <v/>
      </c>
      <c r="EH36" s="1" t="str">
        <f t="shared" si="8"/>
        <v/>
      </c>
      <c r="EI36" s="1" t="str">
        <f t="shared" si="9"/>
        <v/>
      </c>
      <c r="EJ36" s="1" t="str">
        <f t="shared" si="10"/>
        <v/>
      </c>
      <c r="EK36" s="1" t="str">
        <f t="shared" si="11"/>
        <v/>
      </c>
      <c r="EL36" s="1" t="str">
        <f t="shared" si="12"/>
        <v/>
      </c>
      <c r="EM36" s="1" t="str">
        <f t="shared" si="13"/>
        <v/>
      </c>
      <c r="EN36" s="1" t="str">
        <f t="shared" si="14"/>
        <v/>
      </c>
      <c r="EP36" s="1" t="str">
        <f t="shared" si="28"/>
        <v/>
      </c>
      <c r="EQ36" s="1" t="str">
        <f t="shared" si="29"/>
        <v/>
      </c>
      <c r="ER36" s="1" t="str">
        <f t="shared" si="30"/>
        <v/>
      </c>
      <c r="ES36" s="1" t="str">
        <f t="shared" si="31"/>
        <v/>
      </c>
      <c r="ET36" s="1" t="str">
        <f t="shared" si="32"/>
        <v/>
      </c>
    </row>
    <row r="37" spans="1:150" ht="15.6" x14ac:dyDescent="0.3">
      <c r="A37" s="291" t="str">
        <f t="shared" si="15"/>
        <v/>
      </c>
      <c r="B37" s="292" t="str">
        <f>ajuizamento!A44</f>
        <v/>
      </c>
      <c r="C37" s="293" t="str">
        <f>ajuizamento!B44</f>
        <v/>
      </c>
      <c r="D37" s="293">
        <f>ajuizamento!C44</f>
        <v>0</v>
      </c>
      <c r="E37" s="293">
        <f>ajuizamento!D44</f>
        <v>0</v>
      </c>
      <c r="F37" s="293" t="str">
        <f>ajuizamento!E44</f>
        <v/>
      </c>
      <c r="G37" s="293" t="str">
        <f>ajuizamento!F44</f>
        <v/>
      </c>
      <c r="H37" s="292">
        <f>ajuizamento!G44</f>
        <v>0</v>
      </c>
      <c r="I37" s="5">
        <f>IF(ajuizamento!$AY44="",0,ajuizamento!$AY44)</f>
        <v>0</v>
      </c>
      <c r="J37" s="5">
        <f>IF(ajuizamento!H44="",0,ajuizamento!H44)</f>
        <v>0</v>
      </c>
      <c r="K37" s="5">
        <f>IF(ajuizamento!BC44="",0,ajuizamento!BC44)</f>
        <v>0</v>
      </c>
      <c r="L37" s="5">
        <f>IF(ajuizamento!BD44="",0,ajuizamento!BD44)</f>
        <v>0</v>
      </c>
      <c r="M37" s="5">
        <f>IF(ajuizamento!S44="",0,ajuizamento!S44)</f>
        <v>0</v>
      </c>
      <c r="N37" s="5">
        <f>IF(ajuizamento!T44="",0,ajuizamento!T44)</f>
        <v>0</v>
      </c>
      <c r="O37" s="5">
        <f>IF(ajuizamento!U44="",0,ajuizamento!U44)</f>
        <v>0</v>
      </c>
      <c r="P37" s="5">
        <f>IF(ajuizamento!V44="",0,ajuizamento!V44)</f>
        <v>0</v>
      </c>
      <c r="Q37" s="5">
        <f>IF(ajuizamento!W44="",0,ajuizamento!W44)</f>
        <v>0</v>
      </c>
      <c r="R37" s="5">
        <f>IF(ajuizamento!X44="",0,ajuizamento!X44)</f>
        <v>0</v>
      </c>
      <c r="S37" s="5">
        <f>IF(ajuizamento!Y44="",0,ajuizamento!Y44)</f>
        <v>0</v>
      </c>
      <c r="T37" s="5">
        <f>IF(ajuizamento!Z44="",0,ajuizamento!Z44)</f>
        <v>0</v>
      </c>
      <c r="U37" s="5">
        <f>IF(ajuizamento!AA44="",0,ajuizamento!AA44)</f>
        <v>0</v>
      </c>
      <c r="V37" s="5">
        <f>IF(ajuizamento!AB44="",0,ajuizamento!AB44)</f>
        <v>0</v>
      </c>
      <c r="W37" s="5">
        <f>IF(ajuizamento!AC44="",0,ajuizamento!AC44)</f>
        <v>0</v>
      </c>
      <c r="X37" s="5">
        <f>IF(ajuizamento!AD44="",0,ajuizamento!AD44)</f>
        <v>0</v>
      </c>
      <c r="Y37" s="5">
        <f>IF(ajuizamento!AE44="",0,ajuizamento!AE44)</f>
        <v>0</v>
      </c>
      <c r="Z37" s="5">
        <f>IF(ajuizamento!AF44="",0,ajuizamento!AF44)</f>
        <v>0</v>
      </c>
      <c r="AA37" s="5">
        <f>IF(ajuizamento!AG44="",0,ajuizamento!AG44)</f>
        <v>0</v>
      </c>
      <c r="AB37" s="5">
        <f>IF(ajuizamento!AH44="",0,ajuizamento!AH44)</f>
        <v>0</v>
      </c>
      <c r="AC37" s="5">
        <f>IF(ajuizamento!AI44="",0,ajuizamento!AI44)</f>
        <v>0</v>
      </c>
      <c r="AD37" s="5">
        <f>IF(ajuizamento!AJ44="",0,ajuizamento!AJ44)</f>
        <v>0</v>
      </c>
      <c r="AE37" s="5">
        <f>IF(ajuizamento!AK44="",0,ajuizamento!AK44)</f>
        <v>0</v>
      </c>
      <c r="AF37" s="5">
        <f>IF(ajuizamento!AL44="",0,ajuizamento!AL44)</f>
        <v>0</v>
      </c>
      <c r="AG37" s="5">
        <f>IF(ajuizamento!AM44="",0,ajuizamento!AM44)</f>
        <v>0</v>
      </c>
      <c r="AH37" s="5">
        <f>IF(ajuizamento!AN44="",0,ajuizamento!AN44)</f>
        <v>0</v>
      </c>
      <c r="AI37" s="5">
        <f>IF(ajuizamento!AO44="",0,ajuizamento!AO44)</f>
        <v>0</v>
      </c>
      <c r="AJ37" s="5">
        <f>IF(ajuizamento!AP44="",0,ajuizamento!AP44)</f>
        <v>0</v>
      </c>
      <c r="AK37" s="5">
        <f>IF(ajuizamento!AS44="",0,ajuizamento!AS44)</f>
        <v>0</v>
      </c>
      <c r="AL37" s="9" t="str">
        <f t="shared" si="16"/>
        <v/>
      </c>
      <c r="AM37" s="7" t="str">
        <f t="shared" si="2"/>
        <v/>
      </c>
      <c r="AN37" s="291">
        <f t="shared" si="17"/>
        <v>0</v>
      </c>
      <c r="AO37" s="290" t="str">
        <f t="shared" si="18"/>
        <v/>
      </c>
      <c r="AP37" s="290" t="str">
        <f t="shared" si="18"/>
        <v/>
      </c>
      <c r="AQ37" s="290" t="str">
        <f t="shared" si="18"/>
        <v/>
      </c>
      <c r="AR37" s="290" t="str">
        <f t="shared" si="18"/>
        <v/>
      </c>
      <c r="AS37" s="290" t="str">
        <f t="shared" si="18"/>
        <v/>
      </c>
      <c r="AT37" s="290" t="str">
        <f t="shared" si="18"/>
        <v/>
      </c>
      <c r="AU37" s="290" t="str">
        <f t="shared" si="18"/>
        <v/>
      </c>
      <c r="AV37" s="290" t="str">
        <f t="shared" si="18"/>
        <v/>
      </c>
      <c r="AW37" s="290" t="str">
        <f t="shared" si="18"/>
        <v/>
      </c>
      <c r="AX37" s="290" t="str">
        <f t="shared" si="18"/>
        <v/>
      </c>
      <c r="AY37" s="290" t="str">
        <f t="shared" si="18"/>
        <v/>
      </c>
      <c r="AZ37" s="290" t="str">
        <f t="shared" si="18"/>
        <v/>
      </c>
      <c r="BA37" s="290" t="str">
        <f t="shared" si="18"/>
        <v/>
      </c>
      <c r="BB37" s="290" t="str">
        <f t="shared" si="18"/>
        <v/>
      </c>
      <c r="BC37" s="290" t="str">
        <f t="shared" si="18"/>
        <v/>
      </c>
      <c r="BD37" s="290" t="str">
        <f t="shared" si="18"/>
        <v/>
      </c>
      <c r="BE37" s="290" t="str">
        <f t="shared" si="46"/>
        <v/>
      </c>
      <c r="BF37" s="290" t="str">
        <f t="shared" si="46"/>
        <v/>
      </c>
      <c r="BG37" s="290" t="str">
        <f t="shared" si="45"/>
        <v/>
      </c>
      <c r="BH37" s="290" t="str">
        <f t="shared" si="42"/>
        <v/>
      </c>
      <c r="BI37" s="290" t="str">
        <f t="shared" si="42"/>
        <v/>
      </c>
      <c r="BJ37" s="290" t="str">
        <f t="shared" si="42"/>
        <v/>
      </c>
      <c r="BK37" s="290" t="str">
        <f t="shared" si="42"/>
        <v/>
      </c>
      <c r="BL37" s="290" t="str">
        <f t="shared" si="42"/>
        <v/>
      </c>
      <c r="BM37" s="290"/>
      <c r="BN37" s="290" t="str">
        <f>IF(AO37="","",COUNTIF($AO37:AO37,1))</f>
        <v/>
      </c>
      <c r="BO37" s="290" t="str">
        <f>IF(AP37="","",COUNTIF($AO37:AP37,1))</f>
        <v/>
      </c>
      <c r="BP37" s="290" t="str">
        <f>IF(AQ37="","",COUNTIF($AO37:AQ37,1))</f>
        <v/>
      </c>
      <c r="BQ37" s="290" t="str">
        <f>IF(AR37="","",COUNTIF($AO37:AR37,1))</f>
        <v/>
      </c>
      <c r="BR37" s="290" t="str">
        <f>IF(AS37="","",COUNTIF($AO37:AS37,1))</f>
        <v/>
      </c>
      <c r="BS37" s="290" t="str">
        <f>IF(AT37="","",COUNTIF($AO37:AT37,1))</f>
        <v/>
      </c>
      <c r="BT37" s="290" t="str">
        <f>IF(AU37="","",COUNTIF($AO37:AU37,1))</f>
        <v/>
      </c>
      <c r="BU37" s="290" t="str">
        <f>IF(AV37="","",COUNTIF($AO37:AV37,1))</f>
        <v/>
      </c>
      <c r="BV37" s="290" t="str">
        <f>IF(AW37="","",COUNTIF($AO37:AW37,1))</f>
        <v/>
      </c>
      <c r="BW37" s="290" t="str">
        <f>IF(AX37="","",COUNTIF($AO37:AX37,1))</f>
        <v/>
      </c>
      <c r="BX37" s="290" t="str">
        <f>IF(AY37="","",COUNTIF($AO37:AY37,1))</f>
        <v/>
      </c>
      <c r="BY37" s="290" t="str">
        <f>IF(AZ37="","",COUNTIF($AO37:AZ37,1))</f>
        <v/>
      </c>
      <c r="BZ37" s="290" t="str">
        <f>IF(BA37="","",COUNTIF($AO37:BA37,1))</f>
        <v/>
      </c>
      <c r="CA37" s="290" t="str">
        <f>IF(BB37="","",COUNTIF($AO37:BB37,1))</f>
        <v/>
      </c>
      <c r="CB37" s="290" t="str">
        <f>IF(BC37="","",COUNTIF($AO37:BC37,1))</f>
        <v/>
      </c>
      <c r="CC37" s="290" t="str">
        <f>IF(BD37="","",COUNTIF($AO37:BD37,1))</f>
        <v/>
      </c>
      <c r="CD37" s="290" t="str">
        <f>IF(BE37="","",COUNTIF($AO37:BE37,1))</f>
        <v/>
      </c>
      <c r="CE37" s="290" t="str">
        <f>IF(BF37="","",COUNTIF($AO37:BF37,1))</f>
        <v/>
      </c>
      <c r="CF37" s="290" t="str">
        <f>IF(BG37="","",COUNTIF($AO37:BG37,1))</f>
        <v/>
      </c>
      <c r="CG37" s="290" t="str">
        <f>IF(BH37="","",COUNTIF($AO37:BH37,1))</f>
        <v/>
      </c>
      <c r="CH37" s="290" t="str">
        <f>IF(BI37="","",COUNTIF($AO37:BI37,1))</f>
        <v/>
      </c>
      <c r="CI37" s="290" t="str">
        <f>IF(BJ37="","",COUNTIF($AO37:BJ37,1))</f>
        <v/>
      </c>
      <c r="CJ37" s="290" t="str">
        <f>IF(BK37="","",COUNTIF($AO37:BK37,1))</f>
        <v/>
      </c>
      <c r="CK37" s="290" t="str">
        <f>IF(BL37="","",COUNTIF($AO37:BL37,1))</f>
        <v/>
      </c>
      <c r="CL37" s="291"/>
      <c r="CM37" s="290" t="str">
        <f t="shared" si="47"/>
        <v/>
      </c>
      <c r="CN37" s="290" t="str">
        <f t="shared" si="47"/>
        <v/>
      </c>
      <c r="CO37" s="290" t="str">
        <f t="shared" si="47"/>
        <v/>
      </c>
      <c r="CP37" s="290" t="str">
        <f t="shared" si="47"/>
        <v/>
      </c>
      <c r="CQ37" s="290" t="str">
        <f t="shared" si="47"/>
        <v/>
      </c>
      <c r="CR37" s="290" t="str">
        <f t="shared" si="47"/>
        <v/>
      </c>
      <c r="CS37" s="290" t="str">
        <f t="shared" si="47"/>
        <v/>
      </c>
      <c r="CT37" s="290" t="str">
        <f t="shared" si="47"/>
        <v/>
      </c>
      <c r="CU37" s="290" t="str">
        <f t="shared" si="47"/>
        <v/>
      </c>
      <c r="CV37" s="290" t="str">
        <f t="shared" si="47"/>
        <v/>
      </c>
      <c r="CW37" s="290" t="str">
        <f t="shared" si="47"/>
        <v/>
      </c>
      <c r="CX37" s="290" t="str">
        <f t="shared" si="47"/>
        <v/>
      </c>
      <c r="CY37" s="290" t="str">
        <f t="shared" si="47"/>
        <v/>
      </c>
      <c r="CZ37" s="290" t="str">
        <f t="shared" si="47"/>
        <v/>
      </c>
      <c r="DA37" s="290" t="str">
        <f t="shared" si="47"/>
        <v/>
      </c>
      <c r="DB37" s="290" t="str">
        <f t="shared" si="40"/>
        <v/>
      </c>
      <c r="DC37" s="290" t="str">
        <f t="shared" si="40"/>
        <v/>
      </c>
      <c r="DD37" s="290" t="str">
        <f t="shared" si="40"/>
        <v/>
      </c>
      <c r="DE37" s="290" t="str">
        <f t="shared" si="40"/>
        <v/>
      </c>
      <c r="DF37" s="290" t="str">
        <f t="shared" si="40"/>
        <v/>
      </c>
      <c r="DG37" s="290" t="str">
        <f t="shared" si="40"/>
        <v/>
      </c>
      <c r="DH37" s="290" t="str">
        <f t="shared" si="40"/>
        <v/>
      </c>
      <c r="DI37" s="290" t="str">
        <f t="shared" si="40"/>
        <v/>
      </c>
      <c r="DJ37" s="290" t="str">
        <f t="shared" si="40"/>
        <v/>
      </c>
      <c r="DK37" s="3" t="str">
        <f t="shared" si="33"/>
        <v/>
      </c>
      <c r="DL37" s="3" t="str">
        <f t="shared" si="33"/>
        <v/>
      </c>
      <c r="DM37" s="3" t="str">
        <f t="shared" si="33"/>
        <v/>
      </c>
      <c r="DN37" s="3" t="str">
        <f t="shared" si="33"/>
        <v/>
      </c>
      <c r="DO37" s="3" t="str">
        <f t="shared" si="33"/>
        <v/>
      </c>
      <c r="DP37" s="3" t="str">
        <f t="shared" si="34"/>
        <v/>
      </c>
      <c r="DQ37" s="3" t="str">
        <f t="shared" si="35"/>
        <v/>
      </c>
      <c r="DR37" s="3" t="str">
        <f t="shared" si="36"/>
        <v/>
      </c>
      <c r="DS37" s="3" t="str">
        <f t="shared" si="37"/>
        <v/>
      </c>
      <c r="DT37" s="3" t="str">
        <f t="shared" si="38"/>
        <v/>
      </c>
      <c r="DU37" s="1" t="str">
        <f t="shared" si="39"/>
        <v/>
      </c>
      <c r="DV37" s="1" t="str">
        <f t="shared" si="19"/>
        <v/>
      </c>
      <c r="DW37" s="1" t="str">
        <f t="shared" si="20"/>
        <v/>
      </c>
      <c r="DX37" s="1" t="str">
        <f t="shared" si="21"/>
        <v/>
      </c>
      <c r="DY37" s="1" t="str">
        <f t="shared" si="22"/>
        <v/>
      </c>
      <c r="DZ37" s="1" t="str">
        <f t="shared" si="23"/>
        <v/>
      </c>
      <c r="EA37" s="1" t="str">
        <f t="shared" si="44"/>
        <v/>
      </c>
      <c r="EB37" s="1" t="str">
        <f t="shared" si="25"/>
        <v/>
      </c>
      <c r="EC37" s="1" t="str">
        <f t="shared" si="44"/>
        <v/>
      </c>
      <c r="ED37" s="1" t="str">
        <f t="shared" si="25"/>
        <v/>
      </c>
      <c r="EE37" s="1" t="str">
        <f t="shared" si="26"/>
        <v/>
      </c>
      <c r="EF37" s="1" t="str">
        <f t="shared" si="27"/>
        <v/>
      </c>
      <c r="EG37" s="1" t="str">
        <f t="shared" si="7"/>
        <v/>
      </c>
      <c r="EH37" s="1" t="str">
        <f t="shared" si="8"/>
        <v/>
      </c>
      <c r="EI37" s="1" t="str">
        <f t="shared" si="9"/>
        <v/>
      </c>
      <c r="EJ37" s="1" t="str">
        <f t="shared" si="10"/>
        <v/>
      </c>
      <c r="EK37" s="1" t="str">
        <f t="shared" si="11"/>
        <v/>
      </c>
      <c r="EL37" s="1" t="str">
        <f t="shared" si="12"/>
        <v/>
      </c>
      <c r="EM37" s="1" t="str">
        <f t="shared" si="13"/>
        <v/>
      </c>
      <c r="EN37" s="1" t="str">
        <f t="shared" si="14"/>
        <v/>
      </c>
      <c r="EP37" s="1" t="str">
        <f t="shared" si="28"/>
        <v/>
      </c>
      <c r="EQ37" s="1" t="str">
        <f t="shared" si="29"/>
        <v/>
      </c>
      <c r="ER37" s="1" t="str">
        <f t="shared" si="30"/>
        <v/>
      </c>
      <c r="ES37" s="1" t="str">
        <f t="shared" si="31"/>
        <v/>
      </c>
      <c r="ET37" s="1" t="str">
        <f t="shared" si="32"/>
        <v/>
      </c>
    </row>
    <row r="38" spans="1:150" ht="15.6" x14ac:dyDescent="0.3">
      <c r="A38" s="291" t="str">
        <f t="shared" si="15"/>
        <v/>
      </c>
      <c r="B38" s="292" t="str">
        <f>ajuizamento!A45</f>
        <v/>
      </c>
      <c r="C38" s="293" t="str">
        <f>ajuizamento!B45</f>
        <v/>
      </c>
      <c r="D38" s="293">
        <f>ajuizamento!C45</f>
        <v>0</v>
      </c>
      <c r="E38" s="293">
        <f>ajuizamento!D45</f>
        <v>0</v>
      </c>
      <c r="F38" s="293" t="str">
        <f>ajuizamento!E45</f>
        <v/>
      </c>
      <c r="G38" s="293" t="str">
        <f>ajuizamento!F45</f>
        <v/>
      </c>
      <c r="H38" s="292">
        <f>ajuizamento!G45</f>
        <v>0</v>
      </c>
      <c r="I38" s="5">
        <f>IF(ajuizamento!$AY45="",0,ajuizamento!$AY45)</f>
        <v>0</v>
      </c>
      <c r="J38" s="5">
        <f>IF(ajuizamento!H45="",0,ajuizamento!H45)</f>
        <v>0</v>
      </c>
      <c r="K38" s="5">
        <f>IF(ajuizamento!BC45="",0,ajuizamento!BC45)</f>
        <v>0</v>
      </c>
      <c r="L38" s="5">
        <f>IF(ajuizamento!BD45="",0,ajuizamento!BD45)</f>
        <v>0</v>
      </c>
      <c r="M38" s="5">
        <f>IF(ajuizamento!S45="",0,ajuizamento!S45)</f>
        <v>0</v>
      </c>
      <c r="N38" s="5">
        <f>IF(ajuizamento!T45="",0,ajuizamento!T45)</f>
        <v>0</v>
      </c>
      <c r="O38" s="5">
        <f>IF(ajuizamento!U45="",0,ajuizamento!U45)</f>
        <v>0</v>
      </c>
      <c r="P38" s="5">
        <f>IF(ajuizamento!V45="",0,ajuizamento!V45)</f>
        <v>0</v>
      </c>
      <c r="Q38" s="5">
        <f>IF(ajuizamento!W45="",0,ajuizamento!W45)</f>
        <v>0</v>
      </c>
      <c r="R38" s="5">
        <f>IF(ajuizamento!X45="",0,ajuizamento!X45)</f>
        <v>0</v>
      </c>
      <c r="S38" s="5">
        <f>IF(ajuizamento!Y45="",0,ajuizamento!Y45)</f>
        <v>0</v>
      </c>
      <c r="T38" s="5">
        <f>IF(ajuizamento!Z45="",0,ajuizamento!Z45)</f>
        <v>0</v>
      </c>
      <c r="U38" s="5">
        <f>IF(ajuizamento!AA45="",0,ajuizamento!AA45)</f>
        <v>0</v>
      </c>
      <c r="V38" s="5">
        <f>IF(ajuizamento!AB45="",0,ajuizamento!AB45)</f>
        <v>0</v>
      </c>
      <c r="W38" s="5">
        <f>IF(ajuizamento!AC45="",0,ajuizamento!AC45)</f>
        <v>0</v>
      </c>
      <c r="X38" s="5">
        <f>IF(ajuizamento!AD45="",0,ajuizamento!AD45)</f>
        <v>0</v>
      </c>
      <c r="Y38" s="5">
        <f>IF(ajuizamento!AE45="",0,ajuizamento!AE45)</f>
        <v>0</v>
      </c>
      <c r="Z38" s="5">
        <f>IF(ajuizamento!AF45="",0,ajuizamento!AF45)</f>
        <v>0</v>
      </c>
      <c r="AA38" s="5">
        <f>IF(ajuizamento!AG45="",0,ajuizamento!AG45)</f>
        <v>0</v>
      </c>
      <c r="AB38" s="5">
        <f>IF(ajuizamento!AH45="",0,ajuizamento!AH45)</f>
        <v>0</v>
      </c>
      <c r="AC38" s="5">
        <f>IF(ajuizamento!AI45="",0,ajuizamento!AI45)</f>
        <v>0</v>
      </c>
      <c r="AD38" s="5">
        <f>IF(ajuizamento!AJ45="",0,ajuizamento!AJ45)</f>
        <v>0</v>
      </c>
      <c r="AE38" s="5">
        <f>IF(ajuizamento!AK45="",0,ajuizamento!AK45)</f>
        <v>0</v>
      </c>
      <c r="AF38" s="5">
        <f>IF(ajuizamento!AL45="",0,ajuizamento!AL45)</f>
        <v>0</v>
      </c>
      <c r="AG38" s="5">
        <f>IF(ajuizamento!AM45="",0,ajuizamento!AM45)</f>
        <v>0</v>
      </c>
      <c r="AH38" s="5">
        <f>IF(ajuizamento!AN45="",0,ajuizamento!AN45)</f>
        <v>0</v>
      </c>
      <c r="AI38" s="5">
        <f>IF(ajuizamento!AO45="",0,ajuizamento!AO45)</f>
        <v>0</v>
      </c>
      <c r="AJ38" s="5">
        <f>IF(ajuizamento!AP45="",0,ajuizamento!AP45)</f>
        <v>0</v>
      </c>
      <c r="AK38" s="5">
        <f>IF(ajuizamento!AS45="",0,ajuizamento!AS45)</f>
        <v>0</v>
      </c>
      <c r="AL38" s="9" t="str">
        <f t="shared" si="16"/>
        <v/>
      </c>
      <c r="AM38" s="7" t="str">
        <f t="shared" si="2"/>
        <v/>
      </c>
      <c r="AN38" s="291">
        <f t="shared" si="17"/>
        <v>0</v>
      </c>
      <c r="AO38" s="290" t="str">
        <f t="shared" si="18"/>
        <v/>
      </c>
      <c r="AP38" s="290" t="str">
        <f t="shared" si="18"/>
        <v/>
      </c>
      <c r="AQ38" s="290" t="str">
        <f t="shared" si="18"/>
        <v/>
      </c>
      <c r="AR38" s="290" t="str">
        <f t="shared" si="18"/>
        <v/>
      </c>
      <c r="AS38" s="290" t="str">
        <f t="shared" si="18"/>
        <v/>
      </c>
      <c r="AT38" s="290" t="str">
        <f t="shared" si="18"/>
        <v/>
      </c>
      <c r="AU38" s="290" t="str">
        <f t="shared" si="18"/>
        <v/>
      </c>
      <c r="AV38" s="290" t="str">
        <f t="shared" si="18"/>
        <v/>
      </c>
      <c r="AW38" s="290" t="str">
        <f t="shared" si="18"/>
        <v/>
      </c>
      <c r="AX38" s="290" t="str">
        <f t="shared" si="18"/>
        <v/>
      </c>
      <c r="AY38" s="290" t="str">
        <f t="shared" si="18"/>
        <v/>
      </c>
      <c r="AZ38" s="290" t="str">
        <f t="shared" si="18"/>
        <v/>
      </c>
      <c r="BA38" s="290" t="str">
        <f t="shared" si="18"/>
        <v/>
      </c>
      <c r="BB38" s="290" t="str">
        <f t="shared" si="18"/>
        <v/>
      </c>
      <c r="BC38" s="290" t="str">
        <f t="shared" si="18"/>
        <v/>
      </c>
      <c r="BD38" s="290" t="str">
        <f t="shared" si="18"/>
        <v/>
      </c>
      <c r="BE38" s="290" t="str">
        <f t="shared" si="46"/>
        <v/>
      </c>
      <c r="BF38" s="290" t="str">
        <f t="shared" si="46"/>
        <v/>
      </c>
      <c r="BG38" s="290" t="str">
        <f t="shared" si="45"/>
        <v/>
      </c>
      <c r="BH38" s="290" t="str">
        <f t="shared" si="42"/>
        <v/>
      </c>
      <c r="BI38" s="290" t="str">
        <f t="shared" si="42"/>
        <v/>
      </c>
      <c r="BJ38" s="290" t="str">
        <f t="shared" si="42"/>
        <v/>
      </c>
      <c r="BK38" s="290" t="str">
        <f t="shared" si="42"/>
        <v/>
      </c>
      <c r="BL38" s="290" t="str">
        <f t="shared" si="42"/>
        <v/>
      </c>
      <c r="BM38" s="290"/>
      <c r="BN38" s="290" t="str">
        <f>IF(AO38="","",COUNTIF($AO38:AO38,1))</f>
        <v/>
      </c>
      <c r="BO38" s="290" t="str">
        <f>IF(AP38="","",COUNTIF($AO38:AP38,1))</f>
        <v/>
      </c>
      <c r="BP38" s="290" t="str">
        <f>IF(AQ38="","",COUNTIF($AO38:AQ38,1))</f>
        <v/>
      </c>
      <c r="BQ38" s="290" t="str">
        <f>IF(AR38="","",COUNTIF($AO38:AR38,1))</f>
        <v/>
      </c>
      <c r="BR38" s="290" t="str">
        <f>IF(AS38="","",COUNTIF($AO38:AS38,1))</f>
        <v/>
      </c>
      <c r="BS38" s="290" t="str">
        <f>IF(AT38="","",COUNTIF($AO38:AT38,1))</f>
        <v/>
      </c>
      <c r="BT38" s="290" t="str">
        <f>IF(AU38="","",COUNTIF($AO38:AU38,1))</f>
        <v/>
      </c>
      <c r="BU38" s="290" t="str">
        <f>IF(AV38="","",COUNTIF($AO38:AV38,1))</f>
        <v/>
      </c>
      <c r="BV38" s="290" t="str">
        <f>IF(AW38="","",COUNTIF($AO38:AW38,1))</f>
        <v/>
      </c>
      <c r="BW38" s="290" t="str">
        <f>IF(AX38="","",COUNTIF($AO38:AX38,1))</f>
        <v/>
      </c>
      <c r="BX38" s="290" t="str">
        <f>IF(AY38="","",COUNTIF($AO38:AY38,1))</f>
        <v/>
      </c>
      <c r="BY38" s="290" t="str">
        <f>IF(AZ38="","",COUNTIF($AO38:AZ38,1))</f>
        <v/>
      </c>
      <c r="BZ38" s="290" t="str">
        <f>IF(BA38="","",COUNTIF($AO38:BA38,1))</f>
        <v/>
      </c>
      <c r="CA38" s="290" t="str">
        <f>IF(BB38="","",COUNTIF($AO38:BB38,1))</f>
        <v/>
      </c>
      <c r="CB38" s="290" t="str">
        <f>IF(BC38="","",COUNTIF($AO38:BC38,1))</f>
        <v/>
      </c>
      <c r="CC38" s="290" t="str">
        <f>IF(BD38="","",COUNTIF($AO38:BD38,1))</f>
        <v/>
      </c>
      <c r="CD38" s="290" t="str">
        <f>IF(BE38="","",COUNTIF($AO38:BE38,1))</f>
        <v/>
      </c>
      <c r="CE38" s="290" t="str">
        <f>IF(BF38="","",COUNTIF($AO38:BF38,1))</f>
        <v/>
      </c>
      <c r="CF38" s="290" t="str">
        <f>IF(BG38="","",COUNTIF($AO38:BG38,1))</f>
        <v/>
      </c>
      <c r="CG38" s="290" t="str">
        <f>IF(BH38="","",COUNTIF($AO38:BH38,1))</f>
        <v/>
      </c>
      <c r="CH38" s="290" t="str">
        <f>IF(BI38="","",COUNTIF($AO38:BI38,1))</f>
        <v/>
      </c>
      <c r="CI38" s="290" t="str">
        <f>IF(BJ38="","",COUNTIF($AO38:BJ38,1))</f>
        <v/>
      </c>
      <c r="CJ38" s="290" t="str">
        <f>IF(BK38="","",COUNTIF($AO38:BK38,1))</f>
        <v/>
      </c>
      <c r="CK38" s="290" t="str">
        <f>IF(BL38="","",COUNTIF($AO38:BL38,1))</f>
        <v/>
      </c>
      <c r="CL38" s="291"/>
      <c r="CM38" s="290" t="str">
        <f t="shared" si="47"/>
        <v/>
      </c>
      <c r="CN38" s="290" t="str">
        <f t="shared" si="47"/>
        <v/>
      </c>
      <c r="CO38" s="290" t="str">
        <f t="shared" si="47"/>
        <v/>
      </c>
      <c r="CP38" s="290" t="str">
        <f t="shared" si="47"/>
        <v/>
      </c>
      <c r="CQ38" s="290" t="str">
        <f t="shared" si="47"/>
        <v/>
      </c>
      <c r="CR38" s="290" t="str">
        <f t="shared" si="47"/>
        <v/>
      </c>
      <c r="CS38" s="290" t="str">
        <f t="shared" si="47"/>
        <v/>
      </c>
      <c r="CT38" s="290" t="str">
        <f t="shared" si="47"/>
        <v/>
      </c>
      <c r="CU38" s="290" t="str">
        <f t="shared" si="47"/>
        <v/>
      </c>
      <c r="CV38" s="290" t="str">
        <f t="shared" si="47"/>
        <v/>
      </c>
      <c r="CW38" s="290" t="str">
        <f t="shared" si="47"/>
        <v/>
      </c>
      <c r="CX38" s="290" t="str">
        <f t="shared" si="47"/>
        <v/>
      </c>
      <c r="CY38" s="290" t="str">
        <f t="shared" si="47"/>
        <v/>
      </c>
      <c r="CZ38" s="290" t="str">
        <f t="shared" si="47"/>
        <v/>
      </c>
      <c r="DA38" s="290" t="str">
        <f t="shared" si="47"/>
        <v/>
      </c>
      <c r="DB38" s="290" t="str">
        <f t="shared" si="40"/>
        <v/>
      </c>
      <c r="DC38" s="290" t="str">
        <f t="shared" si="40"/>
        <v/>
      </c>
      <c r="DD38" s="290" t="str">
        <f t="shared" si="40"/>
        <v/>
      </c>
      <c r="DE38" s="290" t="str">
        <f t="shared" si="40"/>
        <v/>
      </c>
      <c r="DF38" s="290" t="str">
        <f t="shared" si="40"/>
        <v/>
      </c>
      <c r="DG38" s="290" t="str">
        <f t="shared" si="40"/>
        <v/>
      </c>
      <c r="DH38" s="290" t="str">
        <f t="shared" si="40"/>
        <v/>
      </c>
      <c r="DI38" s="290" t="str">
        <f t="shared" si="40"/>
        <v/>
      </c>
      <c r="DJ38" s="290" t="str">
        <f t="shared" si="40"/>
        <v/>
      </c>
      <c r="DK38" s="3" t="str">
        <f t="shared" si="33"/>
        <v/>
      </c>
      <c r="DL38" s="3" t="str">
        <f t="shared" si="33"/>
        <v/>
      </c>
      <c r="DM38" s="3" t="str">
        <f t="shared" si="33"/>
        <v/>
      </c>
      <c r="DN38" s="3" t="str">
        <f t="shared" si="33"/>
        <v/>
      </c>
      <c r="DO38" s="3" t="str">
        <f t="shared" si="33"/>
        <v/>
      </c>
      <c r="DP38" s="3" t="str">
        <f t="shared" si="34"/>
        <v/>
      </c>
      <c r="DQ38" s="3" t="str">
        <f t="shared" si="35"/>
        <v/>
      </c>
      <c r="DR38" s="3" t="str">
        <f t="shared" si="36"/>
        <v/>
      </c>
      <c r="DS38" s="3" t="str">
        <f t="shared" si="37"/>
        <v/>
      </c>
      <c r="DT38" s="3" t="str">
        <f t="shared" si="38"/>
        <v/>
      </c>
      <c r="DU38" s="1" t="str">
        <f t="shared" si="39"/>
        <v/>
      </c>
      <c r="DV38" s="1" t="str">
        <f t="shared" si="19"/>
        <v/>
      </c>
      <c r="DW38" s="1" t="str">
        <f t="shared" si="20"/>
        <v/>
      </c>
      <c r="DX38" s="1" t="str">
        <f t="shared" si="21"/>
        <v/>
      </c>
      <c r="DY38" s="1" t="str">
        <f t="shared" si="22"/>
        <v/>
      </c>
      <c r="DZ38" s="1" t="str">
        <f t="shared" si="23"/>
        <v/>
      </c>
      <c r="EA38" s="1" t="str">
        <f t="shared" si="44"/>
        <v/>
      </c>
      <c r="EB38" s="1" t="str">
        <f t="shared" si="25"/>
        <v/>
      </c>
      <c r="EC38" s="1" t="str">
        <f t="shared" si="44"/>
        <v/>
      </c>
      <c r="ED38" s="1" t="str">
        <f t="shared" si="25"/>
        <v/>
      </c>
      <c r="EE38" s="1" t="str">
        <f t="shared" si="26"/>
        <v/>
      </c>
      <c r="EF38" s="1" t="str">
        <f t="shared" si="27"/>
        <v/>
      </c>
      <c r="EG38" s="1" t="str">
        <f t="shared" si="7"/>
        <v/>
      </c>
      <c r="EH38" s="1" t="str">
        <f t="shared" si="8"/>
        <v/>
      </c>
      <c r="EI38" s="1" t="str">
        <f t="shared" si="9"/>
        <v/>
      </c>
      <c r="EJ38" s="1" t="str">
        <f t="shared" si="10"/>
        <v/>
      </c>
      <c r="EK38" s="1" t="str">
        <f t="shared" si="11"/>
        <v/>
      </c>
      <c r="EL38" s="1" t="str">
        <f t="shared" si="12"/>
        <v/>
      </c>
      <c r="EM38" s="1" t="str">
        <f t="shared" si="13"/>
        <v/>
      </c>
      <c r="EN38" s="1" t="str">
        <f t="shared" si="14"/>
        <v/>
      </c>
      <c r="EP38" s="1" t="str">
        <f t="shared" si="28"/>
        <v/>
      </c>
      <c r="EQ38" s="1" t="str">
        <f t="shared" si="29"/>
        <v/>
      </c>
      <c r="ER38" s="1" t="str">
        <f t="shared" si="30"/>
        <v/>
      </c>
      <c r="ES38" s="1" t="str">
        <f t="shared" si="31"/>
        <v/>
      </c>
      <c r="ET38" s="1" t="str">
        <f t="shared" si="32"/>
        <v/>
      </c>
    </row>
    <row r="39" spans="1:150" ht="15.6" x14ac:dyDescent="0.3">
      <c r="A39" s="291" t="str">
        <f t="shared" si="15"/>
        <v/>
      </c>
      <c r="B39" s="292" t="str">
        <f>ajuizamento!A46</f>
        <v/>
      </c>
      <c r="C39" s="293" t="str">
        <f>ajuizamento!B46</f>
        <v/>
      </c>
      <c r="D39" s="293">
        <f>ajuizamento!C46</f>
        <v>0</v>
      </c>
      <c r="E39" s="293">
        <f>ajuizamento!D46</f>
        <v>0</v>
      </c>
      <c r="F39" s="293" t="str">
        <f>ajuizamento!E46</f>
        <v/>
      </c>
      <c r="G39" s="293" t="str">
        <f>ajuizamento!F46</f>
        <v/>
      </c>
      <c r="H39" s="292">
        <f>ajuizamento!G46</f>
        <v>0</v>
      </c>
      <c r="I39" s="5">
        <f>IF(ajuizamento!$AY46="",0,ajuizamento!$AY46)</f>
        <v>0</v>
      </c>
      <c r="J39" s="5">
        <f>IF(ajuizamento!H46="",0,ajuizamento!H46)</f>
        <v>0</v>
      </c>
      <c r="K39" s="5">
        <f>IF(ajuizamento!BC46="",0,ajuizamento!BC46)</f>
        <v>0</v>
      </c>
      <c r="L39" s="5">
        <f>IF(ajuizamento!BD46="",0,ajuizamento!BD46)</f>
        <v>0</v>
      </c>
      <c r="M39" s="5">
        <f>IF(ajuizamento!S46="",0,ajuizamento!S46)</f>
        <v>0</v>
      </c>
      <c r="N39" s="5">
        <f>IF(ajuizamento!T46="",0,ajuizamento!T46)</f>
        <v>0</v>
      </c>
      <c r="O39" s="5">
        <f>IF(ajuizamento!U46="",0,ajuizamento!U46)</f>
        <v>0</v>
      </c>
      <c r="P39" s="5">
        <f>IF(ajuizamento!V46="",0,ajuizamento!V46)</f>
        <v>0</v>
      </c>
      <c r="Q39" s="5">
        <f>IF(ajuizamento!W46="",0,ajuizamento!W46)</f>
        <v>0</v>
      </c>
      <c r="R39" s="5">
        <f>IF(ajuizamento!X46="",0,ajuizamento!X46)</f>
        <v>0</v>
      </c>
      <c r="S39" s="5">
        <f>IF(ajuizamento!Y46="",0,ajuizamento!Y46)</f>
        <v>0</v>
      </c>
      <c r="T39" s="5">
        <f>IF(ajuizamento!Z46="",0,ajuizamento!Z46)</f>
        <v>0</v>
      </c>
      <c r="U39" s="5">
        <f>IF(ajuizamento!AA46="",0,ajuizamento!AA46)</f>
        <v>0</v>
      </c>
      <c r="V39" s="5">
        <f>IF(ajuizamento!AB46="",0,ajuizamento!AB46)</f>
        <v>0</v>
      </c>
      <c r="W39" s="5">
        <f>IF(ajuizamento!AC46="",0,ajuizamento!AC46)</f>
        <v>0</v>
      </c>
      <c r="X39" s="5">
        <f>IF(ajuizamento!AD46="",0,ajuizamento!AD46)</f>
        <v>0</v>
      </c>
      <c r="Y39" s="5">
        <f>IF(ajuizamento!AE46="",0,ajuizamento!AE46)</f>
        <v>0</v>
      </c>
      <c r="Z39" s="5">
        <f>IF(ajuizamento!AF46="",0,ajuizamento!AF46)</f>
        <v>0</v>
      </c>
      <c r="AA39" s="5">
        <f>IF(ajuizamento!AG46="",0,ajuizamento!AG46)</f>
        <v>0</v>
      </c>
      <c r="AB39" s="5">
        <f>IF(ajuizamento!AH46="",0,ajuizamento!AH46)</f>
        <v>0</v>
      </c>
      <c r="AC39" s="5">
        <f>IF(ajuizamento!AI46="",0,ajuizamento!AI46)</f>
        <v>0</v>
      </c>
      <c r="AD39" s="5">
        <f>IF(ajuizamento!AJ46="",0,ajuizamento!AJ46)</f>
        <v>0</v>
      </c>
      <c r="AE39" s="5">
        <f>IF(ajuizamento!AK46="",0,ajuizamento!AK46)</f>
        <v>0</v>
      </c>
      <c r="AF39" s="5">
        <f>IF(ajuizamento!AL46="",0,ajuizamento!AL46)</f>
        <v>0</v>
      </c>
      <c r="AG39" s="5">
        <f>IF(ajuizamento!AM46="",0,ajuizamento!AM46)</f>
        <v>0</v>
      </c>
      <c r="AH39" s="5">
        <f>IF(ajuizamento!AN46="",0,ajuizamento!AN46)</f>
        <v>0</v>
      </c>
      <c r="AI39" s="5">
        <f>IF(ajuizamento!AO46="",0,ajuizamento!AO46)</f>
        <v>0</v>
      </c>
      <c r="AJ39" s="5">
        <f>IF(ajuizamento!AP46="",0,ajuizamento!AP46)</f>
        <v>0</v>
      </c>
      <c r="AK39" s="5">
        <f>IF(ajuizamento!AS46="",0,ajuizamento!AS46)</f>
        <v>0</v>
      </c>
      <c r="AL39" s="9" t="str">
        <f t="shared" si="16"/>
        <v/>
      </c>
      <c r="AM39" s="7" t="str">
        <f t="shared" si="2"/>
        <v/>
      </c>
      <c r="AN39" s="291">
        <f t="shared" si="17"/>
        <v>0</v>
      </c>
      <c r="AO39" s="290" t="str">
        <f t="shared" si="18"/>
        <v/>
      </c>
      <c r="AP39" s="290" t="str">
        <f t="shared" si="18"/>
        <v/>
      </c>
      <c r="AQ39" s="290" t="str">
        <f t="shared" si="18"/>
        <v/>
      </c>
      <c r="AR39" s="290" t="str">
        <f t="shared" si="18"/>
        <v/>
      </c>
      <c r="AS39" s="290" t="str">
        <f t="shared" si="18"/>
        <v/>
      </c>
      <c r="AT39" s="290" t="str">
        <f t="shared" si="18"/>
        <v/>
      </c>
      <c r="AU39" s="290" t="str">
        <f t="shared" si="18"/>
        <v/>
      </c>
      <c r="AV39" s="290" t="str">
        <f t="shared" si="18"/>
        <v/>
      </c>
      <c r="AW39" s="290" t="str">
        <f t="shared" si="18"/>
        <v/>
      </c>
      <c r="AX39" s="290" t="str">
        <f t="shared" si="18"/>
        <v/>
      </c>
      <c r="AY39" s="290" t="str">
        <f t="shared" si="18"/>
        <v/>
      </c>
      <c r="AZ39" s="290" t="str">
        <f t="shared" si="18"/>
        <v/>
      </c>
      <c r="BA39" s="290" t="str">
        <f t="shared" si="18"/>
        <v/>
      </c>
      <c r="BB39" s="290" t="str">
        <f t="shared" si="18"/>
        <v/>
      </c>
      <c r="BC39" s="290" t="str">
        <f t="shared" si="18"/>
        <v/>
      </c>
      <c r="BD39" s="290" t="str">
        <f t="shared" si="18"/>
        <v/>
      </c>
      <c r="BE39" s="290" t="str">
        <f t="shared" si="46"/>
        <v/>
      </c>
      <c r="BF39" s="290" t="str">
        <f t="shared" si="46"/>
        <v/>
      </c>
      <c r="BG39" s="290" t="str">
        <f t="shared" si="45"/>
        <v/>
      </c>
      <c r="BH39" s="290" t="str">
        <f t="shared" si="42"/>
        <v/>
      </c>
      <c r="BI39" s="290" t="str">
        <f t="shared" si="42"/>
        <v/>
      </c>
      <c r="BJ39" s="290" t="str">
        <f t="shared" si="42"/>
        <v/>
      </c>
      <c r="BK39" s="290" t="str">
        <f t="shared" si="42"/>
        <v/>
      </c>
      <c r="BL39" s="290" t="str">
        <f t="shared" si="42"/>
        <v/>
      </c>
      <c r="BM39" s="290"/>
      <c r="BN39" s="290" t="str">
        <f>IF(AO39="","",COUNTIF($AO39:AO39,1))</f>
        <v/>
      </c>
      <c r="BO39" s="290" t="str">
        <f>IF(AP39="","",COUNTIF($AO39:AP39,1))</f>
        <v/>
      </c>
      <c r="BP39" s="290" t="str">
        <f>IF(AQ39="","",COUNTIF($AO39:AQ39,1))</f>
        <v/>
      </c>
      <c r="BQ39" s="290" t="str">
        <f>IF(AR39="","",COUNTIF($AO39:AR39,1))</f>
        <v/>
      </c>
      <c r="BR39" s="290" t="str">
        <f>IF(AS39="","",COUNTIF($AO39:AS39,1))</f>
        <v/>
      </c>
      <c r="BS39" s="290" t="str">
        <f>IF(AT39="","",COUNTIF($AO39:AT39,1))</f>
        <v/>
      </c>
      <c r="BT39" s="290" t="str">
        <f>IF(AU39="","",COUNTIF($AO39:AU39,1))</f>
        <v/>
      </c>
      <c r="BU39" s="290" t="str">
        <f>IF(AV39="","",COUNTIF($AO39:AV39,1))</f>
        <v/>
      </c>
      <c r="BV39" s="290" t="str">
        <f>IF(AW39="","",COUNTIF($AO39:AW39,1))</f>
        <v/>
      </c>
      <c r="BW39" s="290" t="str">
        <f>IF(AX39="","",COUNTIF($AO39:AX39,1))</f>
        <v/>
      </c>
      <c r="BX39" s="290" t="str">
        <f>IF(AY39="","",COUNTIF($AO39:AY39,1))</f>
        <v/>
      </c>
      <c r="BY39" s="290" t="str">
        <f>IF(AZ39="","",COUNTIF($AO39:AZ39,1))</f>
        <v/>
      </c>
      <c r="BZ39" s="290" t="str">
        <f>IF(BA39="","",COUNTIF($AO39:BA39,1))</f>
        <v/>
      </c>
      <c r="CA39" s="290" t="str">
        <f>IF(BB39="","",COUNTIF($AO39:BB39,1))</f>
        <v/>
      </c>
      <c r="CB39" s="290" t="str">
        <f>IF(BC39="","",COUNTIF($AO39:BC39,1))</f>
        <v/>
      </c>
      <c r="CC39" s="290" t="str">
        <f>IF(BD39="","",COUNTIF($AO39:BD39,1))</f>
        <v/>
      </c>
      <c r="CD39" s="290" t="str">
        <f>IF(BE39="","",COUNTIF($AO39:BE39,1))</f>
        <v/>
      </c>
      <c r="CE39" s="290" t="str">
        <f>IF(BF39="","",COUNTIF($AO39:BF39,1))</f>
        <v/>
      </c>
      <c r="CF39" s="290" t="str">
        <f>IF(BG39="","",COUNTIF($AO39:BG39,1))</f>
        <v/>
      </c>
      <c r="CG39" s="290" t="str">
        <f>IF(BH39="","",COUNTIF($AO39:BH39,1))</f>
        <v/>
      </c>
      <c r="CH39" s="290" t="str">
        <f>IF(BI39="","",COUNTIF($AO39:BI39,1))</f>
        <v/>
      </c>
      <c r="CI39" s="290" t="str">
        <f>IF(BJ39="","",COUNTIF($AO39:BJ39,1))</f>
        <v/>
      </c>
      <c r="CJ39" s="290" t="str">
        <f>IF(BK39="","",COUNTIF($AO39:BK39,1))</f>
        <v/>
      </c>
      <c r="CK39" s="290" t="str">
        <f>IF(BL39="","",COUNTIF($AO39:BL39,1))</f>
        <v/>
      </c>
      <c r="CL39" s="291"/>
      <c r="CM39" s="290" t="str">
        <f t="shared" si="47"/>
        <v/>
      </c>
      <c r="CN39" s="290" t="str">
        <f t="shared" si="47"/>
        <v/>
      </c>
      <c r="CO39" s="290" t="str">
        <f t="shared" si="47"/>
        <v/>
      </c>
      <c r="CP39" s="290" t="str">
        <f t="shared" si="47"/>
        <v/>
      </c>
      <c r="CQ39" s="290" t="str">
        <f t="shared" si="47"/>
        <v/>
      </c>
      <c r="CR39" s="290" t="str">
        <f t="shared" si="47"/>
        <v/>
      </c>
      <c r="CS39" s="290" t="str">
        <f t="shared" si="47"/>
        <v/>
      </c>
      <c r="CT39" s="290" t="str">
        <f t="shared" si="47"/>
        <v/>
      </c>
      <c r="CU39" s="290" t="str">
        <f t="shared" si="47"/>
        <v/>
      </c>
      <c r="CV39" s="290" t="str">
        <f t="shared" si="47"/>
        <v/>
      </c>
      <c r="CW39" s="290" t="str">
        <f t="shared" si="47"/>
        <v/>
      </c>
      <c r="CX39" s="290" t="str">
        <f t="shared" si="47"/>
        <v/>
      </c>
      <c r="CY39" s="290" t="str">
        <f t="shared" si="47"/>
        <v/>
      </c>
      <c r="CZ39" s="290" t="str">
        <f t="shared" si="47"/>
        <v/>
      </c>
      <c r="DA39" s="290" t="str">
        <f t="shared" si="47"/>
        <v/>
      </c>
      <c r="DB39" s="290" t="str">
        <f t="shared" si="40"/>
        <v/>
      </c>
      <c r="DC39" s="290" t="str">
        <f t="shared" si="40"/>
        <v/>
      </c>
      <c r="DD39" s="290" t="str">
        <f t="shared" si="40"/>
        <v/>
      </c>
      <c r="DE39" s="290" t="str">
        <f t="shared" si="40"/>
        <v/>
      </c>
      <c r="DF39" s="290" t="str">
        <f t="shared" si="40"/>
        <v/>
      </c>
      <c r="DG39" s="290" t="str">
        <f t="shared" si="40"/>
        <v/>
      </c>
      <c r="DH39" s="290" t="str">
        <f t="shared" si="40"/>
        <v/>
      </c>
      <c r="DI39" s="290" t="str">
        <f t="shared" si="40"/>
        <v/>
      </c>
      <c r="DJ39" s="290" t="str">
        <f t="shared" si="40"/>
        <v/>
      </c>
      <c r="DK39" s="3" t="str">
        <f t="shared" si="33"/>
        <v/>
      </c>
      <c r="DL39" s="3" t="str">
        <f t="shared" si="33"/>
        <v/>
      </c>
      <c r="DM39" s="3" t="str">
        <f t="shared" si="33"/>
        <v/>
      </c>
      <c r="DN39" s="3" t="str">
        <f t="shared" si="33"/>
        <v/>
      </c>
      <c r="DO39" s="3" t="str">
        <f t="shared" si="33"/>
        <v/>
      </c>
      <c r="DP39" s="3" t="str">
        <f t="shared" si="34"/>
        <v/>
      </c>
      <c r="DQ39" s="3" t="str">
        <f t="shared" si="35"/>
        <v/>
      </c>
      <c r="DR39" s="3" t="str">
        <f t="shared" si="36"/>
        <v/>
      </c>
      <c r="DS39" s="3" t="str">
        <f t="shared" si="37"/>
        <v/>
      </c>
      <c r="DT39" s="3" t="str">
        <f t="shared" si="38"/>
        <v/>
      </c>
      <c r="DU39" s="1" t="str">
        <f t="shared" si="39"/>
        <v/>
      </c>
      <c r="DV39" s="1" t="str">
        <f t="shared" si="19"/>
        <v/>
      </c>
      <c r="DW39" s="1" t="str">
        <f t="shared" si="20"/>
        <v/>
      </c>
      <c r="DX39" s="1" t="str">
        <f t="shared" si="21"/>
        <v/>
      </c>
      <c r="DY39" s="1" t="str">
        <f t="shared" si="22"/>
        <v/>
      </c>
      <c r="DZ39" s="1" t="str">
        <f t="shared" si="23"/>
        <v/>
      </c>
      <c r="EA39" s="1" t="str">
        <f t="shared" si="44"/>
        <v/>
      </c>
      <c r="EB39" s="1" t="str">
        <f t="shared" si="25"/>
        <v/>
      </c>
      <c r="EC39" s="1" t="str">
        <f t="shared" si="44"/>
        <v/>
      </c>
      <c r="ED39" s="1" t="str">
        <f t="shared" si="25"/>
        <v/>
      </c>
      <c r="EE39" s="1" t="str">
        <f t="shared" si="26"/>
        <v/>
      </c>
      <c r="EF39" s="1" t="str">
        <f t="shared" si="27"/>
        <v/>
      </c>
      <c r="EG39" s="1" t="str">
        <f t="shared" si="7"/>
        <v/>
      </c>
      <c r="EH39" s="1" t="str">
        <f t="shared" si="8"/>
        <v/>
      </c>
      <c r="EI39" s="1" t="str">
        <f t="shared" si="9"/>
        <v/>
      </c>
      <c r="EJ39" s="1" t="str">
        <f t="shared" si="10"/>
        <v/>
      </c>
      <c r="EK39" s="1" t="str">
        <f t="shared" si="11"/>
        <v/>
      </c>
      <c r="EL39" s="1" t="str">
        <f t="shared" si="12"/>
        <v/>
      </c>
      <c r="EM39" s="1" t="str">
        <f t="shared" si="13"/>
        <v/>
      </c>
      <c r="EN39" s="1" t="str">
        <f t="shared" si="14"/>
        <v/>
      </c>
      <c r="EP39" s="1" t="str">
        <f t="shared" si="28"/>
        <v/>
      </c>
      <c r="EQ39" s="1" t="str">
        <f t="shared" si="29"/>
        <v/>
      </c>
      <c r="ER39" s="1" t="str">
        <f t="shared" si="30"/>
        <v/>
      </c>
      <c r="ES39" s="1" t="str">
        <f t="shared" si="31"/>
        <v/>
      </c>
      <c r="ET39" s="1" t="str">
        <f t="shared" si="32"/>
        <v/>
      </c>
    </row>
    <row r="40" spans="1:150" ht="15.6" x14ac:dyDescent="0.3">
      <c r="A40" s="291" t="str">
        <f t="shared" si="15"/>
        <v/>
      </c>
      <c r="B40" s="292" t="str">
        <f>ajuizamento!A47</f>
        <v/>
      </c>
      <c r="C40" s="293" t="str">
        <f>ajuizamento!B47</f>
        <v/>
      </c>
      <c r="D40" s="293">
        <f>ajuizamento!C47</f>
        <v>0</v>
      </c>
      <c r="E40" s="293">
        <f>ajuizamento!D47</f>
        <v>0</v>
      </c>
      <c r="F40" s="293" t="str">
        <f>ajuizamento!E47</f>
        <v/>
      </c>
      <c r="G40" s="293" t="str">
        <f>ajuizamento!F47</f>
        <v/>
      </c>
      <c r="H40" s="292">
        <f>ajuizamento!G47</f>
        <v>0</v>
      </c>
      <c r="I40" s="5">
        <f>IF(ajuizamento!$AY47="",0,ajuizamento!$AY47)</f>
        <v>0</v>
      </c>
      <c r="J40" s="5">
        <f>IF(ajuizamento!H47="",0,ajuizamento!H47)</f>
        <v>0</v>
      </c>
      <c r="K40" s="5">
        <f>IF(ajuizamento!BC47="",0,ajuizamento!BC47)</f>
        <v>0</v>
      </c>
      <c r="L40" s="5">
        <f>IF(ajuizamento!BD47="",0,ajuizamento!BD47)</f>
        <v>0</v>
      </c>
      <c r="M40" s="5">
        <f>IF(ajuizamento!S47="",0,ajuizamento!S47)</f>
        <v>0</v>
      </c>
      <c r="N40" s="5">
        <f>IF(ajuizamento!T47="",0,ajuizamento!T47)</f>
        <v>0</v>
      </c>
      <c r="O40" s="5">
        <f>IF(ajuizamento!U47="",0,ajuizamento!U47)</f>
        <v>0</v>
      </c>
      <c r="P40" s="5">
        <f>IF(ajuizamento!V47="",0,ajuizamento!V47)</f>
        <v>0</v>
      </c>
      <c r="Q40" s="5">
        <f>IF(ajuizamento!W47="",0,ajuizamento!W47)</f>
        <v>0</v>
      </c>
      <c r="R40" s="5">
        <f>IF(ajuizamento!X47="",0,ajuizamento!X47)</f>
        <v>0</v>
      </c>
      <c r="S40" s="5">
        <f>IF(ajuizamento!Y47="",0,ajuizamento!Y47)</f>
        <v>0</v>
      </c>
      <c r="T40" s="5">
        <f>IF(ajuizamento!Z47="",0,ajuizamento!Z47)</f>
        <v>0</v>
      </c>
      <c r="U40" s="5">
        <f>IF(ajuizamento!AA47="",0,ajuizamento!AA47)</f>
        <v>0</v>
      </c>
      <c r="V40" s="5">
        <f>IF(ajuizamento!AB47="",0,ajuizamento!AB47)</f>
        <v>0</v>
      </c>
      <c r="W40" s="5">
        <f>IF(ajuizamento!AC47="",0,ajuizamento!AC47)</f>
        <v>0</v>
      </c>
      <c r="X40" s="5">
        <f>IF(ajuizamento!AD47="",0,ajuizamento!AD47)</f>
        <v>0</v>
      </c>
      <c r="Y40" s="5">
        <f>IF(ajuizamento!AE47="",0,ajuizamento!AE47)</f>
        <v>0</v>
      </c>
      <c r="Z40" s="5">
        <f>IF(ajuizamento!AF47="",0,ajuizamento!AF47)</f>
        <v>0</v>
      </c>
      <c r="AA40" s="5">
        <f>IF(ajuizamento!AG47="",0,ajuizamento!AG47)</f>
        <v>0</v>
      </c>
      <c r="AB40" s="5">
        <f>IF(ajuizamento!AH47="",0,ajuizamento!AH47)</f>
        <v>0</v>
      </c>
      <c r="AC40" s="5">
        <f>IF(ajuizamento!AI47="",0,ajuizamento!AI47)</f>
        <v>0</v>
      </c>
      <c r="AD40" s="5">
        <f>IF(ajuizamento!AJ47="",0,ajuizamento!AJ47)</f>
        <v>0</v>
      </c>
      <c r="AE40" s="5">
        <f>IF(ajuizamento!AK47="",0,ajuizamento!AK47)</f>
        <v>0</v>
      </c>
      <c r="AF40" s="5">
        <f>IF(ajuizamento!AL47="",0,ajuizamento!AL47)</f>
        <v>0</v>
      </c>
      <c r="AG40" s="5">
        <f>IF(ajuizamento!AM47="",0,ajuizamento!AM47)</f>
        <v>0</v>
      </c>
      <c r="AH40" s="5">
        <f>IF(ajuizamento!AN47="",0,ajuizamento!AN47)</f>
        <v>0</v>
      </c>
      <c r="AI40" s="5">
        <f>IF(ajuizamento!AO47="",0,ajuizamento!AO47)</f>
        <v>0</v>
      </c>
      <c r="AJ40" s="5">
        <f>IF(ajuizamento!AP47="",0,ajuizamento!AP47)</f>
        <v>0</v>
      </c>
      <c r="AK40" s="5">
        <f>IF(ajuizamento!AS47="",0,ajuizamento!AS47)</f>
        <v>0</v>
      </c>
      <c r="AL40" s="9" t="str">
        <f t="shared" ref="AL40:AL71" si="48">IF(AN40=0,"",I40)</f>
        <v/>
      </c>
      <c r="AM40" s="7" t="str">
        <f t="shared" si="2"/>
        <v/>
      </c>
      <c r="AN40" s="291">
        <f t="shared" si="17"/>
        <v>0</v>
      </c>
      <c r="AO40" s="290" t="str">
        <f t="shared" si="18"/>
        <v/>
      </c>
      <c r="AP40" s="290" t="str">
        <f t="shared" si="18"/>
        <v/>
      </c>
      <c r="AQ40" s="290" t="str">
        <f t="shared" si="18"/>
        <v/>
      </c>
      <c r="AR40" s="290" t="str">
        <f t="shared" si="18"/>
        <v/>
      </c>
      <c r="AS40" s="290" t="str">
        <f t="shared" si="18"/>
        <v/>
      </c>
      <c r="AT40" s="290" t="str">
        <f t="shared" si="18"/>
        <v/>
      </c>
      <c r="AU40" s="290" t="str">
        <f t="shared" si="18"/>
        <v/>
      </c>
      <c r="AV40" s="290" t="str">
        <f t="shared" si="18"/>
        <v/>
      </c>
      <c r="AW40" s="290" t="str">
        <f t="shared" si="18"/>
        <v/>
      </c>
      <c r="AX40" s="290" t="str">
        <f t="shared" si="18"/>
        <v/>
      </c>
      <c r="AY40" s="290" t="str">
        <f t="shared" si="18"/>
        <v/>
      </c>
      <c r="AZ40" s="290" t="str">
        <f t="shared" si="18"/>
        <v/>
      </c>
      <c r="BA40" s="290" t="str">
        <f t="shared" si="18"/>
        <v/>
      </c>
      <c r="BB40" s="290" t="str">
        <f t="shared" si="18"/>
        <v/>
      </c>
      <c r="BC40" s="290" t="str">
        <f t="shared" si="18"/>
        <v/>
      </c>
      <c r="BD40" s="290" t="str">
        <f t="shared" si="18"/>
        <v/>
      </c>
      <c r="BE40" s="290" t="str">
        <f t="shared" si="46"/>
        <v/>
      </c>
      <c r="BF40" s="290" t="str">
        <f t="shared" si="46"/>
        <v/>
      </c>
      <c r="BG40" s="290" t="str">
        <f t="shared" si="45"/>
        <v/>
      </c>
      <c r="BH40" s="290" t="str">
        <f t="shared" si="42"/>
        <v/>
      </c>
      <c r="BI40" s="290" t="str">
        <f t="shared" si="42"/>
        <v/>
      </c>
      <c r="BJ40" s="290" t="str">
        <f t="shared" si="42"/>
        <v/>
      </c>
      <c r="BK40" s="290" t="str">
        <f t="shared" si="42"/>
        <v/>
      </c>
      <c r="BL40" s="290" t="str">
        <f t="shared" si="42"/>
        <v/>
      </c>
      <c r="BM40" s="290"/>
      <c r="BN40" s="290" t="str">
        <f>IF(AO40="","",COUNTIF($AO40:AO40,1))</f>
        <v/>
      </c>
      <c r="BO40" s="290" t="str">
        <f>IF(AP40="","",COUNTIF($AO40:AP40,1))</f>
        <v/>
      </c>
      <c r="BP40" s="290" t="str">
        <f>IF(AQ40="","",COUNTIF($AO40:AQ40,1))</f>
        <v/>
      </c>
      <c r="BQ40" s="290" t="str">
        <f>IF(AR40="","",COUNTIF($AO40:AR40,1))</f>
        <v/>
      </c>
      <c r="BR40" s="290" t="str">
        <f>IF(AS40="","",COUNTIF($AO40:AS40,1))</f>
        <v/>
      </c>
      <c r="BS40" s="290" t="str">
        <f>IF(AT40="","",COUNTIF($AO40:AT40,1))</f>
        <v/>
      </c>
      <c r="BT40" s="290" t="str">
        <f>IF(AU40="","",COUNTIF($AO40:AU40,1))</f>
        <v/>
      </c>
      <c r="BU40" s="290" t="str">
        <f>IF(AV40="","",COUNTIF($AO40:AV40,1))</f>
        <v/>
      </c>
      <c r="BV40" s="290" t="str">
        <f>IF(AW40="","",COUNTIF($AO40:AW40,1))</f>
        <v/>
      </c>
      <c r="BW40" s="290" t="str">
        <f>IF(AX40="","",COUNTIF($AO40:AX40,1))</f>
        <v/>
      </c>
      <c r="BX40" s="290" t="str">
        <f>IF(AY40="","",COUNTIF($AO40:AY40,1))</f>
        <v/>
      </c>
      <c r="BY40" s="290" t="str">
        <f>IF(AZ40="","",COUNTIF($AO40:AZ40,1))</f>
        <v/>
      </c>
      <c r="BZ40" s="290" t="str">
        <f>IF(BA40="","",COUNTIF($AO40:BA40,1))</f>
        <v/>
      </c>
      <c r="CA40" s="290" t="str">
        <f>IF(BB40="","",COUNTIF($AO40:BB40,1))</f>
        <v/>
      </c>
      <c r="CB40" s="290" t="str">
        <f>IF(BC40="","",COUNTIF($AO40:BC40,1))</f>
        <v/>
      </c>
      <c r="CC40" s="290" t="str">
        <f>IF(BD40="","",COUNTIF($AO40:BD40,1))</f>
        <v/>
      </c>
      <c r="CD40" s="290" t="str">
        <f>IF(BE40="","",COUNTIF($AO40:BE40,1))</f>
        <v/>
      </c>
      <c r="CE40" s="290" t="str">
        <f>IF(BF40="","",COUNTIF($AO40:BF40,1))</f>
        <v/>
      </c>
      <c r="CF40" s="290" t="str">
        <f>IF(BG40="","",COUNTIF($AO40:BG40,1))</f>
        <v/>
      </c>
      <c r="CG40" s="290" t="str">
        <f>IF(BH40="","",COUNTIF($AO40:BH40,1))</f>
        <v/>
      </c>
      <c r="CH40" s="290" t="str">
        <f>IF(BI40="","",COUNTIF($AO40:BI40,1))</f>
        <v/>
      </c>
      <c r="CI40" s="290" t="str">
        <f>IF(BJ40="","",COUNTIF($AO40:BJ40,1))</f>
        <v/>
      </c>
      <c r="CJ40" s="290" t="str">
        <f>IF(BK40="","",COUNTIF($AO40:BK40,1))</f>
        <v/>
      </c>
      <c r="CK40" s="290" t="str">
        <f>IF(BL40="","",COUNTIF($AO40:BL40,1))</f>
        <v/>
      </c>
      <c r="CL40" s="291"/>
      <c r="CM40" s="290" t="str">
        <f t="shared" si="47"/>
        <v/>
      </c>
      <c r="CN40" s="290" t="str">
        <f t="shared" si="47"/>
        <v/>
      </c>
      <c r="CO40" s="290" t="str">
        <f t="shared" si="47"/>
        <v/>
      </c>
      <c r="CP40" s="290" t="str">
        <f t="shared" si="47"/>
        <v/>
      </c>
      <c r="CQ40" s="290" t="str">
        <f t="shared" si="47"/>
        <v/>
      </c>
      <c r="CR40" s="290" t="str">
        <f t="shared" si="47"/>
        <v/>
      </c>
      <c r="CS40" s="290" t="str">
        <f t="shared" si="47"/>
        <v/>
      </c>
      <c r="CT40" s="290" t="str">
        <f t="shared" si="47"/>
        <v/>
      </c>
      <c r="CU40" s="290" t="str">
        <f t="shared" si="47"/>
        <v/>
      </c>
      <c r="CV40" s="290" t="str">
        <f t="shared" si="47"/>
        <v/>
      </c>
      <c r="CW40" s="290" t="str">
        <f t="shared" si="47"/>
        <v/>
      </c>
      <c r="CX40" s="290" t="str">
        <f t="shared" si="47"/>
        <v/>
      </c>
      <c r="CY40" s="290" t="str">
        <f t="shared" si="47"/>
        <v/>
      </c>
      <c r="CZ40" s="290" t="str">
        <f t="shared" si="47"/>
        <v/>
      </c>
      <c r="DA40" s="290" t="str">
        <f t="shared" si="47"/>
        <v/>
      </c>
      <c r="DB40" s="290" t="str">
        <f t="shared" si="40"/>
        <v/>
      </c>
      <c r="DC40" s="290" t="str">
        <f t="shared" si="40"/>
        <v/>
      </c>
      <c r="DD40" s="290" t="str">
        <f t="shared" si="40"/>
        <v/>
      </c>
      <c r="DE40" s="290" t="str">
        <f t="shared" si="40"/>
        <v/>
      </c>
      <c r="DF40" s="290" t="str">
        <f t="shared" si="40"/>
        <v/>
      </c>
      <c r="DG40" s="290" t="str">
        <f t="shared" si="40"/>
        <v/>
      </c>
      <c r="DH40" s="290" t="str">
        <f t="shared" si="40"/>
        <v/>
      </c>
      <c r="DI40" s="290" t="str">
        <f t="shared" si="40"/>
        <v/>
      </c>
      <c r="DJ40" s="290" t="str">
        <f t="shared" si="40"/>
        <v/>
      </c>
      <c r="DK40" s="3" t="str">
        <f t="shared" si="33"/>
        <v/>
      </c>
      <c r="DL40" s="3" t="str">
        <f t="shared" si="33"/>
        <v/>
      </c>
      <c r="DM40" s="3" t="str">
        <f t="shared" si="33"/>
        <v/>
      </c>
      <c r="DN40" s="3" t="str">
        <f t="shared" si="33"/>
        <v/>
      </c>
      <c r="DO40" s="3" t="str">
        <f t="shared" si="33"/>
        <v/>
      </c>
      <c r="DP40" s="3" t="str">
        <f t="shared" si="34"/>
        <v/>
      </c>
      <c r="DQ40" s="3" t="str">
        <f t="shared" si="35"/>
        <v/>
      </c>
      <c r="DR40" s="3" t="str">
        <f t="shared" si="36"/>
        <v/>
      </c>
      <c r="DS40" s="3" t="str">
        <f t="shared" si="37"/>
        <v/>
      </c>
      <c r="DT40" s="3" t="str">
        <f t="shared" si="38"/>
        <v/>
      </c>
      <c r="DU40" s="1" t="str">
        <f t="shared" si="39"/>
        <v/>
      </c>
      <c r="DV40" s="1" t="str">
        <f t="shared" si="19"/>
        <v/>
      </c>
      <c r="DW40" s="1" t="str">
        <f t="shared" si="20"/>
        <v/>
      </c>
      <c r="DX40" s="1" t="str">
        <f t="shared" si="21"/>
        <v/>
      </c>
      <c r="DY40" s="1" t="str">
        <f t="shared" si="22"/>
        <v/>
      </c>
      <c r="DZ40" s="1" t="str">
        <f t="shared" si="23"/>
        <v/>
      </c>
      <c r="EA40" s="1" t="str">
        <f t="shared" si="44"/>
        <v/>
      </c>
      <c r="EB40" s="1" t="str">
        <f t="shared" si="25"/>
        <v/>
      </c>
      <c r="EC40" s="1" t="str">
        <f t="shared" si="44"/>
        <v/>
      </c>
      <c r="ED40" s="1" t="str">
        <f t="shared" si="25"/>
        <v/>
      </c>
      <c r="EE40" s="1" t="str">
        <f t="shared" si="26"/>
        <v/>
      </c>
      <c r="EF40" s="1" t="str">
        <f t="shared" si="27"/>
        <v/>
      </c>
      <c r="EG40" s="1" t="str">
        <f t="shared" si="7"/>
        <v/>
      </c>
      <c r="EH40" s="1" t="str">
        <f t="shared" si="8"/>
        <v/>
      </c>
      <c r="EI40" s="1" t="str">
        <f t="shared" si="9"/>
        <v/>
      </c>
      <c r="EJ40" s="1" t="str">
        <f t="shared" si="10"/>
        <v/>
      </c>
      <c r="EK40" s="1" t="str">
        <f t="shared" si="11"/>
        <v/>
      </c>
      <c r="EL40" s="1" t="str">
        <f t="shared" si="12"/>
        <v/>
      </c>
      <c r="EM40" s="1" t="str">
        <f t="shared" si="13"/>
        <v/>
      </c>
      <c r="EN40" s="1" t="str">
        <f t="shared" si="14"/>
        <v/>
      </c>
      <c r="EP40" s="1" t="str">
        <f t="shared" si="28"/>
        <v/>
      </c>
      <c r="EQ40" s="1" t="str">
        <f t="shared" si="29"/>
        <v/>
      </c>
      <c r="ER40" s="1" t="str">
        <f t="shared" si="30"/>
        <v/>
      </c>
      <c r="ES40" s="1" t="str">
        <f t="shared" si="31"/>
        <v/>
      </c>
      <c r="ET40" s="1" t="str">
        <f t="shared" si="32"/>
        <v/>
      </c>
    </row>
    <row r="41" spans="1:150" ht="15.6" x14ac:dyDescent="0.3">
      <c r="A41" s="291" t="str">
        <f t="shared" si="15"/>
        <v/>
      </c>
      <c r="B41" s="292" t="str">
        <f>ajuizamento!A48</f>
        <v/>
      </c>
      <c r="C41" s="293" t="str">
        <f>ajuizamento!B48</f>
        <v/>
      </c>
      <c r="D41" s="293">
        <f>ajuizamento!C48</f>
        <v>0</v>
      </c>
      <c r="E41" s="293">
        <f>ajuizamento!D48</f>
        <v>0</v>
      </c>
      <c r="F41" s="293" t="str">
        <f>ajuizamento!E48</f>
        <v/>
      </c>
      <c r="G41" s="293" t="str">
        <f>ajuizamento!F48</f>
        <v/>
      </c>
      <c r="H41" s="292">
        <f>ajuizamento!G48</f>
        <v>0</v>
      </c>
      <c r="I41" s="5">
        <f>IF(ajuizamento!$AY48="",0,ajuizamento!$AY48)</f>
        <v>0</v>
      </c>
      <c r="J41" s="5">
        <f>IF(ajuizamento!H48="",0,ajuizamento!H48)</f>
        <v>0</v>
      </c>
      <c r="K41" s="5">
        <f>IF(ajuizamento!BC48="",0,ajuizamento!BC48)</f>
        <v>0</v>
      </c>
      <c r="L41" s="5">
        <f>IF(ajuizamento!BD48="",0,ajuizamento!BD48)</f>
        <v>0</v>
      </c>
      <c r="M41" s="5">
        <f>IF(ajuizamento!S48="",0,ajuizamento!S48)</f>
        <v>0</v>
      </c>
      <c r="N41" s="5">
        <f>IF(ajuizamento!T48="",0,ajuizamento!T48)</f>
        <v>0</v>
      </c>
      <c r="O41" s="5">
        <f>IF(ajuizamento!U48="",0,ajuizamento!U48)</f>
        <v>0</v>
      </c>
      <c r="P41" s="5">
        <f>IF(ajuizamento!V48="",0,ajuizamento!V48)</f>
        <v>0</v>
      </c>
      <c r="Q41" s="5">
        <f>IF(ajuizamento!W48="",0,ajuizamento!W48)</f>
        <v>0</v>
      </c>
      <c r="R41" s="5">
        <f>IF(ajuizamento!X48="",0,ajuizamento!X48)</f>
        <v>0</v>
      </c>
      <c r="S41" s="5">
        <f>IF(ajuizamento!Y48="",0,ajuizamento!Y48)</f>
        <v>0</v>
      </c>
      <c r="T41" s="5">
        <f>IF(ajuizamento!Z48="",0,ajuizamento!Z48)</f>
        <v>0</v>
      </c>
      <c r="U41" s="5">
        <f>IF(ajuizamento!AA48="",0,ajuizamento!AA48)</f>
        <v>0</v>
      </c>
      <c r="V41" s="5">
        <f>IF(ajuizamento!AB48="",0,ajuizamento!AB48)</f>
        <v>0</v>
      </c>
      <c r="W41" s="5">
        <f>IF(ajuizamento!AC48="",0,ajuizamento!AC48)</f>
        <v>0</v>
      </c>
      <c r="X41" s="5">
        <f>IF(ajuizamento!AD48="",0,ajuizamento!AD48)</f>
        <v>0</v>
      </c>
      <c r="Y41" s="5">
        <f>IF(ajuizamento!AE48="",0,ajuizamento!AE48)</f>
        <v>0</v>
      </c>
      <c r="Z41" s="5">
        <f>IF(ajuizamento!AF48="",0,ajuizamento!AF48)</f>
        <v>0</v>
      </c>
      <c r="AA41" s="5">
        <f>IF(ajuizamento!AG48="",0,ajuizamento!AG48)</f>
        <v>0</v>
      </c>
      <c r="AB41" s="5">
        <f>IF(ajuizamento!AH48="",0,ajuizamento!AH48)</f>
        <v>0</v>
      </c>
      <c r="AC41" s="5">
        <f>IF(ajuizamento!AI48="",0,ajuizamento!AI48)</f>
        <v>0</v>
      </c>
      <c r="AD41" s="5">
        <f>IF(ajuizamento!AJ48="",0,ajuizamento!AJ48)</f>
        <v>0</v>
      </c>
      <c r="AE41" s="5">
        <f>IF(ajuizamento!AK48="",0,ajuizamento!AK48)</f>
        <v>0</v>
      </c>
      <c r="AF41" s="5">
        <f>IF(ajuizamento!AL48="",0,ajuizamento!AL48)</f>
        <v>0</v>
      </c>
      <c r="AG41" s="5">
        <f>IF(ajuizamento!AM48="",0,ajuizamento!AM48)</f>
        <v>0</v>
      </c>
      <c r="AH41" s="5">
        <f>IF(ajuizamento!AN48="",0,ajuizamento!AN48)</f>
        <v>0</v>
      </c>
      <c r="AI41" s="5">
        <f>IF(ajuizamento!AO48="",0,ajuizamento!AO48)</f>
        <v>0</v>
      </c>
      <c r="AJ41" s="5">
        <f>IF(ajuizamento!AP48="",0,ajuizamento!AP48)</f>
        <v>0</v>
      </c>
      <c r="AK41" s="5">
        <f>IF(ajuizamento!AS48="",0,ajuizamento!AS48)</f>
        <v>0</v>
      </c>
      <c r="AL41" s="9" t="str">
        <f t="shared" si="48"/>
        <v/>
      </c>
      <c r="AM41" s="7" t="str">
        <f t="shared" si="2"/>
        <v/>
      </c>
      <c r="AN41" s="291">
        <f t="shared" si="17"/>
        <v>0</v>
      </c>
      <c r="AO41" s="290" t="str">
        <f t="shared" si="18"/>
        <v/>
      </c>
      <c r="AP41" s="290" t="str">
        <f t="shared" si="18"/>
        <v/>
      </c>
      <c r="AQ41" s="290" t="str">
        <f t="shared" si="18"/>
        <v/>
      </c>
      <c r="AR41" s="290" t="str">
        <f t="shared" si="18"/>
        <v/>
      </c>
      <c r="AS41" s="290" t="str">
        <f t="shared" si="18"/>
        <v/>
      </c>
      <c r="AT41" s="290" t="str">
        <f t="shared" si="18"/>
        <v/>
      </c>
      <c r="AU41" s="290" t="str">
        <f t="shared" si="18"/>
        <v/>
      </c>
      <c r="AV41" s="290" t="str">
        <f t="shared" si="18"/>
        <v/>
      </c>
      <c r="AW41" s="290" t="str">
        <f t="shared" si="18"/>
        <v/>
      </c>
      <c r="AX41" s="290" t="str">
        <f t="shared" si="18"/>
        <v/>
      </c>
      <c r="AY41" s="290" t="str">
        <f t="shared" si="18"/>
        <v/>
      </c>
      <c r="AZ41" s="290" t="str">
        <f t="shared" si="18"/>
        <v/>
      </c>
      <c r="BA41" s="290" t="str">
        <f t="shared" si="18"/>
        <v/>
      </c>
      <c r="BB41" s="290" t="str">
        <f t="shared" si="18"/>
        <v/>
      </c>
      <c r="BC41" s="290" t="str">
        <f t="shared" si="18"/>
        <v/>
      </c>
      <c r="BD41" s="290" t="str">
        <f t="shared" si="18"/>
        <v/>
      </c>
      <c r="BE41" s="290" t="str">
        <f t="shared" si="46"/>
        <v/>
      </c>
      <c r="BF41" s="290" t="str">
        <f t="shared" si="46"/>
        <v/>
      </c>
      <c r="BG41" s="290" t="str">
        <f t="shared" si="45"/>
        <v/>
      </c>
      <c r="BH41" s="290" t="str">
        <f t="shared" si="42"/>
        <v/>
      </c>
      <c r="BI41" s="290" t="str">
        <f t="shared" si="42"/>
        <v/>
      </c>
      <c r="BJ41" s="290" t="str">
        <f t="shared" si="42"/>
        <v/>
      </c>
      <c r="BK41" s="290" t="str">
        <f t="shared" si="42"/>
        <v/>
      </c>
      <c r="BL41" s="290" t="str">
        <f t="shared" si="42"/>
        <v/>
      </c>
      <c r="BM41" s="290"/>
      <c r="BN41" s="290" t="str">
        <f>IF(AO41="","",COUNTIF($AO41:AO41,1))</f>
        <v/>
      </c>
      <c r="BO41" s="290" t="str">
        <f>IF(AP41="","",COUNTIF($AO41:AP41,1))</f>
        <v/>
      </c>
      <c r="BP41" s="290" t="str">
        <f>IF(AQ41="","",COUNTIF($AO41:AQ41,1))</f>
        <v/>
      </c>
      <c r="BQ41" s="290" t="str">
        <f>IF(AR41="","",COUNTIF($AO41:AR41,1))</f>
        <v/>
      </c>
      <c r="BR41" s="290" t="str">
        <f>IF(AS41="","",COUNTIF($AO41:AS41,1))</f>
        <v/>
      </c>
      <c r="BS41" s="290" t="str">
        <f>IF(AT41="","",COUNTIF($AO41:AT41,1))</f>
        <v/>
      </c>
      <c r="BT41" s="290" t="str">
        <f>IF(AU41="","",COUNTIF($AO41:AU41,1))</f>
        <v/>
      </c>
      <c r="BU41" s="290" t="str">
        <f>IF(AV41="","",COUNTIF($AO41:AV41,1))</f>
        <v/>
      </c>
      <c r="BV41" s="290" t="str">
        <f>IF(AW41="","",COUNTIF($AO41:AW41,1))</f>
        <v/>
      </c>
      <c r="BW41" s="290" t="str">
        <f>IF(AX41="","",COUNTIF($AO41:AX41,1))</f>
        <v/>
      </c>
      <c r="BX41" s="290" t="str">
        <f>IF(AY41="","",COUNTIF($AO41:AY41,1))</f>
        <v/>
      </c>
      <c r="BY41" s="290" t="str">
        <f>IF(AZ41="","",COUNTIF($AO41:AZ41,1))</f>
        <v/>
      </c>
      <c r="BZ41" s="290" t="str">
        <f>IF(BA41="","",COUNTIF($AO41:BA41,1))</f>
        <v/>
      </c>
      <c r="CA41" s="290" t="str">
        <f>IF(BB41="","",COUNTIF($AO41:BB41,1))</f>
        <v/>
      </c>
      <c r="CB41" s="290" t="str">
        <f>IF(BC41="","",COUNTIF($AO41:BC41,1))</f>
        <v/>
      </c>
      <c r="CC41" s="290" t="str">
        <f>IF(BD41="","",COUNTIF($AO41:BD41,1))</f>
        <v/>
      </c>
      <c r="CD41" s="290" t="str">
        <f>IF(BE41="","",COUNTIF($AO41:BE41,1))</f>
        <v/>
      </c>
      <c r="CE41" s="290" t="str">
        <f>IF(BF41="","",COUNTIF($AO41:BF41,1))</f>
        <v/>
      </c>
      <c r="CF41" s="290" t="str">
        <f>IF(BG41="","",COUNTIF($AO41:BG41,1))</f>
        <v/>
      </c>
      <c r="CG41" s="290" t="str">
        <f>IF(BH41="","",COUNTIF($AO41:BH41,1))</f>
        <v/>
      </c>
      <c r="CH41" s="290" t="str">
        <f>IF(BI41="","",COUNTIF($AO41:BI41,1))</f>
        <v/>
      </c>
      <c r="CI41" s="290" t="str">
        <f>IF(BJ41="","",COUNTIF($AO41:BJ41,1))</f>
        <v/>
      </c>
      <c r="CJ41" s="290" t="str">
        <f>IF(BK41="","",COUNTIF($AO41:BK41,1))</f>
        <v/>
      </c>
      <c r="CK41" s="290" t="str">
        <f>IF(BL41="","",COUNTIF($AO41:BL41,1))</f>
        <v/>
      </c>
      <c r="CL41" s="291"/>
      <c r="CM41" s="290" t="str">
        <f t="shared" si="47"/>
        <v/>
      </c>
      <c r="CN41" s="290" t="str">
        <f t="shared" si="47"/>
        <v/>
      </c>
      <c r="CO41" s="290" t="str">
        <f t="shared" si="47"/>
        <v/>
      </c>
      <c r="CP41" s="290" t="str">
        <f t="shared" si="47"/>
        <v/>
      </c>
      <c r="CQ41" s="290" t="str">
        <f t="shared" si="47"/>
        <v/>
      </c>
      <c r="CR41" s="290" t="str">
        <f t="shared" si="47"/>
        <v/>
      </c>
      <c r="CS41" s="290" t="str">
        <f t="shared" si="47"/>
        <v/>
      </c>
      <c r="CT41" s="290" t="str">
        <f t="shared" si="47"/>
        <v/>
      </c>
      <c r="CU41" s="290" t="str">
        <f t="shared" si="47"/>
        <v/>
      </c>
      <c r="CV41" s="290" t="str">
        <f t="shared" si="47"/>
        <v/>
      </c>
      <c r="CW41" s="290" t="str">
        <f t="shared" si="47"/>
        <v/>
      </c>
      <c r="CX41" s="290" t="str">
        <f t="shared" si="47"/>
        <v/>
      </c>
      <c r="CY41" s="290" t="str">
        <f t="shared" si="47"/>
        <v/>
      </c>
      <c r="CZ41" s="290" t="str">
        <f t="shared" si="47"/>
        <v/>
      </c>
      <c r="DA41" s="290" t="str">
        <f t="shared" si="47"/>
        <v/>
      </c>
      <c r="DB41" s="290" t="str">
        <f t="shared" si="40"/>
        <v/>
      </c>
      <c r="DC41" s="290" t="str">
        <f t="shared" si="40"/>
        <v/>
      </c>
      <c r="DD41" s="290" t="str">
        <f t="shared" si="40"/>
        <v/>
      </c>
      <c r="DE41" s="290" t="str">
        <f t="shared" si="40"/>
        <v/>
      </c>
      <c r="DF41" s="290" t="str">
        <f t="shared" si="40"/>
        <v/>
      </c>
      <c r="DG41" s="290" t="str">
        <f t="shared" si="40"/>
        <v/>
      </c>
      <c r="DH41" s="290" t="str">
        <f t="shared" si="40"/>
        <v/>
      </c>
      <c r="DI41" s="290" t="str">
        <f t="shared" si="40"/>
        <v/>
      </c>
      <c r="DJ41" s="290" t="str">
        <f t="shared" si="40"/>
        <v/>
      </c>
      <c r="DK41" s="3" t="str">
        <f t="shared" si="33"/>
        <v/>
      </c>
      <c r="DL41" s="3" t="str">
        <f t="shared" si="33"/>
        <v/>
      </c>
      <c r="DM41" s="3" t="str">
        <f t="shared" si="33"/>
        <v/>
      </c>
      <c r="DN41" s="3" t="str">
        <f t="shared" si="33"/>
        <v/>
      </c>
      <c r="DO41" s="3" t="str">
        <f t="shared" si="33"/>
        <v/>
      </c>
      <c r="DP41" s="3" t="str">
        <f t="shared" si="34"/>
        <v/>
      </c>
      <c r="DQ41" s="3" t="str">
        <f t="shared" si="35"/>
        <v/>
      </c>
      <c r="DR41" s="3" t="str">
        <f t="shared" si="36"/>
        <v/>
      </c>
      <c r="DS41" s="3" t="str">
        <f t="shared" si="37"/>
        <v/>
      </c>
      <c r="DT41" s="3" t="str">
        <f t="shared" si="38"/>
        <v/>
      </c>
      <c r="DU41" s="1" t="str">
        <f t="shared" si="39"/>
        <v/>
      </c>
      <c r="DV41" s="1" t="str">
        <f t="shared" si="19"/>
        <v/>
      </c>
      <c r="DW41" s="1" t="str">
        <f t="shared" si="20"/>
        <v/>
      </c>
      <c r="DX41" s="1" t="str">
        <f t="shared" si="21"/>
        <v/>
      </c>
      <c r="DY41" s="1" t="str">
        <f t="shared" si="22"/>
        <v/>
      </c>
      <c r="DZ41" s="1" t="str">
        <f t="shared" si="23"/>
        <v/>
      </c>
      <c r="EA41" s="1" t="str">
        <f t="shared" si="44"/>
        <v/>
      </c>
      <c r="EB41" s="1" t="str">
        <f t="shared" si="25"/>
        <v/>
      </c>
      <c r="EC41" s="1" t="str">
        <f t="shared" si="44"/>
        <v/>
      </c>
      <c r="ED41" s="1" t="str">
        <f t="shared" si="25"/>
        <v/>
      </c>
      <c r="EE41" s="1" t="str">
        <f t="shared" si="26"/>
        <v/>
      </c>
      <c r="EF41" s="1" t="str">
        <f t="shared" si="27"/>
        <v/>
      </c>
      <c r="EG41" s="1" t="str">
        <f t="shared" si="7"/>
        <v/>
      </c>
      <c r="EH41" s="1" t="str">
        <f t="shared" si="8"/>
        <v/>
      </c>
      <c r="EI41" s="1" t="str">
        <f t="shared" si="9"/>
        <v/>
      </c>
      <c r="EJ41" s="1" t="str">
        <f t="shared" si="10"/>
        <v/>
      </c>
      <c r="EK41" s="1" t="str">
        <f t="shared" si="11"/>
        <v/>
      </c>
      <c r="EL41" s="1" t="str">
        <f t="shared" si="12"/>
        <v/>
      </c>
      <c r="EM41" s="1" t="str">
        <f t="shared" si="13"/>
        <v/>
      </c>
      <c r="EN41" s="1" t="str">
        <f t="shared" si="14"/>
        <v/>
      </c>
      <c r="EP41" s="1" t="str">
        <f t="shared" si="28"/>
        <v/>
      </c>
      <c r="EQ41" s="1" t="str">
        <f t="shared" si="29"/>
        <v/>
      </c>
      <c r="ER41" s="1" t="str">
        <f t="shared" si="30"/>
        <v/>
      </c>
      <c r="ES41" s="1" t="str">
        <f t="shared" si="31"/>
        <v/>
      </c>
      <c r="ET41" s="1" t="str">
        <f t="shared" si="32"/>
        <v/>
      </c>
    </row>
    <row r="42" spans="1:150" ht="15.6" x14ac:dyDescent="0.3">
      <c r="A42" s="291" t="str">
        <f t="shared" si="15"/>
        <v/>
      </c>
      <c r="B42" s="292" t="str">
        <f>ajuizamento!A49</f>
        <v/>
      </c>
      <c r="C42" s="293" t="str">
        <f>ajuizamento!B49</f>
        <v/>
      </c>
      <c r="D42" s="293">
        <f>ajuizamento!C49</f>
        <v>0</v>
      </c>
      <c r="E42" s="293">
        <f>ajuizamento!D49</f>
        <v>0</v>
      </c>
      <c r="F42" s="293" t="str">
        <f>ajuizamento!E49</f>
        <v/>
      </c>
      <c r="G42" s="293" t="str">
        <f>ajuizamento!F49</f>
        <v/>
      </c>
      <c r="H42" s="292">
        <f>ajuizamento!G49</f>
        <v>0</v>
      </c>
      <c r="I42" s="5">
        <f>IF(ajuizamento!$AY49="",0,ajuizamento!$AY49)</f>
        <v>0</v>
      </c>
      <c r="J42" s="5">
        <f>IF(ajuizamento!H49="",0,ajuizamento!H49)</f>
        <v>0</v>
      </c>
      <c r="K42" s="5">
        <f>IF(ajuizamento!BC49="",0,ajuizamento!BC49)</f>
        <v>0</v>
      </c>
      <c r="L42" s="5">
        <f>IF(ajuizamento!BD49="",0,ajuizamento!BD49)</f>
        <v>0</v>
      </c>
      <c r="M42" s="5">
        <f>IF(ajuizamento!S49="",0,ajuizamento!S49)</f>
        <v>0</v>
      </c>
      <c r="N42" s="5">
        <f>IF(ajuizamento!T49="",0,ajuizamento!T49)</f>
        <v>0</v>
      </c>
      <c r="O42" s="5">
        <f>IF(ajuizamento!U49="",0,ajuizamento!U49)</f>
        <v>0</v>
      </c>
      <c r="P42" s="5">
        <f>IF(ajuizamento!V49="",0,ajuizamento!V49)</f>
        <v>0</v>
      </c>
      <c r="Q42" s="5">
        <f>IF(ajuizamento!W49="",0,ajuizamento!W49)</f>
        <v>0</v>
      </c>
      <c r="R42" s="5">
        <f>IF(ajuizamento!X49="",0,ajuizamento!X49)</f>
        <v>0</v>
      </c>
      <c r="S42" s="5">
        <f>IF(ajuizamento!Y49="",0,ajuizamento!Y49)</f>
        <v>0</v>
      </c>
      <c r="T42" s="5">
        <f>IF(ajuizamento!Z49="",0,ajuizamento!Z49)</f>
        <v>0</v>
      </c>
      <c r="U42" s="5">
        <f>IF(ajuizamento!AA49="",0,ajuizamento!AA49)</f>
        <v>0</v>
      </c>
      <c r="V42" s="5">
        <f>IF(ajuizamento!AB49="",0,ajuizamento!AB49)</f>
        <v>0</v>
      </c>
      <c r="W42" s="5">
        <f>IF(ajuizamento!AC49="",0,ajuizamento!AC49)</f>
        <v>0</v>
      </c>
      <c r="X42" s="5">
        <f>IF(ajuizamento!AD49="",0,ajuizamento!AD49)</f>
        <v>0</v>
      </c>
      <c r="Y42" s="5">
        <f>IF(ajuizamento!AE49="",0,ajuizamento!AE49)</f>
        <v>0</v>
      </c>
      <c r="Z42" s="5">
        <f>IF(ajuizamento!AF49="",0,ajuizamento!AF49)</f>
        <v>0</v>
      </c>
      <c r="AA42" s="5">
        <f>IF(ajuizamento!AG49="",0,ajuizamento!AG49)</f>
        <v>0</v>
      </c>
      <c r="AB42" s="5">
        <f>IF(ajuizamento!AH49="",0,ajuizamento!AH49)</f>
        <v>0</v>
      </c>
      <c r="AC42" s="5">
        <f>IF(ajuizamento!AI49="",0,ajuizamento!AI49)</f>
        <v>0</v>
      </c>
      <c r="AD42" s="5">
        <f>IF(ajuizamento!AJ49="",0,ajuizamento!AJ49)</f>
        <v>0</v>
      </c>
      <c r="AE42" s="5">
        <f>IF(ajuizamento!AK49="",0,ajuizamento!AK49)</f>
        <v>0</v>
      </c>
      <c r="AF42" s="5">
        <f>IF(ajuizamento!AL49="",0,ajuizamento!AL49)</f>
        <v>0</v>
      </c>
      <c r="AG42" s="5">
        <f>IF(ajuizamento!AM49="",0,ajuizamento!AM49)</f>
        <v>0</v>
      </c>
      <c r="AH42" s="5">
        <f>IF(ajuizamento!AN49="",0,ajuizamento!AN49)</f>
        <v>0</v>
      </c>
      <c r="AI42" s="5">
        <f>IF(ajuizamento!AO49="",0,ajuizamento!AO49)</f>
        <v>0</v>
      </c>
      <c r="AJ42" s="5">
        <f>IF(ajuizamento!AP49="",0,ajuizamento!AP49)</f>
        <v>0</v>
      </c>
      <c r="AK42" s="5">
        <f>IF(ajuizamento!AS49="",0,ajuizamento!AS49)</f>
        <v>0</v>
      </c>
      <c r="AL42" s="9" t="str">
        <f t="shared" si="48"/>
        <v/>
      </c>
      <c r="AM42" s="7" t="str">
        <f t="shared" si="2"/>
        <v/>
      </c>
      <c r="AN42" s="291">
        <f t="shared" si="17"/>
        <v>0</v>
      </c>
      <c r="AO42" s="290" t="str">
        <f t="shared" si="18"/>
        <v/>
      </c>
      <c r="AP42" s="290" t="str">
        <f t="shared" si="18"/>
        <v/>
      </c>
      <c r="AQ42" s="290" t="str">
        <f t="shared" si="18"/>
        <v/>
      </c>
      <c r="AR42" s="290" t="str">
        <f t="shared" si="18"/>
        <v/>
      </c>
      <c r="AS42" s="290" t="str">
        <f t="shared" si="18"/>
        <v/>
      </c>
      <c r="AT42" s="290" t="str">
        <f t="shared" si="18"/>
        <v/>
      </c>
      <c r="AU42" s="290" t="str">
        <f t="shared" si="18"/>
        <v/>
      </c>
      <c r="AV42" s="290" t="str">
        <f t="shared" si="18"/>
        <v/>
      </c>
      <c r="AW42" s="290" t="str">
        <f t="shared" si="18"/>
        <v/>
      </c>
      <c r="AX42" s="290" t="str">
        <f t="shared" si="18"/>
        <v/>
      </c>
      <c r="AY42" s="290" t="str">
        <f t="shared" si="18"/>
        <v/>
      </c>
      <c r="AZ42" s="290" t="str">
        <f t="shared" si="18"/>
        <v/>
      </c>
      <c r="BA42" s="290" t="str">
        <f t="shared" si="18"/>
        <v/>
      </c>
      <c r="BB42" s="290" t="str">
        <f t="shared" si="18"/>
        <v/>
      </c>
      <c r="BC42" s="290" t="str">
        <f t="shared" si="18"/>
        <v/>
      </c>
      <c r="BD42" s="290" t="str">
        <f t="shared" si="18"/>
        <v/>
      </c>
      <c r="BE42" s="290" t="str">
        <f t="shared" si="46"/>
        <v/>
      </c>
      <c r="BF42" s="290" t="str">
        <f t="shared" si="46"/>
        <v/>
      </c>
      <c r="BG42" s="290" t="str">
        <f t="shared" si="45"/>
        <v/>
      </c>
      <c r="BH42" s="290" t="str">
        <f t="shared" si="42"/>
        <v/>
      </c>
      <c r="BI42" s="290" t="str">
        <f t="shared" si="42"/>
        <v/>
      </c>
      <c r="BJ42" s="290" t="str">
        <f t="shared" si="42"/>
        <v/>
      </c>
      <c r="BK42" s="290" t="str">
        <f t="shared" si="42"/>
        <v/>
      </c>
      <c r="BL42" s="290" t="str">
        <f t="shared" si="42"/>
        <v/>
      </c>
      <c r="BM42" s="290"/>
      <c r="BN42" s="290" t="str">
        <f>IF(AO42="","",COUNTIF($AO42:AO42,1))</f>
        <v/>
      </c>
      <c r="BO42" s="290" t="str">
        <f>IF(AP42="","",COUNTIF($AO42:AP42,1))</f>
        <v/>
      </c>
      <c r="BP42" s="290" t="str">
        <f>IF(AQ42="","",COUNTIF($AO42:AQ42,1))</f>
        <v/>
      </c>
      <c r="BQ42" s="290" t="str">
        <f>IF(AR42="","",COUNTIF($AO42:AR42,1))</f>
        <v/>
      </c>
      <c r="BR42" s="290" t="str">
        <f>IF(AS42="","",COUNTIF($AO42:AS42,1))</f>
        <v/>
      </c>
      <c r="BS42" s="290" t="str">
        <f>IF(AT42="","",COUNTIF($AO42:AT42,1))</f>
        <v/>
      </c>
      <c r="BT42" s="290" t="str">
        <f>IF(AU42="","",COUNTIF($AO42:AU42,1))</f>
        <v/>
      </c>
      <c r="BU42" s="290" t="str">
        <f>IF(AV42="","",COUNTIF($AO42:AV42,1))</f>
        <v/>
      </c>
      <c r="BV42" s="290" t="str">
        <f>IF(AW42="","",COUNTIF($AO42:AW42,1))</f>
        <v/>
      </c>
      <c r="BW42" s="290" t="str">
        <f>IF(AX42="","",COUNTIF($AO42:AX42,1))</f>
        <v/>
      </c>
      <c r="BX42" s="290" t="str">
        <f>IF(AY42="","",COUNTIF($AO42:AY42,1))</f>
        <v/>
      </c>
      <c r="BY42" s="290" t="str">
        <f>IF(AZ42="","",COUNTIF($AO42:AZ42,1))</f>
        <v/>
      </c>
      <c r="BZ42" s="290" t="str">
        <f>IF(BA42="","",COUNTIF($AO42:BA42,1))</f>
        <v/>
      </c>
      <c r="CA42" s="290" t="str">
        <f>IF(BB42="","",COUNTIF($AO42:BB42,1))</f>
        <v/>
      </c>
      <c r="CB42" s="290" t="str">
        <f>IF(BC42="","",COUNTIF($AO42:BC42,1))</f>
        <v/>
      </c>
      <c r="CC42" s="290" t="str">
        <f>IF(BD42="","",COUNTIF($AO42:BD42,1))</f>
        <v/>
      </c>
      <c r="CD42" s="290" t="str">
        <f>IF(BE42="","",COUNTIF($AO42:BE42,1))</f>
        <v/>
      </c>
      <c r="CE42" s="290" t="str">
        <f>IF(BF42="","",COUNTIF($AO42:BF42,1))</f>
        <v/>
      </c>
      <c r="CF42" s="290" t="str">
        <f>IF(BG42="","",COUNTIF($AO42:BG42,1))</f>
        <v/>
      </c>
      <c r="CG42" s="290" t="str">
        <f>IF(BH42="","",COUNTIF($AO42:BH42,1))</f>
        <v/>
      </c>
      <c r="CH42" s="290" t="str">
        <f>IF(BI42="","",COUNTIF($AO42:BI42,1))</f>
        <v/>
      </c>
      <c r="CI42" s="290" t="str">
        <f>IF(BJ42="","",COUNTIF($AO42:BJ42,1))</f>
        <v/>
      </c>
      <c r="CJ42" s="290" t="str">
        <f>IF(BK42="","",COUNTIF($AO42:BK42,1))</f>
        <v/>
      </c>
      <c r="CK42" s="290" t="str">
        <f>IF(BL42="","",COUNTIF($AO42:BL42,1))</f>
        <v/>
      </c>
      <c r="CL42" s="291"/>
      <c r="CM42" s="290" t="str">
        <f t="shared" si="47"/>
        <v/>
      </c>
      <c r="CN42" s="290" t="str">
        <f t="shared" si="47"/>
        <v/>
      </c>
      <c r="CO42" s="290" t="str">
        <f t="shared" si="47"/>
        <v/>
      </c>
      <c r="CP42" s="290" t="str">
        <f t="shared" si="47"/>
        <v/>
      </c>
      <c r="CQ42" s="290" t="str">
        <f t="shared" si="47"/>
        <v/>
      </c>
      <c r="CR42" s="290" t="str">
        <f t="shared" si="47"/>
        <v/>
      </c>
      <c r="CS42" s="290" t="str">
        <f t="shared" si="47"/>
        <v/>
      </c>
      <c r="CT42" s="290" t="str">
        <f t="shared" si="47"/>
        <v/>
      </c>
      <c r="CU42" s="290" t="str">
        <f t="shared" si="47"/>
        <v/>
      </c>
      <c r="CV42" s="290" t="str">
        <f t="shared" si="47"/>
        <v/>
      </c>
      <c r="CW42" s="290" t="str">
        <f t="shared" si="47"/>
        <v/>
      </c>
      <c r="CX42" s="290" t="str">
        <f t="shared" si="47"/>
        <v/>
      </c>
      <c r="CY42" s="290" t="str">
        <f t="shared" si="47"/>
        <v/>
      </c>
      <c r="CZ42" s="290" t="str">
        <f t="shared" si="47"/>
        <v/>
      </c>
      <c r="DA42" s="290" t="str">
        <f t="shared" si="47"/>
        <v/>
      </c>
      <c r="DB42" s="290" t="str">
        <f t="shared" si="40"/>
        <v/>
      </c>
      <c r="DC42" s="290" t="str">
        <f t="shared" si="40"/>
        <v/>
      </c>
      <c r="DD42" s="290" t="str">
        <f t="shared" si="40"/>
        <v/>
      </c>
      <c r="DE42" s="290" t="str">
        <f t="shared" si="40"/>
        <v/>
      </c>
      <c r="DF42" s="290" t="str">
        <f t="shared" si="40"/>
        <v/>
      </c>
      <c r="DG42" s="290" t="str">
        <f t="shared" si="40"/>
        <v/>
      </c>
      <c r="DH42" s="290" t="str">
        <f t="shared" si="40"/>
        <v/>
      </c>
      <c r="DI42" s="290" t="str">
        <f t="shared" si="40"/>
        <v/>
      </c>
      <c r="DJ42" s="290" t="str">
        <f t="shared" si="40"/>
        <v/>
      </c>
      <c r="DK42" s="3" t="str">
        <f t="shared" ref="DK42:DO73" si="49">IFERROR(INDEX($BN$1:$CK$1,MATCH(DK$6,$BN42:$CK42,0)),"")</f>
        <v/>
      </c>
      <c r="DL42" s="3" t="str">
        <f t="shared" si="49"/>
        <v/>
      </c>
      <c r="DM42" s="3" t="str">
        <f t="shared" si="49"/>
        <v/>
      </c>
      <c r="DN42" s="3" t="str">
        <f t="shared" si="49"/>
        <v/>
      </c>
      <c r="DO42" s="3" t="str">
        <f t="shared" si="49"/>
        <v/>
      </c>
      <c r="DP42" s="3" t="str">
        <f t="shared" si="34"/>
        <v/>
      </c>
      <c r="DQ42" s="3" t="str">
        <f t="shared" si="35"/>
        <v/>
      </c>
      <c r="DR42" s="3" t="str">
        <f t="shared" si="36"/>
        <v/>
      </c>
      <c r="DS42" s="3" t="str">
        <f t="shared" si="37"/>
        <v/>
      </c>
      <c r="DT42" s="3" t="str">
        <f t="shared" si="38"/>
        <v/>
      </c>
      <c r="DU42" s="1" t="str">
        <f t="shared" si="39"/>
        <v/>
      </c>
      <c r="DV42" s="1" t="str">
        <f t="shared" si="19"/>
        <v/>
      </c>
      <c r="DW42" s="1" t="str">
        <f t="shared" si="20"/>
        <v/>
      </c>
      <c r="DX42" s="1" t="str">
        <f t="shared" si="21"/>
        <v/>
      </c>
      <c r="DY42" s="1" t="str">
        <f t="shared" si="22"/>
        <v/>
      </c>
      <c r="DZ42" s="1" t="str">
        <f t="shared" si="23"/>
        <v/>
      </c>
      <c r="EA42" s="1" t="str">
        <f t="shared" si="44"/>
        <v/>
      </c>
      <c r="EB42" s="1" t="str">
        <f t="shared" si="25"/>
        <v/>
      </c>
      <c r="EC42" s="1" t="str">
        <f t="shared" si="44"/>
        <v/>
      </c>
      <c r="ED42" s="1" t="str">
        <f t="shared" si="25"/>
        <v/>
      </c>
      <c r="EE42" s="1" t="str">
        <f t="shared" si="26"/>
        <v/>
      </c>
      <c r="EF42" s="1" t="str">
        <f t="shared" si="27"/>
        <v/>
      </c>
      <c r="EG42" s="1" t="str">
        <f t="shared" si="7"/>
        <v/>
      </c>
      <c r="EH42" s="1" t="str">
        <f t="shared" si="8"/>
        <v/>
      </c>
      <c r="EI42" s="1" t="str">
        <f t="shared" si="9"/>
        <v/>
      </c>
      <c r="EJ42" s="1" t="str">
        <f t="shared" si="10"/>
        <v/>
      </c>
      <c r="EK42" s="1" t="str">
        <f t="shared" si="11"/>
        <v/>
      </c>
      <c r="EL42" s="1" t="str">
        <f t="shared" si="12"/>
        <v/>
      </c>
      <c r="EM42" s="1" t="str">
        <f t="shared" si="13"/>
        <v/>
      </c>
      <c r="EN42" s="1" t="str">
        <f t="shared" si="14"/>
        <v/>
      </c>
      <c r="EP42" s="1" t="str">
        <f t="shared" si="28"/>
        <v/>
      </c>
      <c r="EQ42" s="1" t="str">
        <f t="shared" si="29"/>
        <v/>
      </c>
      <c r="ER42" s="1" t="str">
        <f t="shared" si="30"/>
        <v/>
      </c>
      <c r="ES42" s="1" t="str">
        <f t="shared" si="31"/>
        <v/>
      </c>
      <c r="ET42" s="1" t="str">
        <f t="shared" si="32"/>
        <v/>
      </c>
    </row>
    <row r="43" spans="1:150" ht="15.6" x14ac:dyDescent="0.3">
      <c r="A43" s="291" t="str">
        <f t="shared" si="15"/>
        <v/>
      </c>
      <c r="B43" s="292" t="str">
        <f>ajuizamento!A50</f>
        <v/>
      </c>
      <c r="C43" s="293" t="str">
        <f>ajuizamento!B50</f>
        <v/>
      </c>
      <c r="D43" s="293" t="str">
        <f>ajuizamento!C50</f>
        <v/>
      </c>
      <c r="E43" s="293">
        <f>ajuizamento!D50</f>
        <v>0</v>
      </c>
      <c r="F43" s="293" t="str">
        <f>ajuizamento!E50</f>
        <v/>
      </c>
      <c r="G43" s="293" t="str">
        <f>ajuizamento!F50</f>
        <v/>
      </c>
      <c r="H43" s="292">
        <f>ajuizamento!G50</f>
        <v>0</v>
      </c>
      <c r="I43" s="5">
        <f>IF(ajuizamento!$AY50="",0,ajuizamento!$AY50)</f>
        <v>0</v>
      </c>
      <c r="J43" s="5">
        <f>IF(ajuizamento!H50="",0,ajuizamento!H50)</f>
        <v>0</v>
      </c>
      <c r="K43" s="5">
        <f>IF(ajuizamento!BC50="",0,ajuizamento!BC50)</f>
        <v>0</v>
      </c>
      <c r="L43" s="5">
        <f>IF(ajuizamento!BD50="",0,ajuizamento!BD50)</f>
        <v>0</v>
      </c>
      <c r="M43" s="5">
        <f>IF(ajuizamento!S50="",0,ajuizamento!S50)</f>
        <v>0</v>
      </c>
      <c r="N43" s="5">
        <f>IF(ajuizamento!T50="",0,ajuizamento!T50)</f>
        <v>0</v>
      </c>
      <c r="O43" s="5">
        <f>IF(ajuizamento!U50="",0,ajuizamento!U50)</f>
        <v>0</v>
      </c>
      <c r="P43" s="5">
        <f>IF(ajuizamento!V50="",0,ajuizamento!V50)</f>
        <v>0</v>
      </c>
      <c r="Q43" s="5">
        <f>IF(ajuizamento!W50="",0,ajuizamento!W50)</f>
        <v>0</v>
      </c>
      <c r="R43" s="5">
        <f>IF(ajuizamento!X50="",0,ajuizamento!X50)</f>
        <v>0</v>
      </c>
      <c r="S43" s="5">
        <f>IF(ajuizamento!Y50="",0,ajuizamento!Y50)</f>
        <v>0</v>
      </c>
      <c r="T43" s="5">
        <f>IF(ajuizamento!Z50="",0,ajuizamento!Z50)</f>
        <v>0</v>
      </c>
      <c r="U43" s="5">
        <f>IF(ajuizamento!AA50="",0,ajuizamento!AA50)</f>
        <v>0</v>
      </c>
      <c r="V43" s="5">
        <f>IF(ajuizamento!AB50="",0,ajuizamento!AB50)</f>
        <v>0</v>
      </c>
      <c r="W43" s="5">
        <f>IF(ajuizamento!AC50="",0,ajuizamento!AC50)</f>
        <v>0</v>
      </c>
      <c r="X43" s="5">
        <f>IF(ajuizamento!AD50="",0,ajuizamento!AD50)</f>
        <v>0</v>
      </c>
      <c r="Y43" s="5">
        <f>IF(ajuizamento!AE50="",0,ajuizamento!AE50)</f>
        <v>0</v>
      </c>
      <c r="Z43" s="5">
        <f>IF(ajuizamento!AF50="",0,ajuizamento!AF50)</f>
        <v>0</v>
      </c>
      <c r="AA43" s="5">
        <f>IF(ajuizamento!AG50="",0,ajuizamento!AG50)</f>
        <v>0</v>
      </c>
      <c r="AB43" s="5">
        <f>IF(ajuizamento!AH50="",0,ajuizamento!AH50)</f>
        <v>0</v>
      </c>
      <c r="AC43" s="5">
        <f>IF(ajuizamento!AI50="",0,ajuizamento!AI50)</f>
        <v>0</v>
      </c>
      <c r="AD43" s="5">
        <f>IF(ajuizamento!AJ50="",0,ajuizamento!AJ50)</f>
        <v>0</v>
      </c>
      <c r="AE43" s="5">
        <f>IF(ajuizamento!AK50="",0,ajuizamento!AK50)</f>
        <v>0</v>
      </c>
      <c r="AF43" s="5">
        <f>IF(ajuizamento!AL50="",0,ajuizamento!AL50)</f>
        <v>0</v>
      </c>
      <c r="AG43" s="5">
        <f>IF(ajuizamento!AM50="",0,ajuizamento!AM50)</f>
        <v>0</v>
      </c>
      <c r="AH43" s="5">
        <f>IF(ajuizamento!AN50="",0,ajuizamento!AN50)</f>
        <v>0</v>
      </c>
      <c r="AI43" s="5">
        <f>IF(ajuizamento!AO50="",0,ajuizamento!AO50)</f>
        <v>0</v>
      </c>
      <c r="AJ43" s="5">
        <f>IF(ajuizamento!AP50="",0,ajuizamento!AP50)</f>
        <v>0</v>
      </c>
      <c r="AK43" s="5">
        <f>IF(ajuizamento!AS50="",0,ajuizamento!AS50)</f>
        <v>0</v>
      </c>
      <c r="AL43" s="9" t="str">
        <f t="shared" si="48"/>
        <v/>
      </c>
      <c r="AM43" s="7" t="str">
        <f t="shared" si="2"/>
        <v/>
      </c>
      <c r="AN43" s="291">
        <f t="shared" si="17"/>
        <v>0</v>
      </c>
      <c r="AO43" s="290" t="str">
        <f t="shared" si="18"/>
        <v/>
      </c>
      <c r="AP43" s="290" t="str">
        <f t="shared" si="18"/>
        <v/>
      </c>
      <c r="AQ43" s="290" t="str">
        <f t="shared" si="18"/>
        <v/>
      </c>
      <c r="AR43" s="290" t="str">
        <f t="shared" si="18"/>
        <v/>
      </c>
      <c r="AS43" s="290" t="str">
        <f t="shared" si="18"/>
        <v/>
      </c>
      <c r="AT43" s="290" t="str">
        <f t="shared" si="18"/>
        <v/>
      </c>
      <c r="AU43" s="290" t="str">
        <f t="shared" si="18"/>
        <v/>
      </c>
      <c r="AV43" s="290" t="str">
        <f t="shared" si="18"/>
        <v/>
      </c>
      <c r="AW43" s="290" t="str">
        <f t="shared" si="18"/>
        <v/>
      </c>
      <c r="AX43" s="290" t="str">
        <f t="shared" si="18"/>
        <v/>
      </c>
      <c r="AY43" s="290" t="str">
        <f t="shared" si="18"/>
        <v/>
      </c>
      <c r="AZ43" s="290" t="str">
        <f t="shared" si="18"/>
        <v/>
      </c>
      <c r="BA43" s="290" t="str">
        <f t="shared" si="18"/>
        <v/>
      </c>
      <c r="BB43" s="290" t="str">
        <f t="shared" si="18"/>
        <v/>
      </c>
      <c r="BC43" s="290" t="str">
        <f t="shared" si="18"/>
        <v/>
      </c>
      <c r="BD43" s="290" t="str">
        <f t="shared" si="18"/>
        <v/>
      </c>
      <c r="BE43" s="290" t="str">
        <f t="shared" si="46"/>
        <v/>
      </c>
      <c r="BF43" s="290" t="str">
        <f t="shared" si="46"/>
        <v/>
      </c>
      <c r="BG43" s="290" t="str">
        <f t="shared" si="45"/>
        <v/>
      </c>
      <c r="BH43" s="290" t="str">
        <f t="shared" si="42"/>
        <v/>
      </c>
      <c r="BI43" s="290" t="str">
        <f t="shared" si="42"/>
        <v/>
      </c>
      <c r="BJ43" s="290" t="str">
        <f t="shared" si="42"/>
        <v/>
      </c>
      <c r="BK43" s="290" t="str">
        <f t="shared" si="42"/>
        <v/>
      </c>
      <c r="BL43" s="290" t="str">
        <f t="shared" si="42"/>
        <v/>
      </c>
      <c r="BM43" s="290"/>
      <c r="BN43" s="290" t="str">
        <f>IF(AO43="","",COUNTIF($AO43:AO43,1))</f>
        <v/>
      </c>
      <c r="BO43" s="290" t="str">
        <f>IF(AP43="","",COUNTIF($AO43:AP43,1))</f>
        <v/>
      </c>
      <c r="BP43" s="290" t="str">
        <f>IF(AQ43="","",COUNTIF($AO43:AQ43,1))</f>
        <v/>
      </c>
      <c r="BQ43" s="290" t="str">
        <f>IF(AR43="","",COUNTIF($AO43:AR43,1))</f>
        <v/>
      </c>
      <c r="BR43" s="290" t="str">
        <f>IF(AS43="","",COUNTIF($AO43:AS43,1))</f>
        <v/>
      </c>
      <c r="BS43" s="290" t="str">
        <f>IF(AT43="","",COUNTIF($AO43:AT43,1))</f>
        <v/>
      </c>
      <c r="BT43" s="290" t="str">
        <f>IF(AU43="","",COUNTIF($AO43:AU43,1))</f>
        <v/>
      </c>
      <c r="BU43" s="290" t="str">
        <f>IF(AV43="","",COUNTIF($AO43:AV43,1))</f>
        <v/>
      </c>
      <c r="BV43" s="290" t="str">
        <f>IF(AW43="","",COUNTIF($AO43:AW43,1))</f>
        <v/>
      </c>
      <c r="BW43" s="290" t="str">
        <f>IF(AX43="","",COUNTIF($AO43:AX43,1))</f>
        <v/>
      </c>
      <c r="BX43" s="290" t="str">
        <f>IF(AY43="","",COUNTIF($AO43:AY43,1))</f>
        <v/>
      </c>
      <c r="BY43" s="290" t="str">
        <f>IF(AZ43="","",COUNTIF($AO43:AZ43,1))</f>
        <v/>
      </c>
      <c r="BZ43" s="290" t="str">
        <f>IF(BA43="","",COUNTIF($AO43:BA43,1))</f>
        <v/>
      </c>
      <c r="CA43" s="290" t="str">
        <f>IF(BB43="","",COUNTIF($AO43:BB43,1))</f>
        <v/>
      </c>
      <c r="CB43" s="290" t="str">
        <f>IF(BC43="","",COUNTIF($AO43:BC43,1))</f>
        <v/>
      </c>
      <c r="CC43" s="290" t="str">
        <f>IF(BD43="","",COUNTIF($AO43:BD43,1))</f>
        <v/>
      </c>
      <c r="CD43" s="290" t="str">
        <f>IF(BE43="","",COUNTIF($AO43:BE43,1))</f>
        <v/>
      </c>
      <c r="CE43" s="290" t="str">
        <f>IF(BF43="","",COUNTIF($AO43:BF43,1))</f>
        <v/>
      </c>
      <c r="CF43" s="290" t="str">
        <f>IF(BG43="","",COUNTIF($AO43:BG43,1))</f>
        <v/>
      </c>
      <c r="CG43" s="290" t="str">
        <f>IF(BH43="","",COUNTIF($AO43:BH43,1))</f>
        <v/>
      </c>
      <c r="CH43" s="290" t="str">
        <f>IF(BI43="","",COUNTIF($AO43:BI43,1))</f>
        <v/>
      </c>
      <c r="CI43" s="290" t="str">
        <f>IF(BJ43="","",COUNTIF($AO43:BJ43,1))</f>
        <v/>
      </c>
      <c r="CJ43" s="290" t="str">
        <f>IF(BK43="","",COUNTIF($AO43:BK43,1))</f>
        <v/>
      </c>
      <c r="CK43" s="290" t="str">
        <f>IF(BL43="","",COUNTIF($AO43:BL43,1))</f>
        <v/>
      </c>
      <c r="CL43" s="291"/>
      <c r="CM43" s="290" t="str">
        <f t="shared" si="47"/>
        <v/>
      </c>
      <c r="CN43" s="290" t="str">
        <f t="shared" si="47"/>
        <v/>
      </c>
      <c r="CO43" s="290" t="str">
        <f t="shared" si="47"/>
        <v/>
      </c>
      <c r="CP43" s="290" t="str">
        <f t="shared" si="47"/>
        <v/>
      </c>
      <c r="CQ43" s="290" t="str">
        <f t="shared" si="47"/>
        <v/>
      </c>
      <c r="CR43" s="290" t="str">
        <f t="shared" si="47"/>
        <v/>
      </c>
      <c r="CS43" s="290" t="str">
        <f t="shared" si="47"/>
        <v/>
      </c>
      <c r="CT43" s="290" t="str">
        <f t="shared" si="47"/>
        <v/>
      </c>
      <c r="CU43" s="290" t="str">
        <f t="shared" si="47"/>
        <v/>
      </c>
      <c r="CV43" s="290" t="str">
        <f t="shared" si="47"/>
        <v/>
      </c>
      <c r="CW43" s="290" t="str">
        <f t="shared" si="47"/>
        <v/>
      </c>
      <c r="CX43" s="290" t="str">
        <f t="shared" si="47"/>
        <v/>
      </c>
      <c r="CY43" s="290" t="str">
        <f t="shared" si="47"/>
        <v/>
      </c>
      <c r="CZ43" s="290" t="str">
        <f t="shared" si="47"/>
        <v/>
      </c>
      <c r="DA43" s="290" t="str">
        <f t="shared" si="47"/>
        <v/>
      </c>
      <c r="DB43" s="290" t="str">
        <f t="shared" si="40"/>
        <v/>
      </c>
      <c r="DC43" s="290" t="str">
        <f t="shared" si="40"/>
        <v/>
      </c>
      <c r="DD43" s="290" t="str">
        <f t="shared" si="40"/>
        <v/>
      </c>
      <c r="DE43" s="290" t="str">
        <f t="shared" si="40"/>
        <v/>
      </c>
      <c r="DF43" s="290" t="str">
        <f t="shared" si="40"/>
        <v/>
      </c>
      <c r="DG43" s="290" t="str">
        <f t="shared" si="40"/>
        <v/>
      </c>
      <c r="DH43" s="290" t="str">
        <f t="shared" si="40"/>
        <v/>
      </c>
      <c r="DI43" s="290" t="str">
        <f t="shared" si="40"/>
        <v/>
      </c>
      <c r="DJ43" s="290" t="str">
        <f t="shared" si="40"/>
        <v/>
      </c>
      <c r="DK43" s="3" t="str">
        <f t="shared" si="49"/>
        <v/>
      </c>
      <c r="DL43" s="3" t="str">
        <f t="shared" si="49"/>
        <v/>
      </c>
      <c r="DM43" s="3" t="str">
        <f t="shared" si="49"/>
        <v/>
      </c>
      <c r="DN43" s="3" t="str">
        <f t="shared" si="49"/>
        <v/>
      </c>
      <c r="DO43" s="3" t="str">
        <f t="shared" si="49"/>
        <v/>
      </c>
      <c r="DP43" s="3" t="str">
        <f t="shared" si="34"/>
        <v/>
      </c>
      <c r="DQ43" s="3" t="str">
        <f t="shared" si="35"/>
        <v/>
      </c>
      <c r="DR43" s="3" t="str">
        <f t="shared" si="36"/>
        <v/>
      </c>
      <c r="DS43" s="3" t="str">
        <f t="shared" si="37"/>
        <v/>
      </c>
      <c r="DT43" s="3" t="str">
        <f t="shared" si="38"/>
        <v/>
      </c>
      <c r="DU43" s="1" t="str">
        <f t="shared" si="39"/>
        <v/>
      </c>
      <c r="DV43" s="1" t="str">
        <f t="shared" si="19"/>
        <v/>
      </c>
      <c r="DW43" s="1" t="str">
        <f t="shared" si="20"/>
        <v/>
      </c>
      <c r="DX43" s="1" t="str">
        <f t="shared" si="21"/>
        <v/>
      </c>
      <c r="DY43" s="1" t="str">
        <f t="shared" si="22"/>
        <v/>
      </c>
      <c r="DZ43" s="1" t="str">
        <f t="shared" si="23"/>
        <v/>
      </c>
      <c r="EA43" s="1" t="str">
        <f t="shared" si="44"/>
        <v/>
      </c>
      <c r="EB43" s="1" t="str">
        <f t="shared" si="25"/>
        <v/>
      </c>
      <c r="EC43" s="1" t="str">
        <f t="shared" si="44"/>
        <v/>
      </c>
      <c r="ED43" s="1" t="str">
        <f t="shared" si="25"/>
        <v/>
      </c>
      <c r="EE43" s="1" t="str">
        <f t="shared" si="26"/>
        <v/>
      </c>
      <c r="EF43" s="1" t="str">
        <f t="shared" si="27"/>
        <v/>
      </c>
      <c r="EG43" s="1" t="str">
        <f t="shared" si="7"/>
        <v/>
      </c>
      <c r="EH43" s="1" t="str">
        <f t="shared" si="8"/>
        <v/>
      </c>
      <c r="EI43" s="1" t="str">
        <f t="shared" si="9"/>
        <v/>
      </c>
      <c r="EJ43" s="1" t="str">
        <f t="shared" si="10"/>
        <v/>
      </c>
      <c r="EK43" s="1" t="str">
        <f t="shared" si="11"/>
        <v/>
      </c>
      <c r="EL43" s="1" t="str">
        <f t="shared" si="12"/>
        <v/>
      </c>
      <c r="EM43" s="1" t="str">
        <f t="shared" si="13"/>
        <v/>
      </c>
      <c r="EN43" s="1" t="str">
        <f t="shared" si="14"/>
        <v/>
      </c>
      <c r="EP43" s="1" t="str">
        <f t="shared" si="28"/>
        <v/>
      </c>
      <c r="EQ43" s="1" t="str">
        <f t="shared" si="29"/>
        <v/>
      </c>
      <c r="ER43" s="1" t="str">
        <f t="shared" si="30"/>
        <v/>
      </c>
      <c r="ES43" s="1" t="str">
        <f t="shared" si="31"/>
        <v/>
      </c>
      <c r="ET43" s="1" t="str">
        <f t="shared" si="32"/>
        <v/>
      </c>
    </row>
    <row r="44" spans="1:150" ht="15.6" x14ac:dyDescent="0.3">
      <c r="A44" s="291" t="str">
        <f t="shared" si="15"/>
        <v/>
      </c>
      <c r="B44" s="292" t="str">
        <f>ajuizamento!A51</f>
        <v/>
      </c>
      <c r="C44" s="293" t="str">
        <f>ajuizamento!B51</f>
        <v/>
      </c>
      <c r="D44" s="293">
        <f>ajuizamento!C51</f>
        <v>0</v>
      </c>
      <c r="E44" s="293">
        <f>ajuizamento!D51</f>
        <v>0</v>
      </c>
      <c r="F44" s="293" t="str">
        <f>ajuizamento!E51</f>
        <v/>
      </c>
      <c r="G44" s="293" t="str">
        <f>ajuizamento!F51</f>
        <v/>
      </c>
      <c r="H44" s="292">
        <f>ajuizamento!G51</f>
        <v>0</v>
      </c>
      <c r="I44" s="5">
        <f>IF(ajuizamento!$AY51="",0,ajuizamento!$AY51)</f>
        <v>0</v>
      </c>
      <c r="J44" s="5">
        <f>IF(ajuizamento!H51="",0,ajuizamento!H51)</f>
        <v>0</v>
      </c>
      <c r="K44" s="5">
        <f>IF(ajuizamento!BC51="",0,ajuizamento!BC51)</f>
        <v>0</v>
      </c>
      <c r="L44" s="5">
        <f>IF(ajuizamento!BD51="",0,ajuizamento!BD51)</f>
        <v>0</v>
      </c>
      <c r="M44" s="5">
        <f>IF(ajuizamento!S51="",0,ajuizamento!S51)</f>
        <v>0</v>
      </c>
      <c r="N44" s="5">
        <f>IF(ajuizamento!T51="",0,ajuizamento!T51)</f>
        <v>0</v>
      </c>
      <c r="O44" s="5">
        <f>IF(ajuizamento!U51="",0,ajuizamento!U51)</f>
        <v>0</v>
      </c>
      <c r="P44" s="5">
        <f>IF(ajuizamento!V51="",0,ajuizamento!V51)</f>
        <v>0</v>
      </c>
      <c r="Q44" s="5">
        <f>IF(ajuizamento!W51="",0,ajuizamento!W51)</f>
        <v>0</v>
      </c>
      <c r="R44" s="5">
        <f>IF(ajuizamento!X51="",0,ajuizamento!X51)</f>
        <v>0</v>
      </c>
      <c r="S44" s="5">
        <f>IF(ajuizamento!Y51="",0,ajuizamento!Y51)</f>
        <v>0</v>
      </c>
      <c r="T44" s="5">
        <f>IF(ajuizamento!Z51="",0,ajuizamento!Z51)</f>
        <v>0</v>
      </c>
      <c r="U44" s="5">
        <f>IF(ajuizamento!AA51="",0,ajuizamento!AA51)</f>
        <v>0</v>
      </c>
      <c r="V44" s="5">
        <f>IF(ajuizamento!AB51="",0,ajuizamento!AB51)</f>
        <v>0</v>
      </c>
      <c r="W44" s="5">
        <f>IF(ajuizamento!AC51="",0,ajuizamento!AC51)</f>
        <v>0</v>
      </c>
      <c r="X44" s="5">
        <f>IF(ajuizamento!AD51="",0,ajuizamento!AD51)</f>
        <v>0</v>
      </c>
      <c r="Y44" s="5">
        <f>IF(ajuizamento!AE51="",0,ajuizamento!AE51)</f>
        <v>0</v>
      </c>
      <c r="Z44" s="5">
        <f>IF(ajuizamento!AF51="",0,ajuizamento!AF51)</f>
        <v>0</v>
      </c>
      <c r="AA44" s="5">
        <f>IF(ajuizamento!AG51="",0,ajuizamento!AG51)</f>
        <v>0</v>
      </c>
      <c r="AB44" s="5">
        <f>IF(ajuizamento!AH51="",0,ajuizamento!AH51)</f>
        <v>0</v>
      </c>
      <c r="AC44" s="5">
        <f>IF(ajuizamento!AI51="",0,ajuizamento!AI51)</f>
        <v>0</v>
      </c>
      <c r="AD44" s="5">
        <f>IF(ajuizamento!AJ51="",0,ajuizamento!AJ51)</f>
        <v>0</v>
      </c>
      <c r="AE44" s="5">
        <f>IF(ajuizamento!AK51="",0,ajuizamento!AK51)</f>
        <v>0</v>
      </c>
      <c r="AF44" s="5">
        <f>IF(ajuizamento!AL51="",0,ajuizamento!AL51)</f>
        <v>0</v>
      </c>
      <c r="AG44" s="5">
        <f>IF(ajuizamento!AM51="",0,ajuizamento!AM51)</f>
        <v>0</v>
      </c>
      <c r="AH44" s="5">
        <f>IF(ajuizamento!AN51="",0,ajuizamento!AN51)</f>
        <v>0</v>
      </c>
      <c r="AI44" s="5">
        <f>IF(ajuizamento!AO51="",0,ajuizamento!AO51)</f>
        <v>0</v>
      </c>
      <c r="AJ44" s="5">
        <f>IF(ajuizamento!AP51="",0,ajuizamento!AP51)</f>
        <v>0</v>
      </c>
      <c r="AK44" s="5">
        <f>IF(ajuizamento!AS51="",0,ajuizamento!AS51)</f>
        <v>0</v>
      </c>
      <c r="AL44" s="9" t="str">
        <f t="shared" si="48"/>
        <v/>
      </c>
      <c r="AM44" s="7" t="str">
        <f t="shared" si="2"/>
        <v/>
      </c>
      <c r="AN44" s="291">
        <f t="shared" si="17"/>
        <v>0</v>
      </c>
      <c r="AO44" s="290" t="str">
        <f t="shared" si="18"/>
        <v/>
      </c>
      <c r="AP44" s="290" t="str">
        <f t="shared" si="18"/>
        <v/>
      </c>
      <c r="AQ44" s="290" t="str">
        <f t="shared" si="18"/>
        <v/>
      </c>
      <c r="AR44" s="290" t="str">
        <f t="shared" si="18"/>
        <v/>
      </c>
      <c r="AS44" s="290" t="str">
        <f t="shared" si="18"/>
        <v/>
      </c>
      <c r="AT44" s="290" t="str">
        <f t="shared" si="18"/>
        <v/>
      </c>
      <c r="AU44" s="290" t="str">
        <f t="shared" si="18"/>
        <v/>
      </c>
      <c r="AV44" s="290" t="str">
        <f t="shared" si="18"/>
        <v/>
      </c>
      <c r="AW44" s="290" t="str">
        <f t="shared" si="18"/>
        <v/>
      </c>
      <c r="AX44" s="290" t="str">
        <f t="shared" si="18"/>
        <v/>
      </c>
      <c r="AY44" s="290" t="str">
        <f t="shared" si="18"/>
        <v/>
      </c>
      <c r="AZ44" s="290" t="str">
        <f t="shared" si="18"/>
        <v/>
      </c>
      <c r="BA44" s="290" t="str">
        <f t="shared" si="18"/>
        <v/>
      </c>
      <c r="BB44" s="290" t="str">
        <f t="shared" si="18"/>
        <v/>
      </c>
      <c r="BC44" s="290" t="str">
        <f t="shared" si="18"/>
        <v/>
      </c>
      <c r="BD44" s="290" t="str">
        <f t="shared" si="18"/>
        <v/>
      </c>
      <c r="BE44" s="290" t="str">
        <f t="shared" si="46"/>
        <v/>
      </c>
      <c r="BF44" s="290" t="str">
        <f t="shared" si="46"/>
        <v/>
      </c>
      <c r="BG44" s="290" t="str">
        <f t="shared" si="45"/>
        <v/>
      </c>
      <c r="BH44" s="290" t="str">
        <f t="shared" si="42"/>
        <v/>
      </c>
      <c r="BI44" s="290" t="str">
        <f t="shared" si="42"/>
        <v/>
      </c>
      <c r="BJ44" s="290" t="str">
        <f t="shared" si="42"/>
        <v/>
      </c>
      <c r="BK44" s="290" t="str">
        <f t="shared" si="42"/>
        <v/>
      </c>
      <c r="BL44" s="290" t="str">
        <f t="shared" si="42"/>
        <v/>
      </c>
      <c r="BM44" s="290"/>
      <c r="BN44" s="290" t="str">
        <f>IF(AO44="","",COUNTIF($AO44:AO44,1))</f>
        <v/>
      </c>
      <c r="BO44" s="290" t="str">
        <f>IF(AP44="","",COUNTIF($AO44:AP44,1))</f>
        <v/>
      </c>
      <c r="BP44" s="290" t="str">
        <f>IF(AQ44="","",COUNTIF($AO44:AQ44,1))</f>
        <v/>
      </c>
      <c r="BQ44" s="290" t="str">
        <f>IF(AR44="","",COUNTIF($AO44:AR44,1))</f>
        <v/>
      </c>
      <c r="BR44" s="290" t="str">
        <f>IF(AS44="","",COUNTIF($AO44:AS44,1))</f>
        <v/>
      </c>
      <c r="BS44" s="290" t="str">
        <f>IF(AT44="","",COUNTIF($AO44:AT44,1))</f>
        <v/>
      </c>
      <c r="BT44" s="290" t="str">
        <f>IF(AU44="","",COUNTIF($AO44:AU44,1))</f>
        <v/>
      </c>
      <c r="BU44" s="290" t="str">
        <f>IF(AV44="","",COUNTIF($AO44:AV44,1))</f>
        <v/>
      </c>
      <c r="BV44" s="290" t="str">
        <f>IF(AW44="","",COUNTIF($AO44:AW44,1))</f>
        <v/>
      </c>
      <c r="BW44" s="290" t="str">
        <f>IF(AX44="","",COUNTIF($AO44:AX44,1))</f>
        <v/>
      </c>
      <c r="BX44" s="290" t="str">
        <f>IF(AY44="","",COUNTIF($AO44:AY44,1))</f>
        <v/>
      </c>
      <c r="BY44" s="290" t="str">
        <f>IF(AZ44="","",COUNTIF($AO44:AZ44,1))</f>
        <v/>
      </c>
      <c r="BZ44" s="290" t="str">
        <f>IF(BA44="","",COUNTIF($AO44:BA44,1))</f>
        <v/>
      </c>
      <c r="CA44" s="290" t="str">
        <f>IF(BB44="","",COUNTIF($AO44:BB44,1))</f>
        <v/>
      </c>
      <c r="CB44" s="290" t="str">
        <f>IF(BC44="","",COUNTIF($AO44:BC44,1))</f>
        <v/>
      </c>
      <c r="CC44" s="290" t="str">
        <f>IF(BD44="","",COUNTIF($AO44:BD44,1))</f>
        <v/>
      </c>
      <c r="CD44" s="290" t="str">
        <f>IF(BE44="","",COUNTIF($AO44:BE44,1))</f>
        <v/>
      </c>
      <c r="CE44" s="290" t="str">
        <f>IF(BF44="","",COUNTIF($AO44:BF44,1))</f>
        <v/>
      </c>
      <c r="CF44" s="290" t="str">
        <f>IF(BG44="","",COUNTIF($AO44:BG44,1))</f>
        <v/>
      </c>
      <c r="CG44" s="290" t="str">
        <f>IF(BH44="","",COUNTIF($AO44:BH44,1))</f>
        <v/>
      </c>
      <c r="CH44" s="290" t="str">
        <f>IF(BI44="","",COUNTIF($AO44:BI44,1))</f>
        <v/>
      </c>
      <c r="CI44" s="290" t="str">
        <f>IF(BJ44="","",COUNTIF($AO44:BJ44,1))</f>
        <v/>
      </c>
      <c r="CJ44" s="290" t="str">
        <f>IF(BK44="","",COUNTIF($AO44:BK44,1))</f>
        <v/>
      </c>
      <c r="CK44" s="290" t="str">
        <f>IF(BL44="","",COUNTIF($AO44:BL44,1))</f>
        <v/>
      </c>
      <c r="CL44" s="291"/>
      <c r="CM44" s="290" t="str">
        <f t="shared" si="47"/>
        <v/>
      </c>
      <c r="CN44" s="290" t="str">
        <f t="shared" si="47"/>
        <v/>
      </c>
      <c r="CO44" s="290" t="str">
        <f t="shared" si="47"/>
        <v/>
      </c>
      <c r="CP44" s="290" t="str">
        <f t="shared" si="47"/>
        <v/>
      </c>
      <c r="CQ44" s="290" t="str">
        <f t="shared" si="47"/>
        <v/>
      </c>
      <c r="CR44" s="290" t="str">
        <f t="shared" si="47"/>
        <v/>
      </c>
      <c r="CS44" s="290" t="str">
        <f t="shared" si="47"/>
        <v/>
      </c>
      <c r="CT44" s="290" t="str">
        <f t="shared" si="47"/>
        <v/>
      </c>
      <c r="CU44" s="290" t="str">
        <f t="shared" si="47"/>
        <v/>
      </c>
      <c r="CV44" s="290" t="str">
        <f t="shared" si="47"/>
        <v/>
      </c>
      <c r="CW44" s="290" t="str">
        <f t="shared" si="47"/>
        <v/>
      </c>
      <c r="CX44" s="290" t="str">
        <f t="shared" si="47"/>
        <v/>
      </c>
      <c r="CY44" s="290" t="str">
        <f t="shared" si="47"/>
        <v/>
      </c>
      <c r="CZ44" s="290" t="str">
        <f t="shared" si="47"/>
        <v/>
      </c>
      <c r="DA44" s="290" t="str">
        <f t="shared" si="47"/>
        <v/>
      </c>
      <c r="DB44" s="290" t="str">
        <f t="shared" si="40"/>
        <v/>
      </c>
      <c r="DC44" s="290" t="str">
        <f t="shared" si="40"/>
        <v/>
      </c>
      <c r="DD44" s="290" t="str">
        <f t="shared" si="40"/>
        <v/>
      </c>
      <c r="DE44" s="290" t="str">
        <f t="shared" si="40"/>
        <v/>
      </c>
      <c r="DF44" s="290" t="str">
        <f t="shared" si="40"/>
        <v/>
      </c>
      <c r="DG44" s="290" t="str">
        <f t="shared" si="40"/>
        <v/>
      </c>
      <c r="DH44" s="290" t="str">
        <f t="shared" si="40"/>
        <v/>
      </c>
      <c r="DI44" s="290" t="str">
        <f t="shared" si="40"/>
        <v/>
      </c>
      <c r="DJ44" s="290" t="str">
        <f t="shared" si="40"/>
        <v/>
      </c>
      <c r="DK44" s="3" t="str">
        <f t="shared" si="49"/>
        <v/>
      </c>
      <c r="DL44" s="3" t="str">
        <f t="shared" si="49"/>
        <v/>
      </c>
      <c r="DM44" s="3" t="str">
        <f t="shared" si="49"/>
        <v/>
      </c>
      <c r="DN44" s="3" t="str">
        <f t="shared" si="49"/>
        <v/>
      </c>
      <c r="DO44" s="3" t="str">
        <f t="shared" si="49"/>
        <v/>
      </c>
      <c r="DP44" s="3" t="str">
        <f t="shared" si="34"/>
        <v/>
      </c>
      <c r="DQ44" s="3" t="str">
        <f t="shared" si="35"/>
        <v/>
      </c>
      <c r="DR44" s="3" t="str">
        <f t="shared" si="36"/>
        <v/>
      </c>
      <c r="DS44" s="3" t="str">
        <f t="shared" si="37"/>
        <v/>
      </c>
      <c r="DT44" s="3" t="str">
        <f t="shared" si="38"/>
        <v/>
      </c>
      <c r="DU44" s="1" t="str">
        <f t="shared" si="39"/>
        <v/>
      </c>
      <c r="DV44" s="1" t="str">
        <f t="shared" si="19"/>
        <v/>
      </c>
      <c r="DW44" s="1" t="str">
        <f t="shared" si="20"/>
        <v/>
      </c>
      <c r="DX44" s="1" t="str">
        <f t="shared" si="21"/>
        <v/>
      </c>
      <c r="DY44" s="1" t="str">
        <f t="shared" si="22"/>
        <v/>
      </c>
      <c r="DZ44" s="1" t="str">
        <f t="shared" si="23"/>
        <v/>
      </c>
      <c r="EA44" s="1" t="str">
        <f t="shared" si="44"/>
        <v/>
      </c>
      <c r="EB44" s="1" t="str">
        <f t="shared" si="25"/>
        <v/>
      </c>
      <c r="EC44" s="1" t="str">
        <f t="shared" si="44"/>
        <v/>
      </c>
      <c r="ED44" s="1" t="str">
        <f t="shared" si="25"/>
        <v/>
      </c>
      <c r="EE44" s="1" t="str">
        <f t="shared" si="26"/>
        <v/>
      </c>
      <c r="EF44" s="1" t="str">
        <f t="shared" si="27"/>
        <v/>
      </c>
      <c r="EG44" s="1" t="str">
        <f t="shared" si="7"/>
        <v/>
      </c>
      <c r="EH44" s="1" t="str">
        <f t="shared" si="8"/>
        <v/>
      </c>
      <c r="EI44" s="1" t="str">
        <f t="shared" si="9"/>
        <v/>
      </c>
      <c r="EJ44" s="1" t="str">
        <f t="shared" si="10"/>
        <v/>
      </c>
      <c r="EK44" s="1" t="str">
        <f t="shared" si="11"/>
        <v/>
      </c>
      <c r="EL44" s="1" t="str">
        <f t="shared" si="12"/>
        <v/>
      </c>
      <c r="EM44" s="1" t="str">
        <f t="shared" si="13"/>
        <v/>
      </c>
      <c r="EN44" s="1" t="str">
        <f t="shared" si="14"/>
        <v/>
      </c>
      <c r="EP44" s="1" t="str">
        <f t="shared" si="28"/>
        <v/>
      </c>
      <c r="EQ44" s="1" t="str">
        <f t="shared" si="29"/>
        <v/>
      </c>
      <c r="ER44" s="1" t="str">
        <f t="shared" si="30"/>
        <v/>
      </c>
      <c r="ES44" s="1" t="str">
        <f t="shared" si="31"/>
        <v/>
      </c>
      <c r="ET44" s="1" t="str">
        <f t="shared" si="32"/>
        <v/>
      </c>
    </row>
    <row r="45" spans="1:150" ht="15.6" x14ac:dyDescent="0.3">
      <c r="A45" s="291" t="str">
        <f t="shared" si="15"/>
        <v/>
      </c>
      <c r="B45" s="292" t="str">
        <f>ajuizamento!A52</f>
        <v/>
      </c>
      <c r="C45" s="293" t="str">
        <f>ajuizamento!B52</f>
        <v/>
      </c>
      <c r="D45" s="293">
        <f>ajuizamento!C52</f>
        <v>0</v>
      </c>
      <c r="E45" s="293">
        <f>ajuizamento!D52</f>
        <v>0</v>
      </c>
      <c r="F45" s="293" t="str">
        <f>ajuizamento!E52</f>
        <v/>
      </c>
      <c r="G45" s="293" t="str">
        <f>ajuizamento!F52</f>
        <v/>
      </c>
      <c r="H45" s="292">
        <f>ajuizamento!G52</f>
        <v>0</v>
      </c>
      <c r="I45" s="5">
        <f>IF(ajuizamento!$AY52="",0,ajuizamento!$AY52)</f>
        <v>0</v>
      </c>
      <c r="J45" s="5">
        <f>IF(ajuizamento!H52="",0,ajuizamento!H52)</f>
        <v>0</v>
      </c>
      <c r="K45" s="5">
        <f>IF(ajuizamento!BC52="",0,ajuizamento!BC52)</f>
        <v>0</v>
      </c>
      <c r="L45" s="5">
        <f>IF(ajuizamento!BD52="",0,ajuizamento!BD52)</f>
        <v>0</v>
      </c>
      <c r="M45" s="5">
        <f>IF(ajuizamento!S52="",0,ajuizamento!S52)</f>
        <v>0</v>
      </c>
      <c r="N45" s="5">
        <f>IF(ajuizamento!T52="",0,ajuizamento!T52)</f>
        <v>0</v>
      </c>
      <c r="O45" s="5">
        <f>IF(ajuizamento!U52="",0,ajuizamento!U52)</f>
        <v>0</v>
      </c>
      <c r="P45" s="5">
        <f>IF(ajuizamento!V52="",0,ajuizamento!V52)</f>
        <v>0</v>
      </c>
      <c r="Q45" s="5">
        <f>IF(ajuizamento!W52="",0,ajuizamento!W52)</f>
        <v>0</v>
      </c>
      <c r="R45" s="5">
        <f>IF(ajuizamento!X52="",0,ajuizamento!X52)</f>
        <v>0</v>
      </c>
      <c r="S45" s="5">
        <f>IF(ajuizamento!Y52="",0,ajuizamento!Y52)</f>
        <v>0</v>
      </c>
      <c r="T45" s="5">
        <f>IF(ajuizamento!Z52="",0,ajuizamento!Z52)</f>
        <v>0</v>
      </c>
      <c r="U45" s="5">
        <f>IF(ajuizamento!AA52="",0,ajuizamento!AA52)</f>
        <v>0</v>
      </c>
      <c r="V45" s="5">
        <f>IF(ajuizamento!AB52="",0,ajuizamento!AB52)</f>
        <v>0</v>
      </c>
      <c r="W45" s="5">
        <f>IF(ajuizamento!AC52="",0,ajuizamento!AC52)</f>
        <v>0</v>
      </c>
      <c r="X45" s="5">
        <f>IF(ajuizamento!AD52="",0,ajuizamento!AD52)</f>
        <v>0</v>
      </c>
      <c r="Y45" s="5">
        <f>IF(ajuizamento!AE52="",0,ajuizamento!AE52)</f>
        <v>0</v>
      </c>
      <c r="Z45" s="5">
        <f>IF(ajuizamento!AF52="",0,ajuizamento!AF52)</f>
        <v>0</v>
      </c>
      <c r="AA45" s="5">
        <f>IF(ajuizamento!AG52="",0,ajuizamento!AG52)</f>
        <v>0</v>
      </c>
      <c r="AB45" s="5">
        <f>IF(ajuizamento!AH52="",0,ajuizamento!AH52)</f>
        <v>0</v>
      </c>
      <c r="AC45" s="5">
        <f>IF(ajuizamento!AI52="",0,ajuizamento!AI52)</f>
        <v>0</v>
      </c>
      <c r="AD45" s="5">
        <f>IF(ajuizamento!AJ52="",0,ajuizamento!AJ52)</f>
        <v>0</v>
      </c>
      <c r="AE45" s="5">
        <f>IF(ajuizamento!AK52="",0,ajuizamento!AK52)</f>
        <v>0</v>
      </c>
      <c r="AF45" s="5">
        <f>IF(ajuizamento!AL52="",0,ajuizamento!AL52)</f>
        <v>0</v>
      </c>
      <c r="AG45" s="5">
        <f>IF(ajuizamento!AM52="",0,ajuizamento!AM52)</f>
        <v>0</v>
      </c>
      <c r="AH45" s="5">
        <f>IF(ajuizamento!AN52="",0,ajuizamento!AN52)</f>
        <v>0</v>
      </c>
      <c r="AI45" s="5">
        <f>IF(ajuizamento!AO52="",0,ajuizamento!AO52)</f>
        <v>0</v>
      </c>
      <c r="AJ45" s="5">
        <f>IF(ajuizamento!AP52="",0,ajuizamento!AP52)</f>
        <v>0</v>
      </c>
      <c r="AK45" s="5">
        <f>IF(ajuizamento!AS52="",0,ajuizamento!AS52)</f>
        <v>0</v>
      </c>
      <c r="AL45" s="9" t="str">
        <f t="shared" si="48"/>
        <v/>
      </c>
      <c r="AM45" s="7" t="str">
        <f t="shared" si="2"/>
        <v/>
      </c>
      <c r="AN45" s="291">
        <f t="shared" si="17"/>
        <v>0</v>
      </c>
      <c r="AO45" s="290" t="str">
        <f t="shared" si="18"/>
        <v/>
      </c>
      <c r="AP45" s="290" t="str">
        <f t="shared" si="18"/>
        <v/>
      </c>
      <c r="AQ45" s="290" t="str">
        <f t="shared" si="18"/>
        <v/>
      </c>
      <c r="AR45" s="290" t="str">
        <f t="shared" si="18"/>
        <v/>
      </c>
      <c r="AS45" s="290" t="str">
        <f t="shared" si="18"/>
        <v/>
      </c>
      <c r="AT45" s="290" t="str">
        <f t="shared" si="18"/>
        <v/>
      </c>
      <c r="AU45" s="290" t="str">
        <f t="shared" si="18"/>
        <v/>
      </c>
      <c r="AV45" s="290" t="str">
        <f t="shared" si="18"/>
        <v/>
      </c>
      <c r="AW45" s="290" t="str">
        <f t="shared" si="18"/>
        <v/>
      </c>
      <c r="AX45" s="290" t="str">
        <f t="shared" si="18"/>
        <v/>
      </c>
      <c r="AY45" s="290" t="str">
        <f t="shared" si="18"/>
        <v/>
      </c>
      <c r="AZ45" s="290" t="str">
        <f t="shared" si="18"/>
        <v/>
      </c>
      <c r="BA45" s="290" t="str">
        <f t="shared" si="18"/>
        <v/>
      </c>
      <c r="BB45" s="290" t="str">
        <f t="shared" si="18"/>
        <v/>
      </c>
      <c r="BC45" s="290" t="str">
        <f t="shared" si="18"/>
        <v/>
      </c>
      <c r="BD45" s="290" t="str">
        <f t="shared" si="18"/>
        <v/>
      </c>
      <c r="BE45" s="290" t="str">
        <f t="shared" si="46"/>
        <v/>
      </c>
      <c r="BF45" s="290" t="str">
        <f t="shared" si="46"/>
        <v/>
      </c>
      <c r="BG45" s="290" t="str">
        <f t="shared" si="45"/>
        <v/>
      </c>
      <c r="BH45" s="290" t="str">
        <f t="shared" si="42"/>
        <v/>
      </c>
      <c r="BI45" s="290" t="str">
        <f t="shared" si="42"/>
        <v/>
      </c>
      <c r="BJ45" s="290" t="str">
        <f t="shared" si="42"/>
        <v/>
      </c>
      <c r="BK45" s="290" t="str">
        <f t="shared" si="42"/>
        <v/>
      </c>
      <c r="BL45" s="290" t="str">
        <f t="shared" si="42"/>
        <v/>
      </c>
      <c r="BM45" s="290"/>
      <c r="BN45" s="290" t="str">
        <f>IF(AO45="","",COUNTIF($AO45:AO45,1))</f>
        <v/>
      </c>
      <c r="BO45" s="290" t="str">
        <f>IF(AP45="","",COUNTIF($AO45:AP45,1))</f>
        <v/>
      </c>
      <c r="BP45" s="290" t="str">
        <f>IF(AQ45="","",COUNTIF($AO45:AQ45,1))</f>
        <v/>
      </c>
      <c r="BQ45" s="290" t="str">
        <f>IF(AR45="","",COUNTIF($AO45:AR45,1))</f>
        <v/>
      </c>
      <c r="BR45" s="290" t="str">
        <f>IF(AS45="","",COUNTIF($AO45:AS45,1))</f>
        <v/>
      </c>
      <c r="BS45" s="290" t="str">
        <f>IF(AT45="","",COUNTIF($AO45:AT45,1))</f>
        <v/>
      </c>
      <c r="BT45" s="290" t="str">
        <f>IF(AU45="","",COUNTIF($AO45:AU45,1))</f>
        <v/>
      </c>
      <c r="BU45" s="290" t="str">
        <f>IF(AV45="","",COUNTIF($AO45:AV45,1))</f>
        <v/>
      </c>
      <c r="BV45" s="290" t="str">
        <f>IF(AW45="","",COUNTIF($AO45:AW45,1))</f>
        <v/>
      </c>
      <c r="BW45" s="290" t="str">
        <f>IF(AX45="","",COUNTIF($AO45:AX45,1))</f>
        <v/>
      </c>
      <c r="BX45" s="290" t="str">
        <f>IF(AY45="","",COUNTIF($AO45:AY45,1))</f>
        <v/>
      </c>
      <c r="BY45" s="290" t="str">
        <f>IF(AZ45="","",COUNTIF($AO45:AZ45,1))</f>
        <v/>
      </c>
      <c r="BZ45" s="290" t="str">
        <f>IF(BA45="","",COUNTIF($AO45:BA45,1))</f>
        <v/>
      </c>
      <c r="CA45" s="290" t="str">
        <f>IF(BB45="","",COUNTIF($AO45:BB45,1))</f>
        <v/>
      </c>
      <c r="CB45" s="290" t="str">
        <f>IF(BC45="","",COUNTIF($AO45:BC45,1))</f>
        <v/>
      </c>
      <c r="CC45" s="290" t="str">
        <f>IF(BD45="","",COUNTIF($AO45:BD45,1))</f>
        <v/>
      </c>
      <c r="CD45" s="290" t="str">
        <f>IF(BE45="","",COUNTIF($AO45:BE45,1))</f>
        <v/>
      </c>
      <c r="CE45" s="290" t="str">
        <f>IF(BF45="","",COUNTIF($AO45:BF45,1))</f>
        <v/>
      </c>
      <c r="CF45" s="290" t="str">
        <f>IF(BG45="","",COUNTIF($AO45:BG45,1))</f>
        <v/>
      </c>
      <c r="CG45" s="290" t="str">
        <f>IF(BH45="","",COUNTIF($AO45:BH45,1))</f>
        <v/>
      </c>
      <c r="CH45" s="290" t="str">
        <f>IF(BI45="","",COUNTIF($AO45:BI45,1))</f>
        <v/>
      </c>
      <c r="CI45" s="290" t="str">
        <f>IF(BJ45="","",COUNTIF($AO45:BJ45,1))</f>
        <v/>
      </c>
      <c r="CJ45" s="290" t="str">
        <f>IF(BK45="","",COUNTIF($AO45:BK45,1))</f>
        <v/>
      </c>
      <c r="CK45" s="290" t="str">
        <f>IF(BL45="","",COUNTIF($AO45:BL45,1))</f>
        <v/>
      </c>
      <c r="CL45" s="291"/>
      <c r="CM45" s="290" t="str">
        <f t="shared" si="47"/>
        <v/>
      </c>
      <c r="CN45" s="290" t="str">
        <f t="shared" si="47"/>
        <v/>
      </c>
      <c r="CO45" s="290" t="str">
        <f t="shared" si="47"/>
        <v/>
      </c>
      <c r="CP45" s="290" t="str">
        <f t="shared" si="47"/>
        <v/>
      </c>
      <c r="CQ45" s="290" t="str">
        <f t="shared" si="47"/>
        <v/>
      </c>
      <c r="CR45" s="290" t="str">
        <f t="shared" si="47"/>
        <v/>
      </c>
      <c r="CS45" s="290" t="str">
        <f t="shared" si="47"/>
        <v/>
      </c>
      <c r="CT45" s="290" t="str">
        <f t="shared" si="47"/>
        <v/>
      </c>
      <c r="CU45" s="290" t="str">
        <f t="shared" si="47"/>
        <v/>
      </c>
      <c r="CV45" s="290" t="str">
        <f t="shared" si="47"/>
        <v/>
      </c>
      <c r="CW45" s="290" t="str">
        <f t="shared" si="47"/>
        <v/>
      </c>
      <c r="CX45" s="290" t="str">
        <f t="shared" si="47"/>
        <v/>
      </c>
      <c r="CY45" s="290" t="str">
        <f t="shared" si="47"/>
        <v/>
      </c>
      <c r="CZ45" s="290" t="str">
        <f t="shared" si="47"/>
        <v/>
      </c>
      <c r="DA45" s="290" t="str">
        <f t="shared" si="47"/>
        <v/>
      </c>
      <c r="DB45" s="290" t="str">
        <f t="shared" si="40"/>
        <v/>
      </c>
      <c r="DC45" s="290" t="str">
        <f t="shared" si="40"/>
        <v/>
      </c>
      <c r="DD45" s="290" t="str">
        <f t="shared" si="40"/>
        <v/>
      </c>
      <c r="DE45" s="290" t="str">
        <f t="shared" si="40"/>
        <v/>
      </c>
      <c r="DF45" s="290" t="str">
        <f t="shared" si="40"/>
        <v/>
      </c>
      <c r="DG45" s="290" t="str">
        <f t="shared" si="40"/>
        <v/>
      </c>
      <c r="DH45" s="290" t="str">
        <f t="shared" si="40"/>
        <v/>
      </c>
      <c r="DI45" s="290" t="str">
        <f t="shared" si="40"/>
        <v/>
      </c>
      <c r="DJ45" s="290" t="str">
        <f t="shared" si="40"/>
        <v/>
      </c>
      <c r="DK45" s="3" t="str">
        <f t="shared" si="49"/>
        <v/>
      </c>
      <c r="DL45" s="3" t="str">
        <f t="shared" si="49"/>
        <v/>
      </c>
      <c r="DM45" s="3" t="str">
        <f t="shared" si="49"/>
        <v/>
      </c>
      <c r="DN45" s="3" t="str">
        <f t="shared" si="49"/>
        <v/>
      </c>
      <c r="DO45" s="3" t="str">
        <f t="shared" si="49"/>
        <v/>
      </c>
      <c r="DP45" s="3" t="str">
        <f t="shared" si="34"/>
        <v/>
      </c>
      <c r="DQ45" s="3" t="str">
        <f t="shared" si="35"/>
        <v/>
      </c>
      <c r="DR45" s="3" t="str">
        <f t="shared" si="36"/>
        <v/>
      </c>
      <c r="DS45" s="3" t="str">
        <f t="shared" si="37"/>
        <v/>
      </c>
      <c r="DT45" s="3" t="str">
        <f t="shared" si="38"/>
        <v/>
      </c>
      <c r="DU45" s="1" t="str">
        <f t="shared" si="39"/>
        <v/>
      </c>
      <c r="DV45" s="1" t="str">
        <f t="shared" si="19"/>
        <v/>
      </c>
      <c r="DW45" s="1" t="str">
        <f t="shared" si="20"/>
        <v/>
      </c>
      <c r="DX45" s="1" t="str">
        <f t="shared" si="21"/>
        <v/>
      </c>
      <c r="DY45" s="1" t="str">
        <f t="shared" si="22"/>
        <v/>
      </c>
      <c r="DZ45" s="1" t="str">
        <f t="shared" si="23"/>
        <v/>
      </c>
      <c r="EA45" s="1" t="str">
        <f t="shared" si="44"/>
        <v/>
      </c>
      <c r="EB45" s="1" t="str">
        <f t="shared" si="25"/>
        <v/>
      </c>
      <c r="EC45" s="1" t="str">
        <f t="shared" si="44"/>
        <v/>
      </c>
      <c r="ED45" s="1" t="str">
        <f t="shared" si="25"/>
        <v/>
      </c>
      <c r="EE45" s="1" t="str">
        <f t="shared" si="26"/>
        <v/>
      </c>
      <c r="EF45" s="1" t="str">
        <f t="shared" si="27"/>
        <v/>
      </c>
      <c r="EG45" s="1" t="str">
        <f t="shared" si="7"/>
        <v/>
      </c>
      <c r="EH45" s="1" t="str">
        <f t="shared" si="8"/>
        <v/>
      </c>
      <c r="EI45" s="1" t="str">
        <f t="shared" si="9"/>
        <v/>
      </c>
      <c r="EJ45" s="1" t="str">
        <f t="shared" si="10"/>
        <v/>
      </c>
      <c r="EK45" s="1" t="str">
        <f t="shared" si="11"/>
        <v/>
      </c>
      <c r="EL45" s="1" t="str">
        <f t="shared" si="12"/>
        <v/>
      </c>
      <c r="EM45" s="1" t="str">
        <f t="shared" si="13"/>
        <v/>
      </c>
      <c r="EN45" s="1" t="str">
        <f t="shared" si="14"/>
        <v/>
      </c>
      <c r="EP45" s="1" t="str">
        <f t="shared" si="28"/>
        <v/>
      </c>
      <c r="EQ45" s="1" t="str">
        <f t="shared" si="29"/>
        <v/>
      </c>
      <c r="ER45" s="1" t="str">
        <f t="shared" si="30"/>
        <v/>
      </c>
      <c r="ES45" s="1" t="str">
        <f t="shared" si="31"/>
        <v/>
      </c>
      <c r="ET45" s="1" t="str">
        <f t="shared" si="32"/>
        <v/>
      </c>
    </row>
    <row r="46" spans="1:150" ht="15.6" x14ac:dyDescent="0.3">
      <c r="A46" s="291" t="str">
        <f t="shared" si="15"/>
        <v/>
      </c>
      <c r="B46" s="292" t="str">
        <f>ajuizamento!A53</f>
        <v/>
      </c>
      <c r="C46" s="293" t="str">
        <f>ajuizamento!B53</f>
        <v/>
      </c>
      <c r="D46" s="293">
        <f>ajuizamento!C53</f>
        <v>0</v>
      </c>
      <c r="E46" s="293">
        <f>ajuizamento!D53</f>
        <v>0</v>
      </c>
      <c r="F46" s="293" t="str">
        <f>ajuizamento!E53</f>
        <v/>
      </c>
      <c r="G46" s="293" t="str">
        <f>ajuizamento!F53</f>
        <v/>
      </c>
      <c r="H46" s="292">
        <f>ajuizamento!G53</f>
        <v>0</v>
      </c>
      <c r="I46" s="5">
        <f>IF(ajuizamento!$AY53="",0,ajuizamento!$AY53)</f>
        <v>0</v>
      </c>
      <c r="J46" s="5">
        <f>IF(ajuizamento!H53="",0,ajuizamento!H53)</f>
        <v>0</v>
      </c>
      <c r="K46" s="5">
        <f>IF(ajuizamento!BC53="",0,ajuizamento!BC53)</f>
        <v>0</v>
      </c>
      <c r="L46" s="5">
        <f>IF(ajuizamento!BD53="",0,ajuizamento!BD53)</f>
        <v>0</v>
      </c>
      <c r="M46" s="5">
        <f>IF(ajuizamento!S53="",0,ajuizamento!S53)</f>
        <v>0</v>
      </c>
      <c r="N46" s="5">
        <f>IF(ajuizamento!T53="",0,ajuizamento!T53)</f>
        <v>0</v>
      </c>
      <c r="O46" s="5">
        <f>IF(ajuizamento!U53="",0,ajuizamento!U53)</f>
        <v>0</v>
      </c>
      <c r="P46" s="5">
        <f>IF(ajuizamento!V53="",0,ajuizamento!V53)</f>
        <v>0</v>
      </c>
      <c r="Q46" s="5">
        <f>IF(ajuizamento!W53="",0,ajuizamento!W53)</f>
        <v>0</v>
      </c>
      <c r="R46" s="5">
        <f>IF(ajuizamento!X53="",0,ajuizamento!X53)</f>
        <v>0</v>
      </c>
      <c r="S46" s="5">
        <f>IF(ajuizamento!Y53="",0,ajuizamento!Y53)</f>
        <v>0</v>
      </c>
      <c r="T46" s="5">
        <f>IF(ajuizamento!Z53="",0,ajuizamento!Z53)</f>
        <v>0</v>
      </c>
      <c r="U46" s="5">
        <f>IF(ajuizamento!AA53="",0,ajuizamento!AA53)</f>
        <v>0</v>
      </c>
      <c r="V46" s="5">
        <f>IF(ajuizamento!AB53="",0,ajuizamento!AB53)</f>
        <v>0</v>
      </c>
      <c r="W46" s="5">
        <f>IF(ajuizamento!AC53="",0,ajuizamento!AC53)</f>
        <v>0</v>
      </c>
      <c r="X46" s="5">
        <f>IF(ajuizamento!AD53="",0,ajuizamento!AD53)</f>
        <v>0</v>
      </c>
      <c r="Y46" s="5">
        <f>IF(ajuizamento!AE53="",0,ajuizamento!AE53)</f>
        <v>0</v>
      </c>
      <c r="Z46" s="5">
        <f>IF(ajuizamento!AF53="",0,ajuizamento!AF53)</f>
        <v>0</v>
      </c>
      <c r="AA46" s="5">
        <f>IF(ajuizamento!AG53="",0,ajuizamento!AG53)</f>
        <v>0</v>
      </c>
      <c r="AB46" s="5">
        <f>IF(ajuizamento!AH53="",0,ajuizamento!AH53)</f>
        <v>0</v>
      </c>
      <c r="AC46" s="5">
        <f>IF(ajuizamento!AI53="",0,ajuizamento!AI53)</f>
        <v>0</v>
      </c>
      <c r="AD46" s="5">
        <f>IF(ajuizamento!AJ53="",0,ajuizamento!AJ53)</f>
        <v>0</v>
      </c>
      <c r="AE46" s="5">
        <f>IF(ajuizamento!AK53="",0,ajuizamento!AK53)</f>
        <v>0</v>
      </c>
      <c r="AF46" s="5">
        <f>IF(ajuizamento!AL53="",0,ajuizamento!AL53)</f>
        <v>0</v>
      </c>
      <c r="AG46" s="5">
        <f>IF(ajuizamento!AM53="",0,ajuizamento!AM53)</f>
        <v>0</v>
      </c>
      <c r="AH46" s="5">
        <f>IF(ajuizamento!AN53="",0,ajuizamento!AN53)</f>
        <v>0</v>
      </c>
      <c r="AI46" s="5">
        <f>IF(ajuizamento!AO53="",0,ajuizamento!AO53)</f>
        <v>0</v>
      </c>
      <c r="AJ46" s="5">
        <f>IF(ajuizamento!AP53="",0,ajuizamento!AP53)</f>
        <v>0</v>
      </c>
      <c r="AK46" s="5">
        <f>IF(ajuizamento!AS53="",0,ajuizamento!AS53)</f>
        <v>0</v>
      </c>
      <c r="AL46" s="9" t="str">
        <f t="shared" si="48"/>
        <v/>
      </c>
      <c r="AM46" s="7" t="str">
        <f t="shared" si="2"/>
        <v/>
      </c>
      <c r="AN46" s="291">
        <f t="shared" si="17"/>
        <v>0</v>
      </c>
      <c r="AO46" s="290" t="str">
        <f t="shared" si="18"/>
        <v/>
      </c>
      <c r="AP46" s="290" t="str">
        <f t="shared" si="18"/>
        <v/>
      </c>
      <c r="AQ46" s="290" t="str">
        <f t="shared" si="18"/>
        <v/>
      </c>
      <c r="AR46" s="290" t="str">
        <f t="shared" si="18"/>
        <v/>
      </c>
      <c r="AS46" s="290" t="str">
        <f t="shared" si="18"/>
        <v/>
      </c>
      <c r="AT46" s="290" t="str">
        <f t="shared" si="18"/>
        <v/>
      </c>
      <c r="AU46" s="290" t="str">
        <f t="shared" si="18"/>
        <v/>
      </c>
      <c r="AV46" s="290" t="str">
        <f t="shared" si="18"/>
        <v/>
      </c>
      <c r="AW46" s="290" t="str">
        <f t="shared" si="18"/>
        <v/>
      </c>
      <c r="AX46" s="290" t="str">
        <f t="shared" si="18"/>
        <v/>
      </c>
      <c r="AY46" s="290" t="str">
        <f t="shared" si="18"/>
        <v/>
      </c>
      <c r="AZ46" s="290" t="str">
        <f t="shared" si="18"/>
        <v/>
      </c>
      <c r="BA46" s="290" t="str">
        <f t="shared" si="18"/>
        <v/>
      </c>
      <c r="BB46" s="290" t="str">
        <f t="shared" si="18"/>
        <v/>
      </c>
      <c r="BC46" s="290" t="str">
        <f t="shared" si="18"/>
        <v/>
      </c>
      <c r="BD46" s="290" t="str">
        <f t="shared" si="18"/>
        <v/>
      </c>
      <c r="BE46" s="290" t="str">
        <f t="shared" si="46"/>
        <v/>
      </c>
      <c r="BF46" s="290" t="str">
        <f t="shared" si="46"/>
        <v/>
      </c>
      <c r="BG46" s="290" t="str">
        <f t="shared" si="45"/>
        <v/>
      </c>
      <c r="BH46" s="290" t="str">
        <f t="shared" si="42"/>
        <v/>
      </c>
      <c r="BI46" s="290" t="str">
        <f t="shared" si="42"/>
        <v/>
      </c>
      <c r="BJ46" s="290" t="str">
        <f t="shared" si="42"/>
        <v/>
      </c>
      <c r="BK46" s="290" t="str">
        <f t="shared" si="42"/>
        <v/>
      </c>
      <c r="BL46" s="290" t="str">
        <f t="shared" si="42"/>
        <v/>
      </c>
      <c r="BM46" s="290"/>
      <c r="BN46" s="290" t="str">
        <f>IF(AO46="","",COUNTIF($AO46:AO46,1))</f>
        <v/>
      </c>
      <c r="BO46" s="290" t="str">
        <f>IF(AP46="","",COUNTIF($AO46:AP46,1))</f>
        <v/>
      </c>
      <c r="BP46" s="290" t="str">
        <f>IF(AQ46="","",COUNTIF($AO46:AQ46,1))</f>
        <v/>
      </c>
      <c r="BQ46" s="290" t="str">
        <f>IF(AR46="","",COUNTIF($AO46:AR46,1))</f>
        <v/>
      </c>
      <c r="BR46" s="290" t="str">
        <f>IF(AS46="","",COUNTIF($AO46:AS46,1))</f>
        <v/>
      </c>
      <c r="BS46" s="290" t="str">
        <f>IF(AT46="","",COUNTIF($AO46:AT46,1))</f>
        <v/>
      </c>
      <c r="BT46" s="290" t="str">
        <f>IF(AU46="","",COUNTIF($AO46:AU46,1))</f>
        <v/>
      </c>
      <c r="BU46" s="290" t="str">
        <f>IF(AV46="","",COUNTIF($AO46:AV46,1))</f>
        <v/>
      </c>
      <c r="BV46" s="290" t="str">
        <f>IF(AW46="","",COUNTIF($AO46:AW46,1))</f>
        <v/>
      </c>
      <c r="BW46" s="290" t="str">
        <f>IF(AX46="","",COUNTIF($AO46:AX46,1))</f>
        <v/>
      </c>
      <c r="BX46" s="290" t="str">
        <f>IF(AY46="","",COUNTIF($AO46:AY46,1))</f>
        <v/>
      </c>
      <c r="BY46" s="290" t="str">
        <f>IF(AZ46="","",COUNTIF($AO46:AZ46,1))</f>
        <v/>
      </c>
      <c r="BZ46" s="290" t="str">
        <f>IF(BA46="","",COUNTIF($AO46:BA46,1))</f>
        <v/>
      </c>
      <c r="CA46" s="290" t="str">
        <f>IF(BB46="","",COUNTIF($AO46:BB46,1))</f>
        <v/>
      </c>
      <c r="CB46" s="290" t="str">
        <f>IF(BC46="","",COUNTIF($AO46:BC46,1))</f>
        <v/>
      </c>
      <c r="CC46" s="290" t="str">
        <f>IF(BD46="","",COUNTIF($AO46:BD46,1))</f>
        <v/>
      </c>
      <c r="CD46" s="290" t="str">
        <f>IF(BE46="","",COUNTIF($AO46:BE46,1))</f>
        <v/>
      </c>
      <c r="CE46" s="290" t="str">
        <f>IF(BF46="","",COUNTIF($AO46:BF46,1))</f>
        <v/>
      </c>
      <c r="CF46" s="290" t="str">
        <f>IF(BG46="","",COUNTIF($AO46:BG46,1))</f>
        <v/>
      </c>
      <c r="CG46" s="290" t="str">
        <f>IF(BH46="","",COUNTIF($AO46:BH46,1))</f>
        <v/>
      </c>
      <c r="CH46" s="290" t="str">
        <f>IF(BI46="","",COUNTIF($AO46:BI46,1))</f>
        <v/>
      </c>
      <c r="CI46" s="290" t="str">
        <f>IF(BJ46="","",COUNTIF($AO46:BJ46,1))</f>
        <v/>
      </c>
      <c r="CJ46" s="290" t="str">
        <f>IF(BK46="","",COUNTIF($AO46:BK46,1))</f>
        <v/>
      </c>
      <c r="CK46" s="290" t="str">
        <f>IF(BL46="","",COUNTIF($AO46:BL46,1))</f>
        <v/>
      </c>
      <c r="CL46" s="291"/>
      <c r="CM46" s="290" t="str">
        <f t="shared" si="47"/>
        <v/>
      </c>
      <c r="CN46" s="290" t="str">
        <f t="shared" si="47"/>
        <v/>
      </c>
      <c r="CO46" s="290" t="str">
        <f t="shared" si="47"/>
        <v/>
      </c>
      <c r="CP46" s="290" t="str">
        <f t="shared" si="47"/>
        <v/>
      </c>
      <c r="CQ46" s="290" t="str">
        <f t="shared" si="47"/>
        <v/>
      </c>
      <c r="CR46" s="290" t="str">
        <f t="shared" si="47"/>
        <v/>
      </c>
      <c r="CS46" s="290" t="str">
        <f t="shared" si="47"/>
        <v/>
      </c>
      <c r="CT46" s="290" t="str">
        <f t="shared" si="47"/>
        <v/>
      </c>
      <c r="CU46" s="290" t="str">
        <f t="shared" si="47"/>
        <v/>
      </c>
      <c r="CV46" s="290" t="str">
        <f t="shared" si="47"/>
        <v/>
      </c>
      <c r="CW46" s="290" t="str">
        <f t="shared" si="47"/>
        <v/>
      </c>
      <c r="CX46" s="290" t="str">
        <f t="shared" si="47"/>
        <v/>
      </c>
      <c r="CY46" s="290" t="str">
        <f t="shared" si="47"/>
        <v/>
      </c>
      <c r="CZ46" s="290" t="str">
        <f t="shared" si="47"/>
        <v/>
      </c>
      <c r="DA46" s="290" t="str">
        <f t="shared" si="47"/>
        <v/>
      </c>
      <c r="DB46" s="290" t="str">
        <f t="shared" si="40"/>
        <v/>
      </c>
      <c r="DC46" s="290" t="str">
        <f t="shared" si="40"/>
        <v/>
      </c>
      <c r="DD46" s="290" t="str">
        <f t="shared" si="40"/>
        <v/>
      </c>
      <c r="DE46" s="290" t="str">
        <f t="shared" ref="DE46:DJ88" si="50">IF(AE46=0,"",AE46)</f>
        <v/>
      </c>
      <c r="DF46" s="290" t="str">
        <f t="shared" si="50"/>
        <v/>
      </c>
      <c r="DG46" s="290" t="str">
        <f t="shared" si="50"/>
        <v/>
      </c>
      <c r="DH46" s="290" t="str">
        <f t="shared" si="50"/>
        <v/>
      </c>
      <c r="DI46" s="290" t="str">
        <f t="shared" si="50"/>
        <v/>
      </c>
      <c r="DJ46" s="290" t="str">
        <f t="shared" si="50"/>
        <v/>
      </c>
      <c r="DK46" s="3" t="str">
        <f t="shared" si="49"/>
        <v/>
      </c>
      <c r="DL46" s="3" t="str">
        <f t="shared" si="49"/>
        <v/>
      </c>
      <c r="DM46" s="3" t="str">
        <f t="shared" si="49"/>
        <v/>
      </c>
      <c r="DN46" s="3" t="str">
        <f t="shared" si="49"/>
        <v/>
      </c>
      <c r="DO46" s="3" t="str">
        <f t="shared" si="49"/>
        <v/>
      </c>
      <c r="DP46" s="3" t="str">
        <f t="shared" si="34"/>
        <v/>
      </c>
      <c r="DQ46" s="3" t="str">
        <f t="shared" si="35"/>
        <v/>
      </c>
      <c r="DR46" s="3" t="str">
        <f t="shared" si="36"/>
        <v/>
      </c>
      <c r="DS46" s="3" t="str">
        <f t="shared" si="37"/>
        <v/>
      </c>
      <c r="DT46" s="3" t="str">
        <f t="shared" si="38"/>
        <v/>
      </c>
      <c r="DU46" s="1" t="str">
        <f t="shared" si="39"/>
        <v/>
      </c>
      <c r="DV46" s="1" t="str">
        <f t="shared" si="19"/>
        <v/>
      </c>
      <c r="DW46" s="1" t="str">
        <f t="shared" si="20"/>
        <v/>
      </c>
      <c r="DX46" s="1" t="str">
        <f t="shared" si="21"/>
        <v/>
      </c>
      <c r="DY46" s="1" t="str">
        <f t="shared" si="22"/>
        <v/>
      </c>
      <c r="DZ46" s="1" t="str">
        <f t="shared" si="23"/>
        <v/>
      </c>
      <c r="EA46" s="1" t="str">
        <f t="shared" si="44"/>
        <v/>
      </c>
      <c r="EB46" s="1" t="str">
        <f t="shared" si="25"/>
        <v/>
      </c>
      <c r="EC46" s="1" t="str">
        <f t="shared" si="44"/>
        <v/>
      </c>
      <c r="ED46" s="1" t="str">
        <f t="shared" si="25"/>
        <v/>
      </c>
      <c r="EE46" s="1" t="str">
        <f t="shared" si="26"/>
        <v/>
      </c>
      <c r="EF46" s="1" t="str">
        <f t="shared" si="27"/>
        <v/>
      </c>
      <c r="EG46" s="1" t="str">
        <f t="shared" si="7"/>
        <v/>
      </c>
      <c r="EH46" s="1" t="str">
        <f t="shared" si="8"/>
        <v/>
      </c>
      <c r="EI46" s="1" t="str">
        <f t="shared" si="9"/>
        <v/>
      </c>
      <c r="EJ46" s="1" t="str">
        <f t="shared" si="10"/>
        <v/>
      </c>
      <c r="EK46" s="1" t="str">
        <f t="shared" si="11"/>
        <v/>
      </c>
      <c r="EL46" s="1" t="str">
        <f t="shared" si="12"/>
        <v/>
      </c>
      <c r="EM46" s="1" t="str">
        <f t="shared" si="13"/>
        <v/>
      </c>
      <c r="EN46" s="1" t="str">
        <f t="shared" si="14"/>
        <v/>
      </c>
      <c r="EP46" s="1" t="str">
        <f t="shared" si="28"/>
        <v/>
      </c>
      <c r="EQ46" s="1" t="str">
        <f t="shared" si="29"/>
        <v/>
      </c>
      <c r="ER46" s="1" t="str">
        <f t="shared" si="30"/>
        <v/>
      </c>
      <c r="ES46" s="1" t="str">
        <f t="shared" si="31"/>
        <v/>
      </c>
      <c r="ET46" s="1" t="str">
        <f t="shared" si="32"/>
        <v/>
      </c>
    </row>
    <row r="47" spans="1:150" ht="15.6" x14ac:dyDescent="0.3">
      <c r="A47" s="291" t="str">
        <f t="shared" si="15"/>
        <v/>
      </c>
      <c r="B47" s="292" t="str">
        <f>ajuizamento!A54</f>
        <v/>
      </c>
      <c r="C47" s="293" t="str">
        <f>ajuizamento!B54</f>
        <v/>
      </c>
      <c r="D47" s="293">
        <f>ajuizamento!C54</f>
        <v>0</v>
      </c>
      <c r="E47" s="293">
        <f>ajuizamento!D54</f>
        <v>0</v>
      </c>
      <c r="F47" s="293" t="str">
        <f>ajuizamento!E54</f>
        <v/>
      </c>
      <c r="G47" s="293" t="str">
        <f>ajuizamento!F54</f>
        <v/>
      </c>
      <c r="H47" s="292">
        <f>ajuizamento!G54</f>
        <v>0</v>
      </c>
      <c r="I47" s="5">
        <f>IF(ajuizamento!$AY54="",0,ajuizamento!$AY54)</f>
        <v>0</v>
      </c>
      <c r="J47" s="5">
        <f>IF(ajuizamento!H54="",0,ajuizamento!H54)</f>
        <v>0</v>
      </c>
      <c r="K47" s="5">
        <f>IF(ajuizamento!BC54="",0,ajuizamento!BC54)</f>
        <v>0</v>
      </c>
      <c r="L47" s="5">
        <f>IF(ajuizamento!BD54="",0,ajuizamento!BD54)</f>
        <v>0</v>
      </c>
      <c r="M47" s="5">
        <f>IF(ajuizamento!S54="",0,ajuizamento!S54)</f>
        <v>0</v>
      </c>
      <c r="N47" s="5">
        <f>IF(ajuizamento!T54="",0,ajuizamento!T54)</f>
        <v>0</v>
      </c>
      <c r="O47" s="5">
        <f>IF(ajuizamento!U54="",0,ajuizamento!U54)</f>
        <v>0</v>
      </c>
      <c r="P47" s="5">
        <f>IF(ajuizamento!V54="",0,ajuizamento!V54)</f>
        <v>0</v>
      </c>
      <c r="Q47" s="5">
        <f>IF(ajuizamento!W54="",0,ajuizamento!W54)</f>
        <v>0</v>
      </c>
      <c r="R47" s="5">
        <f>IF(ajuizamento!X54="",0,ajuizamento!X54)</f>
        <v>0</v>
      </c>
      <c r="S47" s="5">
        <f>IF(ajuizamento!Y54="",0,ajuizamento!Y54)</f>
        <v>0</v>
      </c>
      <c r="T47" s="5">
        <f>IF(ajuizamento!Z54="",0,ajuizamento!Z54)</f>
        <v>0</v>
      </c>
      <c r="U47" s="5">
        <f>IF(ajuizamento!AA54="",0,ajuizamento!AA54)</f>
        <v>0</v>
      </c>
      <c r="V47" s="5">
        <f>IF(ajuizamento!AB54="",0,ajuizamento!AB54)</f>
        <v>0</v>
      </c>
      <c r="W47" s="5">
        <f>IF(ajuizamento!AC54="",0,ajuizamento!AC54)</f>
        <v>0</v>
      </c>
      <c r="X47" s="5">
        <f>IF(ajuizamento!AD54="",0,ajuizamento!AD54)</f>
        <v>0</v>
      </c>
      <c r="Y47" s="5">
        <f>IF(ajuizamento!AE54="",0,ajuizamento!AE54)</f>
        <v>0</v>
      </c>
      <c r="Z47" s="5">
        <f>IF(ajuizamento!AF54="",0,ajuizamento!AF54)</f>
        <v>0</v>
      </c>
      <c r="AA47" s="5">
        <f>IF(ajuizamento!AG54="",0,ajuizamento!AG54)</f>
        <v>0</v>
      </c>
      <c r="AB47" s="5">
        <f>IF(ajuizamento!AH54="",0,ajuizamento!AH54)</f>
        <v>0</v>
      </c>
      <c r="AC47" s="5">
        <f>IF(ajuizamento!AI54="",0,ajuizamento!AI54)</f>
        <v>0</v>
      </c>
      <c r="AD47" s="5">
        <f>IF(ajuizamento!AJ54="",0,ajuizamento!AJ54)</f>
        <v>0</v>
      </c>
      <c r="AE47" s="5">
        <f>IF(ajuizamento!AK54="",0,ajuizamento!AK54)</f>
        <v>0</v>
      </c>
      <c r="AF47" s="5">
        <f>IF(ajuizamento!AL54="",0,ajuizamento!AL54)</f>
        <v>0</v>
      </c>
      <c r="AG47" s="5">
        <f>IF(ajuizamento!AM54="",0,ajuizamento!AM54)</f>
        <v>0</v>
      </c>
      <c r="AH47" s="5">
        <f>IF(ajuizamento!AN54="",0,ajuizamento!AN54)</f>
        <v>0</v>
      </c>
      <c r="AI47" s="5">
        <f>IF(ajuizamento!AO54="",0,ajuizamento!AO54)</f>
        <v>0</v>
      </c>
      <c r="AJ47" s="5">
        <f>IF(ajuizamento!AP54="",0,ajuizamento!AP54)</f>
        <v>0</v>
      </c>
      <c r="AK47" s="5">
        <f>IF(ajuizamento!AS54="",0,ajuizamento!AS54)</f>
        <v>0</v>
      </c>
      <c r="AL47" s="9" t="str">
        <f t="shared" si="48"/>
        <v/>
      </c>
      <c r="AM47" s="7" t="str">
        <f t="shared" si="2"/>
        <v/>
      </c>
      <c r="AN47" s="291">
        <f t="shared" si="17"/>
        <v>0</v>
      </c>
      <c r="AO47" s="290" t="str">
        <f t="shared" si="18"/>
        <v/>
      </c>
      <c r="AP47" s="290" t="str">
        <f t="shared" si="18"/>
        <v/>
      </c>
      <c r="AQ47" s="290" t="str">
        <f t="shared" si="18"/>
        <v/>
      </c>
      <c r="AR47" s="290" t="str">
        <f t="shared" si="18"/>
        <v/>
      </c>
      <c r="AS47" s="290" t="str">
        <f t="shared" si="18"/>
        <v/>
      </c>
      <c r="AT47" s="290" t="str">
        <f t="shared" si="18"/>
        <v/>
      </c>
      <c r="AU47" s="290" t="str">
        <f t="shared" si="18"/>
        <v/>
      </c>
      <c r="AV47" s="290" t="str">
        <f t="shared" ref="AV47:BD75" si="51">IF(T47=0,"",1)</f>
        <v/>
      </c>
      <c r="AW47" s="290" t="str">
        <f t="shared" si="51"/>
        <v/>
      </c>
      <c r="AX47" s="290" t="str">
        <f t="shared" si="51"/>
        <v/>
      </c>
      <c r="AY47" s="290" t="str">
        <f t="shared" si="51"/>
        <v/>
      </c>
      <c r="AZ47" s="290" t="str">
        <f t="shared" si="51"/>
        <v/>
      </c>
      <c r="BA47" s="290" t="str">
        <f t="shared" si="51"/>
        <v/>
      </c>
      <c r="BB47" s="290" t="str">
        <f t="shared" si="51"/>
        <v/>
      </c>
      <c r="BC47" s="290" t="str">
        <f t="shared" si="51"/>
        <v/>
      </c>
      <c r="BD47" s="290" t="str">
        <f t="shared" si="51"/>
        <v/>
      </c>
      <c r="BE47" s="290" t="str">
        <f t="shared" si="46"/>
        <v/>
      </c>
      <c r="BF47" s="290" t="str">
        <f t="shared" si="46"/>
        <v/>
      </c>
      <c r="BG47" s="290" t="str">
        <f t="shared" si="45"/>
        <v/>
      </c>
      <c r="BH47" s="290" t="str">
        <f t="shared" si="42"/>
        <v/>
      </c>
      <c r="BI47" s="290" t="str">
        <f t="shared" si="42"/>
        <v/>
      </c>
      <c r="BJ47" s="290" t="str">
        <f t="shared" si="42"/>
        <v/>
      </c>
      <c r="BK47" s="290" t="str">
        <f t="shared" si="42"/>
        <v/>
      </c>
      <c r="BL47" s="290" t="str">
        <f t="shared" si="42"/>
        <v/>
      </c>
      <c r="BM47" s="290"/>
      <c r="BN47" s="290" t="str">
        <f>IF(AO47="","",COUNTIF($AO47:AO47,1))</f>
        <v/>
      </c>
      <c r="BO47" s="290" t="str">
        <f>IF(AP47="","",COUNTIF($AO47:AP47,1))</f>
        <v/>
      </c>
      <c r="BP47" s="290" t="str">
        <f>IF(AQ47="","",COUNTIF($AO47:AQ47,1))</f>
        <v/>
      </c>
      <c r="BQ47" s="290" t="str">
        <f>IF(AR47="","",COUNTIF($AO47:AR47,1))</f>
        <v/>
      </c>
      <c r="BR47" s="290" t="str">
        <f>IF(AS47="","",COUNTIF($AO47:AS47,1))</f>
        <v/>
      </c>
      <c r="BS47" s="290" t="str">
        <f>IF(AT47="","",COUNTIF($AO47:AT47,1))</f>
        <v/>
      </c>
      <c r="BT47" s="290" t="str">
        <f>IF(AU47="","",COUNTIF($AO47:AU47,1))</f>
        <v/>
      </c>
      <c r="BU47" s="290" t="str">
        <f>IF(AV47="","",COUNTIF($AO47:AV47,1))</f>
        <v/>
      </c>
      <c r="BV47" s="290" t="str">
        <f>IF(AW47="","",COUNTIF($AO47:AW47,1))</f>
        <v/>
      </c>
      <c r="BW47" s="290" t="str">
        <f>IF(AX47="","",COUNTIF($AO47:AX47,1))</f>
        <v/>
      </c>
      <c r="BX47" s="290" t="str">
        <f>IF(AY47="","",COUNTIF($AO47:AY47,1))</f>
        <v/>
      </c>
      <c r="BY47" s="290" t="str">
        <f>IF(AZ47="","",COUNTIF($AO47:AZ47,1))</f>
        <v/>
      </c>
      <c r="BZ47" s="290" t="str">
        <f>IF(BA47="","",COUNTIF($AO47:BA47,1))</f>
        <v/>
      </c>
      <c r="CA47" s="290" t="str">
        <f>IF(BB47="","",COUNTIF($AO47:BB47,1))</f>
        <v/>
      </c>
      <c r="CB47" s="290" t="str">
        <f>IF(BC47="","",COUNTIF($AO47:BC47,1))</f>
        <v/>
      </c>
      <c r="CC47" s="290" t="str">
        <f>IF(BD47="","",COUNTIF($AO47:BD47,1))</f>
        <v/>
      </c>
      <c r="CD47" s="290" t="str">
        <f>IF(BE47="","",COUNTIF($AO47:BE47,1))</f>
        <v/>
      </c>
      <c r="CE47" s="290" t="str">
        <f>IF(BF47="","",COUNTIF($AO47:BF47,1))</f>
        <v/>
      </c>
      <c r="CF47" s="290" t="str">
        <f>IF(BG47="","",COUNTIF($AO47:BG47,1))</f>
        <v/>
      </c>
      <c r="CG47" s="290" t="str">
        <f>IF(BH47="","",COUNTIF($AO47:BH47,1))</f>
        <v/>
      </c>
      <c r="CH47" s="290" t="str">
        <f>IF(BI47="","",COUNTIF($AO47:BI47,1))</f>
        <v/>
      </c>
      <c r="CI47" s="290" t="str">
        <f>IF(BJ47="","",COUNTIF($AO47:BJ47,1))</f>
        <v/>
      </c>
      <c r="CJ47" s="290" t="str">
        <f>IF(BK47="","",COUNTIF($AO47:BK47,1))</f>
        <v/>
      </c>
      <c r="CK47" s="290" t="str">
        <f>IF(BL47="","",COUNTIF($AO47:BL47,1))</f>
        <v/>
      </c>
      <c r="CL47" s="291"/>
      <c r="CM47" s="290" t="str">
        <f t="shared" si="47"/>
        <v/>
      </c>
      <c r="CN47" s="290" t="str">
        <f t="shared" si="47"/>
        <v/>
      </c>
      <c r="CO47" s="290" t="str">
        <f t="shared" si="47"/>
        <v/>
      </c>
      <c r="CP47" s="290" t="str">
        <f t="shared" si="47"/>
        <v/>
      </c>
      <c r="CQ47" s="290" t="str">
        <f t="shared" si="47"/>
        <v/>
      </c>
      <c r="CR47" s="290" t="str">
        <f t="shared" si="47"/>
        <v/>
      </c>
      <c r="CS47" s="290" t="str">
        <f t="shared" si="47"/>
        <v/>
      </c>
      <c r="CT47" s="290" t="str">
        <f t="shared" si="47"/>
        <v/>
      </c>
      <c r="CU47" s="290" t="str">
        <f t="shared" si="47"/>
        <v/>
      </c>
      <c r="CV47" s="290" t="str">
        <f t="shared" si="47"/>
        <v/>
      </c>
      <c r="CW47" s="290" t="str">
        <f t="shared" si="47"/>
        <v/>
      </c>
      <c r="CX47" s="290" t="str">
        <f t="shared" si="47"/>
        <v/>
      </c>
      <c r="CY47" s="290" t="str">
        <f t="shared" si="47"/>
        <v/>
      </c>
      <c r="CZ47" s="290" t="str">
        <f t="shared" si="47"/>
        <v/>
      </c>
      <c r="DA47" s="290" t="str">
        <f t="shared" si="47"/>
        <v/>
      </c>
      <c r="DB47" s="290" t="str">
        <f t="shared" si="47"/>
        <v/>
      </c>
      <c r="DC47" s="290" t="str">
        <f t="shared" ref="DC47:DG104" si="52">IF(AC47=0,"",AC47)</f>
        <v/>
      </c>
      <c r="DD47" s="290" t="str">
        <f t="shared" si="52"/>
        <v/>
      </c>
      <c r="DE47" s="290" t="str">
        <f t="shared" si="50"/>
        <v/>
      </c>
      <c r="DF47" s="290" t="str">
        <f t="shared" si="50"/>
        <v/>
      </c>
      <c r="DG47" s="290" t="str">
        <f t="shared" si="50"/>
        <v/>
      </c>
      <c r="DH47" s="290" t="str">
        <f t="shared" si="50"/>
        <v/>
      </c>
      <c r="DI47" s="290" t="str">
        <f t="shared" si="50"/>
        <v/>
      </c>
      <c r="DJ47" s="290" t="str">
        <f t="shared" si="50"/>
        <v/>
      </c>
      <c r="DK47" s="3" t="str">
        <f t="shared" si="49"/>
        <v/>
      </c>
      <c r="DL47" s="3" t="str">
        <f t="shared" si="49"/>
        <v/>
      </c>
      <c r="DM47" s="3" t="str">
        <f t="shared" si="49"/>
        <v/>
      </c>
      <c r="DN47" s="3" t="str">
        <f t="shared" si="49"/>
        <v/>
      </c>
      <c r="DO47" s="3" t="str">
        <f t="shared" si="49"/>
        <v/>
      </c>
      <c r="DP47" s="3" t="str">
        <f t="shared" si="34"/>
        <v/>
      </c>
      <c r="DQ47" s="3" t="str">
        <f t="shared" si="35"/>
        <v/>
      </c>
      <c r="DR47" s="3" t="str">
        <f t="shared" si="36"/>
        <v/>
      </c>
      <c r="DS47" s="3" t="str">
        <f t="shared" si="37"/>
        <v/>
      </c>
      <c r="DT47" s="3" t="str">
        <f t="shared" si="38"/>
        <v/>
      </c>
      <c r="DU47" s="1" t="str">
        <f t="shared" si="39"/>
        <v/>
      </c>
      <c r="DV47" s="1" t="str">
        <f t="shared" si="19"/>
        <v/>
      </c>
      <c r="DW47" s="1" t="str">
        <f t="shared" si="20"/>
        <v/>
      </c>
      <c r="DX47" s="1" t="str">
        <f t="shared" si="21"/>
        <v/>
      </c>
      <c r="DY47" s="1" t="str">
        <f t="shared" si="22"/>
        <v/>
      </c>
      <c r="DZ47" s="1" t="str">
        <f t="shared" si="23"/>
        <v/>
      </c>
      <c r="EA47" s="1" t="str">
        <f t="shared" si="44"/>
        <v/>
      </c>
      <c r="EB47" s="1" t="str">
        <f t="shared" si="25"/>
        <v/>
      </c>
      <c r="EC47" s="1" t="str">
        <f t="shared" si="44"/>
        <v/>
      </c>
      <c r="ED47" s="1" t="str">
        <f t="shared" si="25"/>
        <v/>
      </c>
      <c r="EE47" s="1" t="str">
        <f t="shared" si="26"/>
        <v/>
      </c>
      <c r="EF47" s="1" t="str">
        <f t="shared" si="27"/>
        <v/>
      </c>
      <c r="EG47" s="1" t="str">
        <f t="shared" si="7"/>
        <v/>
      </c>
      <c r="EH47" s="1" t="str">
        <f t="shared" si="8"/>
        <v/>
      </c>
      <c r="EI47" s="1" t="str">
        <f t="shared" si="9"/>
        <v/>
      </c>
      <c r="EJ47" s="1" t="str">
        <f t="shared" si="10"/>
        <v/>
      </c>
      <c r="EK47" s="1" t="str">
        <f t="shared" si="11"/>
        <v/>
      </c>
      <c r="EL47" s="1" t="str">
        <f t="shared" si="12"/>
        <v/>
      </c>
      <c r="EM47" s="1" t="str">
        <f t="shared" si="13"/>
        <v/>
      </c>
      <c r="EN47" s="1" t="str">
        <f t="shared" si="14"/>
        <v/>
      </c>
      <c r="EP47" s="1" t="str">
        <f t="shared" si="28"/>
        <v/>
      </c>
      <c r="EQ47" s="1" t="str">
        <f t="shared" si="29"/>
        <v/>
      </c>
      <c r="ER47" s="1" t="str">
        <f t="shared" si="30"/>
        <v/>
      </c>
      <c r="ES47" s="1" t="str">
        <f t="shared" si="31"/>
        <v/>
      </c>
      <c r="ET47" s="1" t="str">
        <f t="shared" si="32"/>
        <v/>
      </c>
    </row>
    <row r="48" spans="1:150" ht="15.6" x14ac:dyDescent="0.3">
      <c r="A48" s="291" t="str">
        <f t="shared" si="15"/>
        <v/>
      </c>
      <c r="B48" s="292" t="str">
        <f>ajuizamento!A55</f>
        <v/>
      </c>
      <c r="C48" s="293" t="str">
        <f>ajuizamento!B55</f>
        <v/>
      </c>
      <c r="D48" s="293">
        <f>ajuizamento!C55</f>
        <v>0</v>
      </c>
      <c r="E48" s="293">
        <f>ajuizamento!D55</f>
        <v>0</v>
      </c>
      <c r="F48" s="293" t="str">
        <f>ajuizamento!E55</f>
        <v/>
      </c>
      <c r="G48" s="293" t="str">
        <f>ajuizamento!F55</f>
        <v/>
      </c>
      <c r="H48" s="292">
        <f>ajuizamento!G55</f>
        <v>0</v>
      </c>
      <c r="I48" s="5">
        <f>IF(ajuizamento!$AY55="",0,ajuizamento!$AY55)</f>
        <v>0</v>
      </c>
      <c r="J48" s="5">
        <f>IF(ajuizamento!H55="",0,ajuizamento!H55)</f>
        <v>0</v>
      </c>
      <c r="K48" s="5">
        <f>IF(ajuizamento!BC55="",0,ajuizamento!BC55)</f>
        <v>0</v>
      </c>
      <c r="L48" s="5">
        <f>IF(ajuizamento!BD55="",0,ajuizamento!BD55)</f>
        <v>0</v>
      </c>
      <c r="M48" s="5">
        <f>IF(ajuizamento!S55="",0,ajuizamento!S55)</f>
        <v>0</v>
      </c>
      <c r="N48" s="5">
        <f>IF(ajuizamento!T55="",0,ajuizamento!T55)</f>
        <v>0</v>
      </c>
      <c r="O48" s="5">
        <f>IF(ajuizamento!U55="",0,ajuizamento!U55)</f>
        <v>0</v>
      </c>
      <c r="P48" s="5">
        <f>IF(ajuizamento!V55="",0,ajuizamento!V55)</f>
        <v>0</v>
      </c>
      <c r="Q48" s="5">
        <f>IF(ajuizamento!W55="",0,ajuizamento!W55)</f>
        <v>0</v>
      </c>
      <c r="R48" s="5">
        <f>IF(ajuizamento!X55="",0,ajuizamento!X55)</f>
        <v>0</v>
      </c>
      <c r="S48" s="5">
        <f>IF(ajuizamento!Y55="",0,ajuizamento!Y55)</f>
        <v>0</v>
      </c>
      <c r="T48" s="5">
        <f>IF(ajuizamento!Z55="",0,ajuizamento!Z55)</f>
        <v>0</v>
      </c>
      <c r="U48" s="5">
        <f>IF(ajuizamento!AA55="",0,ajuizamento!AA55)</f>
        <v>0</v>
      </c>
      <c r="V48" s="5">
        <f>IF(ajuizamento!AB55="",0,ajuizamento!AB55)</f>
        <v>0</v>
      </c>
      <c r="W48" s="5">
        <f>IF(ajuizamento!AC55="",0,ajuizamento!AC55)</f>
        <v>0</v>
      </c>
      <c r="X48" s="5">
        <f>IF(ajuizamento!AD55="",0,ajuizamento!AD55)</f>
        <v>0</v>
      </c>
      <c r="Y48" s="5">
        <f>IF(ajuizamento!AE55="",0,ajuizamento!AE55)</f>
        <v>0</v>
      </c>
      <c r="Z48" s="5">
        <f>IF(ajuizamento!AF55="",0,ajuizamento!AF55)</f>
        <v>0</v>
      </c>
      <c r="AA48" s="5">
        <f>IF(ajuizamento!AG55="",0,ajuizamento!AG55)</f>
        <v>0</v>
      </c>
      <c r="AB48" s="5">
        <f>IF(ajuizamento!AH55="",0,ajuizamento!AH55)</f>
        <v>0</v>
      </c>
      <c r="AC48" s="5">
        <f>IF(ajuizamento!AI55="",0,ajuizamento!AI55)</f>
        <v>0</v>
      </c>
      <c r="AD48" s="5">
        <f>IF(ajuizamento!AJ55="",0,ajuizamento!AJ55)</f>
        <v>0</v>
      </c>
      <c r="AE48" s="5">
        <f>IF(ajuizamento!AK55="",0,ajuizamento!AK55)</f>
        <v>0</v>
      </c>
      <c r="AF48" s="5">
        <f>IF(ajuizamento!AL55="",0,ajuizamento!AL55)</f>
        <v>0</v>
      </c>
      <c r="AG48" s="5">
        <f>IF(ajuizamento!AM55="",0,ajuizamento!AM55)</f>
        <v>0</v>
      </c>
      <c r="AH48" s="5">
        <f>IF(ajuizamento!AN55="",0,ajuizamento!AN55)</f>
        <v>0</v>
      </c>
      <c r="AI48" s="5">
        <f>IF(ajuizamento!AO55="",0,ajuizamento!AO55)</f>
        <v>0</v>
      </c>
      <c r="AJ48" s="5">
        <f>IF(ajuizamento!AP55="",0,ajuizamento!AP55)</f>
        <v>0</v>
      </c>
      <c r="AK48" s="5">
        <f>IF(ajuizamento!AS55="",0,ajuizamento!AS55)</f>
        <v>0</v>
      </c>
      <c r="AL48" s="9" t="str">
        <f t="shared" si="48"/>
        <v/>
      </c>
      <c r="AM48" s="7" t="str">
        <f t="shared" si="2"/>
        <v/>
      </c>
      <c r="AN48" s="291">
        <f t="shared" si="17"/>
        <v>0</v>
      </c>
      <c r="AO48" s="290" t="str">
        <f t="shared" ref="AO48:AX81" si="53">IF(M48=0,"",1)</f>
        <v/>
      </c>
      <c r="AP48" s="290" t="str">
        <f t="shared" si="53"/>
        <v/>
      </c>
      <c r="AQ48" s="290" t="str">
        <f t="shared" si="53"/>
        <v/>
      </c>
      <c r="AR48" s="290" t="str">
        <f t="shared" si="53"/>
        <v/>
      </c>
      <c r="AS48" s="290" t="str">
        <f t="shared" si="53"/>
        <v/>
      </c>
      <c r="AT48" s="290" t="str">
        <f t="shared" si="53"/>
        <v/>
      </c>
      <c r="AU48" s="290" t="str">
        <f t="shared" si="53"/>
        <v/>
      </c>
      <c r="AV48" s="290" t="str">
        <f t="shared" si="51"/>
        <v/>
      </c>
      <c r="AW48" s="290" t="str">
        <f t="shared" si="51"/>
        <v/>
      </c>
      <c r="AX48" s="290" t="str">
        <f t="shared" si="51"/>
        <v/>
      </c>
      <c r="AY48" s="290" t="str">
        <f t="shared" si="51"/>
        <v/>
      </c>
      <c r="AZ48" s="290" t="str">
        <f t="shared" si="51"/>
        <v/>
      </c>
      <c r="BA48" s="290" t="str">
        <f t="shared" si="51"/>
        <v/>
      </c>
      <c r="BB48" s="290" t="str">
        <f t="shared" si="51"/>
        <v/>
      </c>
      <c r="BC48" s="290" t="str">
        <f t="shared" si="51"/>
        <v/>
      </c>
      <c r="BD48" s="290" t="str">
        <f t="shared" si="51"/>
        <v/>
      </c>
      <c r="BE48" s="290" t="str">
        <f t="shared" si="46"/>
        <v/>
      </c>
      <c r="BF48" s="290" t="str">
        <f t="shared" si="46"/>
        <v/>
      </c>
      <c r="BG48" s="290" t="str">
        <f t="shared" si="45"/>
        <v/>
      </c>
      <c r="BH48" s="290" t="str">
        <f t="shared" si="42"/>
        <v/>
      </c>
      <c r="BI48" s="290" t="str">
        <f t="shared" si="42"/>
        <v/>
      </c>
      <c r="BJ48" s="290" t="str">
        <f t="shared" si="42"/>
        <v/>
      </c>
      <c r="BK48" s="290" t="str">
        <f t="shared" si="42"/>
        <v/>
      </c>
      <c r="BL48" s="290" t="str">
        <f t="shared" si="42"/>
        <v/>
      </c>
      <c r="BM48" s="290"/>
      <c r="BN48" s="290" t="str">
        <f>IF(AO48="","",COUNTIF($AO48:AO48,1))</f>
        <v/>
      </c>
      <c r="BO48" s="290" t="str">
        <f>IF(AP48="","",COUNTIF($AO48:AP48,1))</f>
        <v/>
      </c>
      <c r="BP48" s="290" t="str">
        <f>IF(AQ48="","",COUNTIF($AO48:AQ48,1))</f>
        <v/>
      </c>
      <c r="BQ48" s="290" t="str">
        <f>IF(AR48="","",COUNTIF($AO48:AR48,1))</f>
        <v/>
      </c>
      <c r="BR48" s="290" t="str">
        <f>IF(AS48="","",COUNTIF($AO48:AS48,1))</f>
        <v/>
      </c>
      <c r="BS48" s="290" t="str">
        <f>IF(AT48="","",COUNTIF($AO48:AT48,1))</f>
        <v/>
      </c>
      <c r="BT48" s="290" t="str">
        <f>IF(AU48="","",COUNTIF($AO48:AU48,1))</f>
        <v/>
      </c>
      <c r="BU48" s="290" t="str">
        <f>IF(AV48="","",COUNTIF($AO48:AV48,1))</f>
        <v/>
      </c>
      <c r="BV48" s="290" t="str">
        <f>IF(AW48="","",COUNTIF($AO48:AW48,1))</f>
        <v/>
      </c>
      <c r="BW48" s="290" t="str">
        <f>IF(AX48="","",COUNTIF($AO48:AX48,1))</f>
        <v/>
      </c>
      <c r="BX48" s="290" t="str">
        <f>IF(AY48="","",COUNTIF($AO48:AY48,1))</f>
        <v/>
      </c>
      <c r="BY48" s="290" t="str">
        <f>IF(AZ48="","",COUNTIF($AO48:AZ48,1))</f>
        <v/>
      </c>
      <c r="BZ48" s="290" t="str">
        <f>IF(BA48="","",COUNTIF($AO48:BA48,1))</f>
        <v/>
      </c>
      <c r="CA48" s="290" t="str">
        <f>IF(BB48="","",COUNTIF($AO48:BB48,1))</f>
        <v/>
      </c>
      <c r="CB48" s="290" t="str">
        <f>IF(BC48="","",COUNTIF($AO48:BC48,1))</f>
        <v/>
      </c>
      <c r="CC48" s="290" t="str">
        <f>IF(BD48="","",COUNTIF($AO48:BD48,1))</f>
        <v/>
      </c>
      <c r="CD48" s="290" t="str">
        <f>IF(BE48="","",COUNTIF($AO48:BE48,1))</f>
        <v/>
      </c>
      <c r="CE48" s="290" t="str">
        <f>IF(BF48="","",COUNTIF($AO48:BF48,1))</f>
        <v/>
      </c>
      <c r="CF48" s="290" t="str">
        <f>IF(BG48="","",COUNTIF($AO48:BG48,1))</f>
        <v/>
      </c>
      <c r="CG48" s="290" t="str">
        <f>IF(BH48="","",COUNTIF($AO48:BH48,1))</f>
        <v/>
      </c>
      <c r="CH48" s="290" t="str">
        <f>IF(BI48="","",COUNTIF($AO48:BI48,1))</f>
        <v/>
      </c>
      <c r="CI48" s="290" t="str">
        <f>IF(BJ48="","",COUNTIF($AO48:BJ48,1))</f>
        <v/>
      </c>
      <c r="CJ48" s="290" t="str">
        <f>IF(BK48="","",COUNTIF($AO48:BK48,1))</f>
        <v/>
      </c>
      <c r="CK48" s="290" t="str">
        <f>IF(BL48="","",COUNTIF($AO48:BL48,1))</f>
        <v/>
      </c>
      <c r="CL48" s="291"/>
      <c r="CM48" s="290" t="str">
        <f t="shared" si="47"/>
        <v/>
      </c>
      <c r="CN48" s="290" t="str">
        <f t="shared" si="47"/>
        <v/>
      </c>
      <c r="CO48" s="290" t="str">
        <f t="shared" si="47"/>
        <v/>
      </c>
      <c r="CP48" s="290" t="str">
        <f t="shared" si="47"/>
        <v/>
      </c>
      <c r="CQ48" s="290" t="str">
        <f t="shared" si="47"/>
        <v/>
      </c>
      <c r="CR48" s="290" t="str">
        <f t="shared" si="47"/>
        <v/>
      </c>
      <c r="CS48" s="290" t="str">
        <f t="shared" si="47"/>
        <v/>
      </c>
      <c r="CT48" s="290" t="str">
        <f t="shared" si="47"/>
        <v/>
      </c>
      <c r="CU48" s="290" t="str">
        <f t="shared" si="47"/>
        <v/>
      </c>
      <c r="CV48" s="290" t="str">
        <f t="shared" si="47"/>
        <v/>
      </c>
      <c r="CW48" s="290" t="str">
        <f t="shared" si="47"/>
        <v/>
      </c>
      <c r="CX48" s="290" t="str">
        <f t="shared" si="47"/>
        <v/>
      </c>
      <c r="CY48" s="290" t="str">
        <f t="shared" si="47"/>
        <v/>
      </c>
      <c r="CZ48" s="290" t="str">
        <f t="shared" si="47"/>
        <v/>
      </c>
      <c r="DA48" s="290" t="str">
        <f t="shared" si="47"/>
        <v/>
      </c>
      <c r="DB48" s="290" t="str">
        <f t="shared" si="47"/>
        <v/>
      </c>
      <c r="DC48" s="290" t="str">
        <f t="shared" si="52"/>
        <v/>
      </c>
      <c r="DD48" s="290" t="str">
        <f t="shared" si="52"/>
        <v/>
      </c>
      <c r="DE48" s="290" t="str">
        <f t="shared" si="50"/>
        <v/>
      </c>
      <c r="DF48" s="290" t="str">
        <f t="shared" si="50"/>
        <v/>
      </c>
      <c r="DG48" s="290" t="str">
        <f t="shared" si="50"/>
        <v/>
      </c>
      <c r="DH48" s="290" t="str">
        <f t="shared" si="50"/>
        <v/>
      </c>
      <c r="DI48" s="290" t="str">
        <f t="shared" si="50"/>
        <v/>
      </c>
      <c r="DJ48" s="290" t="str">
        <f t="shared" si="50"/>
        <v/>
      </c>
      <c r="DK48" s="3" t="str">
        <f t="shared" si="49"/>
        <v/>
      </c>
      <c r="DL48" s="3" t="str">
        <f t="shared" si="49"/>
        <v/>
      </c>
      <c r="DM48" s="3" t="str">
        <f t="shared" si="49"/>
        <v/>
      </c>
      <c r="DN48" s="3" t="str">
        <f t="shared" si="49"/>
        <v/>
      </c>
      <c r="DO48" s="3" t="str">
        <f t="shared" si="49"/>
        <v/>
      </c>
      <c r="DP48" s="3" t="str">
        <f t="shared" si="34"/>
        <v/>
      </c>
      <c r="DQ48" s="3" t="str">
        <f t="shared" si="35"/>
        <v/>
      </c>
      <c r="DR48" s="3" t="str">
        <f t="shared" si="36"/>
        <v/>
      </c>
      <c r="DS48" s="3" t="str">
        <f t="shared" si="37"/>
        <v/>
      </c>
      <c r="DT48" s="3" t="str">
        <f t="shared" si="38"/>
        <v/>
      </c>
      <c r="DU48" s="1" t="str">
        <f t="shared" si="39"/>
        <v/>
      </c>
      <c r="DV48" s="1" t="str">
        <f t="shared" si="19"/>
        <v/>
      </c>
      <c r="DW48" s="1" t="str">
        <f t="shared" si="20"/>
        <v/>
      </c>
      <c r="DX48" s="1" t="str">
        <f t="shared" si="21"/>
        <v/>
      </c>
      <c r="DY48" s="1" t="str">
        <f t="shared" si="22"/>
        <v/>
      </c>
      <c r="DZ48" s="1" t="str">
        <f t="shared" si="23"/>
        <v/>
      </c>
      <c r="EA48" s="1" t="str">
        <f t="shared" si="44"/>
        <v/>
      </c>
      <c r="EB48" s="1" t="str">
        <f t="shared" si="25"/>
        <v/>
      </c>
      <c r="EC48" s="1" t="str">
        <f t="shared" si="44"/>
        <v/>
      </c>
      <c r="ED48" s="1" t="str">
        <f t="shared" si="25"/>
        <v/>
      </c>
      <c r="EE48" s="1" t="str">
        <f t="shared" si="26"/>
        <v/>
      </c>
      <c r="EF48" s="1" t="str">
        <f t="shared" si="27"/>
        <v/>
      </c>
      <c r="EG48" s="1" t="str">
        <f t="shared" si="7"/>
        <v/>
      </c>
      <c r="EH48" s="1" t="str">
        <f t="shared" si="8"/>
        <v/>
      </c>
      <c r="EI48" s="1" t="str">
        <f t="shared" si="9"/>
        <v/>
      </c>
      <c r="EJ48" s="1" t="str">
        <f t="shared" si="10"/>
        <v/>
      </c>
      <c r="EK48" s="1" t="str">
        <f t="shared" si="11"/>
        <v/>
      </c>
      <c r="EL48" s="1" t="str">
        <f t="shared" si="12"/>
        <v/>
      </c>
      <c r="EM48" s="1" t="str">
        <f t="shared" si="13"/>
        <v/>
      </c>
      <c r="EN48" s="1" t="str">
        <f t="shared" si="14"/>
        <v/>
      </c>
      <c r="EP48" s="1" t="str">
        <f t="shared" si="28"/>
        <v/>
      </c>
      <c r="EQ48" s="1" t="str">
        <f t="shared" si="29"/>
        <v/>
      </c>
      <c r="ER48" s="1" t="str">
        <f t="shared" si="30"/>
        <v/>
      </c>
      <c r="ES48" s="1" t="str">
        <f t="shared" si="31"/>
        <v/>
      </c>
      <c r="ET48" s="1" t="str">
        <f t="shared" si="32"/>
        <v/>
      </c>
    </row>
    <row r="49" spans="1:150" ht="15.6" x14ac:dyDescent="0.3">
      <c r="A49" s="291" t="str">
        <f t="shared" si="15"/>
        <v/>
      </c>
      <c r="B49" s="292" t="str">
        <f>ajuizamento!A56</f>
        <v/>
      </c>
      <c r="C49" s="293" t="str">
        <f>ajuizamento!B56</f>
        <v/>
      </c>
      <c r="D49" s="293">
        <f>ajuizamento!C56</f>
        <v>0</v>
      </c>
      <c r="E49" s="293">
        <f>ajuizamento!D56</f>
        <v>0</v>
      </c>
      <c r="F49" s="293" t="str">
        <f>ajuizamento!E56</f>
        <v/>
      </c>
      <c r="G49" s="293" t="str">
        <f>ajuizamento!F56</f>
        <v/>
      </c>
      <c r="H49" s="292">
        <f>ajuizamento!G56</f>
        <v>0</v>
      </c>
      <c r="I49" s="5">
        <f>IF(ajuizamento!$AY56="",0,ajuizamento!$AY56)</f>
        <v>0</v>
      </c>
      <c r="J49" s="5">
        <f>IF(ajuizamento!H56="",0,ajuizamento!H56)</f>
        <v>0</v>
      </c>
      <c r="K49" s="5">
        <f>IF(ajuizamento!BC56="",0,ajuizamento!BC56)</f>
        <v>0</v>
      </c>
      <c r="L49" s="5">
        <f>IF(ajuizamento!BD56="",0,ajuizamento!BD56)</f>
        <v>0</v>
      </c>
      <c r="M49" s="5">
        <f>IF(ajuizamento!S56="",0,ajuizamento!S56)</f>
        <v>0</v>
      </c>
      <c r="N49" s="5">
        <f>IF(ajuizamento!T56="",0,ajuizamento!T56)</f>
        <v>0</v>
      </c>
      <c r="O49" s="5">
        <f>IF(ajuizamento!U56="",0,ajuizamento!U56)</f>
        <v>0</v>
      </c>
      <c r="P49" s="5">
        <f>IF(ajuizamento!V56="",0,ajuizamento!V56)</f>
        <v>0</v>
      </c>
      <c r="Q49" s="5">
        <f>IF(ajuizamento!W56="",0,ajuizamento!W56)</f>
        <v>0</v>
      </c>
      <c r="R49" s="5">
        <f>IF(ajuizamento!X56="",0,ajuizamento!X56)</f>
        <v>0</v>
      </c>
      <c r="S49" s="5">
        <f>IF(ajuizamento!Y56="",0,ajuizamento!Y56)</f>
        <v>0</v>
      </c>
      <c r="T49" s="5">
        <f>IF(ajuizamento!Z56="",0,ajuizamento!Z56)</f>
        <v>0</v>
      </c>
      <c r="U49" s="5">
        <f>IF(ajuizamento!AA56="",0,ajuizamento!AA56)</f>
        <v>0</v>
      </c>
      <c r="V49" s="5">
        <f>IF(ajuizamento!AB56="",0,ajuizamento!AB56)</f>
        <v>0</v>
      </c>
      <c r="W49" s="5">
        <f>IF(ajuizamento!AC56="",0,ajuizamento!AC56)</f>
        <v>0</v>
      </c>
      <c r="X49" s="5">
        <f>IF(ajuizamento!AD56="",0,ajuizamento!AD56)</f>
        <v>0</v>
      </c>
      <c r="Y49" s="5">
        <f>IF(ajuizamento!AE56="",0,ajuizamento!AE56)</f>
        <v>0</v>
      </c>
      <c r="Z49" s="5">
        <f>IF(ajuizamento!AF56="",0,ajuizamento!AF56)</f>
        <v>0</v>
      </c>
      <c r="AA49" s="5">
        <f>IF(ajuizamento!AG56="",0,ajuizamento!AG56)</f>
        <v>0</v>
      </c>
      <c r="AB49" s="5">
        <f>IF(ajuizamento!AH56="",0,ajuizamento!AH56)</f>
        <v>0</v>
      </c>
      <c r="AC49" s="5">
        <f>IF(ajuizamento!AI56="",0,ajuizamento!AI56)</f>
        <v>0</v>
      </c>
      <c r="AD49" s="5">
        <f>IF(ajuizamento!AJ56="",0,ajuizamento!AJ56)</f>
        <v>0</v>
      </c>
      <c r="AE49" s="5">
        <f>IF(ajuizamento!AK56="",0,ajuizamento!AK56)</f>
        <v>0</v>
      </c>
      <c r="AF49" s="5">
        <f>IF(ajuizamento!AL56="",0,ajuizamento!AL56)</f>
        <v>0</v>
      </c>
      <c r="AG49" s="5">
        <f>IF(ajuizamento!AM56="",0,ajuizamento!AM56)</f>
        <v>0</v>
      </c>
      <c r="AH49" s="5">
        <f>IF(ajuizamento!AN56="",0,ajuizamento!AN56)</f>
        <v>0</v>
      </c>
      <c r="AI49" s="5">
        <f>IF(ajuizamento!AO56="",0,ajuizamento!AO56)</f>
        <v>0</v>
      </c>
      <c r="AJ49" s="5">
        <f>IF(ajuizamento!AP56="",0,ajuizamento!AP56)</f>
        <v>0</v>
      </c>
      <c r="AK49" s="5">
        <f>IF(ajuizamento!AS56="",0,ajuizamento!AS56)</f>
        <v>0</v>
      </c>
      <c r="AL49" s="9" t="str">
        <f t="shared" si="48"/>
        <v/>
      </c>
      <c r="AM49" s="7" t="str">
        <f t="shared" si="2"/>
        <v/>
      </c>
      <c r="AN49" s="291">
        <f t="shared" si="17"/>
        <v>0</v>
      </c>
      <c r="AO49" s="290" t="str">
        <f t="shared" si="53"/>
        <v/>
      </c>
      <c r="AP49" s="290" t="str">
        <f t="shared" si="53"/>
        <v/>
      </c>
      <c r="AQ49" s="290" t="str">
        <f t="shared" si="53"/>
        <v/>
      </c>
      <c r="AR49" s="290" t="str">
        <f t="shared" si="53"/>
        <v/>
      </c>
      <c r="AS49" s="290" t="str">
        <f t="shared" si="53"/>
        <v/>
      </c>
      <c r="AT49" s="290" t="str">
        <f t="shared" si="53"/>
        <v/>
      </c>
      <c r="AU49" s="290" t="str">
        <f t="shared" si="53"/>
        <v/>
      </c>
      <c r="AV49" s="290" t="str">
        <f t="shared" si="51"/>
        <v/>
      </c>
      <c r="AW49" s="290" t="str">
        <f t="shared" si="51"/>
        <v/>
      </c>
      <c r="AX49" s="290" t="str">
        <f t="shared" si="51"/>
        <v/>
      </c>
      <c r="AY49" s="290" t="str">
        <f t="shared" si="51"/>
        <v/>
      </c>
      <c r="AZ49" s="290" t="str">
        <f t="shared" si="51"/>
        <v/>
      </c>
      <c r="BA49" s="290" t="str">
        <f t="shared" si="51"/>
        <v/>
      </c>
      <c r="BB49" s="290" t="str">
        <f t="shared" si="51"/>
        <v/>
      </c>
      <c r="BC49" s="290" t="str">
        <f t="shared" si="51"/>
        <v/>
      </c>
      <c r="BD49" s="290" t="str">
        <f t="shared" si="51"/>
        <v/>
      </c>
      <c r="BE49" s="290" t="str">
        <f t="shared" si="46"/>
        <v/>
      </c>
      <c r="BF49" s="290" t="str">
        <f t="shared" si="46"/>
        <v/>
      </c>
      <c r="BG49" s="290" t="str">
        <f t="shared" si="45"/>
        <v/>
      </c>
      <c r="BH49" s="290" t="str">
        <f t="shared" si="42"/>
        <v/>
      </c>
      <c r="BI49" s="290" t="str">
        <f t="shared" si="42"/>
        <v/>
      </c>
      <c r="BJ49" s="290" t="str">
        <f t="shared" si="42"/>
        <v/>
      </c>
      <c r="BK49" s="290" t="str">
        <f t="shared" si="42"/>
        <v/>
      </c>
      <c r="BL49" s="290" t="str">
        <f t="shared" si="42"/>
        <v/>
      </c>
      <c r="BM49" s="290"/>
      <c r="BN49" s="290" t="str">
        <f>IF(AO49="","",COUNTIF($AO49:AO49,1))</f>
        <v/>
      </c>
      <c r="BO49" s="290" t="str">
        <f>IF(AP49="","",COUNTIF($AO49:AP49,1))</f>
        <v/>
      </c>
      <c r="BP49" s="290" t="str">
        <f>IF(AQ49="","",COUNTIF($AO49:AQ49,1))</f>
        <v/>
      </c>
      <c r="BQ49" s="290" t="str">
        <f>IF(AR49="","",COUNTIF($AO49:AR49,1))</f>
        <v/>
      </c>
      <c r="BR49" s="290" t="str">
        <f>IF(AS49="","",COUNTIF($AO49:AS49,1))</f>
        <v/>
      </c>
      <c r="BS49" s="290" t="str">
        <f>IF(AT49="","",COUNTIF($AO49:AT49,1))</f>
        <v/>
      </c>
      <c r="BT49" s="290" t="str">
        <f>IF(AU49="","",COUNTIF($AO49:AU49,1))</f>
        <v/>
      </c>
      <c r="BU49" s="290" t="str">
        <f>IF(AV49="","",COUNTIF($AO49:AV49,1))</f>
        <v/>
      </c>
      <c r="BV49" s="290" t="str">
        <f>IF(AW49="","",COUNTIF($AO49:AW49,1))</f>
        <v/>
      </c>
      <c r="BW49" s="290" t="str">
        <f>IF(AX49="","",COUNTIF($AO49:AX49,1))</f>
        <v/>
      </c>
      <c r="BX49" s="290" t="str">
        <f>IF(AY49="","",COUNTIF($AO49:AY49,1))</f>
        <v/>
      </c>
      <c r="BY49" s="290" t="str">
        <f>IF(AZ49="","",COUNTIF($AO49:AZ49,1))</f>
        <v/>
      </c>
      <c r="BZ49" s="290" t="str">
        <f>IF(BA49="","",COUNTIF($AO49:BA49,1))</f>
        <v/>
      </c>
      <c r="CA49" s="290" t="str">
        <f>IF(BB49="","",COUNTIF($AO49:BB49,1))</f>
        <v/>
      </c>
      <c r="CB49" s="290" t="str">
        <f>IF(BC49="","",COUNTIF($AO49:BC49,1))</f>
        <v/>
      </c>
      <c r="CC49" s="290" t="str">
        <f>IF(BD49="","",COUNTIF($AO49:BD49,1))</f>
        <v/>
      </c>
      <c r="CD49" s="290" t="str">
        <f>IF(BE49="","",COUNTIF($AO49:BE49,1))</f>
        <v/>
      </c>
      <c r="CE49" s="290" t="str">
        <f>IF(BF49="","",COUNTIF($AO49:BF49,1))</f>
        <v/>
      </c>
      <c r="CF49" s="290" t="str">
        <f>IF(BG49="","",COUNTIF($AO49:BG49,1))</f>
        <v/>
      </c>
      <c r="CG49" s="290" t="str">
        <f>IF(BH49="","",COUNTIF($AO49:BH49,1))</f>
        <v/>
      </c>
      <c r="CH49" s="290" t="str">
        <f>IF(BI49="","",COUNTIF($AO49:BI49,1))</f>
        <v/>
      </c>
      <c r="CI49" s="290" t="str">
        <f>IF(BJ49="","",COUNTIF($AO49:BJ49,1))</f>
        <v/>
      </c>
      <c r="CJ49" s="290" t="str">
        <f>IF(BK49="","",COUNTIF($AO49:BK49,1))</f>
        <v/>
      </c>
      <c r="CK49" s="290" t="str">
        <f>IF(BL49="","",COUNTIF($AO49:BL49,1))</f>
        <v/>
      </c>
      <c r="CL49" s="291"/>
      <c r="CM49" s="290" t="str">
        <f t="shared" si="47"/>
        <v/>
      </c>
      <c r="CN49" s="290" t="str">
        <f t="shared" si="47"/>
        <v/>
      </c>
      <c r="CO49" s="290" t="str">
        <f t="shared" si="47"/>
        <v/>
      </c>
      <c r="CP49" s="290" t="str">
        <f t="shared" si="47"/>
        <v/>
      </c>
      <c r="CQ49" s="290" t="str">
        <f t="shared" si="47"/>
        <v/>
      </c>
      <c r="CR49" s="290" t="str">
        <f t="shared" si="47"/>
        <v/>
      </c>
      <c r="CS49" s="290" t="str">
        <f t="shared" si="47"/>
        <v/>
      </c>
      <c r="CT49" s="290" t="str">
        <f t="shared" si="47"/>
        <v/>
      </c>
      <c r="CU49" s="290" t="str">
        <f t="shared" si="47"/>
        <v/>
      </c>
      <c r="CV49" s="290" t="str">
        <f t="shared" si="47"/>
        <v/>
      </c>
      <c r="CW49" s="290" t="str">
        <f t="shared" si="47"/>
        <v/>
      </c>
      <c r="CX49" s="290" t="str">
        <f t="shared" si="47"/>
        <v/>
      </c>
      <c r="CY49" s="290" t="str">
        <f t="shared" si="47"/>
        <v/>
      </c>
      <c r="CZ49" s="290" t="str">
        <f t="shared" si="47"/>
        <v/>
      </c>
      <c r="DA49" s="290" t="str">
        <f t="shared" si="47"/>
        <v/>
      </c>
      <c r="DB49" s="290" t="str">
        <f t="shared" si="47"/>
        <v/>
      </c>
      <c r="DC49" s="290" t="str">
        <f t="shared" si="52"/>
        <v/>
      </c>
      <c r="DD49" s="290" t="str">
        <f t="shared" si="52"/>
        <v/>
      </c>
      <c r="DE49" s="290" t="str">
        <f t="shared" si="50"/>
        <v/>
      </c>
      <c r="DF49" s="290" t="str">
        <f t="shared" si="50"/>
        <v/>
      </c>
      <c r="DG49" s="290" t="str">
        <f t="shared" si="50"/>
        <v/>
      </c>
      <c r="DH49" s="290" t="str">
        <f t="shared" si="50"/>
        <v/>
      </c>
      <c r="DI49" s="290" t="str">
        <f t="shared" si="50"/>
        <v/>
      </c>
      <c r="DJ49" s="290" t="str">
        <f t="shared" si="50"/>
        <v/>
      </c>
      <c r="DK49" s="3" t="str">
        <f t="shared" si="49"/>
        <v/>
      </c>
      <c r="DL49" s="3" t="str">
        <f t="shared" si="49"/>
        <v/>
      </c>
      <c r="DM49" s="3" t="str">
        <f t="shared" si="49"/>
        <v/>
      </c>
      <c r="DN49" s="3" t="str">
        <f t="shared" si="49"/>
        <v/>
      </c>
      <c r="DO49" s="3" t="str">
        <f t="shared" si="49"/>
        <v/>
      </c>
      <c r="DP49" s="3" t="str">
        <f t="shared" si="34"/>
        <v/>
      </c>
      <c r="DQ49" s="3" t="str">
        <f t="shared" si="35"/>
        <v/>
      </c>
      <c r="DR49" s="3" t="str">
        <f t="shared" si="36"/>
        <v/>
      </c>
      <c r="DS49" s="3" t="str">
        <f t="shared" si="37"/>
        <v/>
      </c>
      <c r="DT49" s="3" t="str">
        <f t="shared" si="38"/>
        <v/>
      </c>
      <c r="DU49" s="1" t="str">
        <f t="shared" si="39"/>
        <v/>
      </c>
      <c r="DV49" s="1" t="str">
        <f t="shared" si="19"/>
        <v/>
      </c>
      <c r="DW49" s="1" t="str">
        <f t="shared" si="20"/>
        <v/>
      </c>
      <c r="DX49" s="1" t="str">
        <f t="shared" si="21"/>
        <v/>
      </c>
      <c r="DY49" s="1" t="str">
        <f t="shared" si="22"/>
        <v/>
      </c>
      <c r="DZ49" s="1" t="str">
        <f t="shared" si="23"/>
        <v/>
      </c>
      <c r="EA49" s="1" t="str">
        <f t="shared" si="44"/>
        <v/>
      </c>
      <c r="EB49" s="1" t="str">
        <f t="shared" si="25"/>
        <v/>
      </c>
      <c r="EC49" s="1" t="str">
        <f t="shared" si="44"/>
        <v/>
      </c>
      <c r="ED49" s="1" t="str">
        <f t="shared" si="25"/>
        <v/>
      </c>
      <c r="EE49" s="1" t="str">
        <f t="shared" si="26"/>
        <v/>
      </c>
      <c r="EF49" s="1" t="str">
        <f t="shared" si="27"/>
        <v/>
      </c>
      <c r="EG49" s="1" t="str">
        <f t="shared" si="7"/>
        <v/>
      </c>
      <c r="EH49" s="1" t="str">
        <f t="shared" si="8"/>
        <v/>
      </c>
      <c r="EI49" s="1" t="str">
        <f t="shared" si="9"/>
        <v/>
      </c>
      <c r="EJ49" s="1" t="str">
        <f t="shared" si="10"/>
        <v/>
      </c>
      <c r="EK49" s="1" t="str">
        <f t="shared" si="11"/>
        <v/>
      </c>
      <c r="EL49" s="1" t="str">
        <f t="shared" si="12"/>
        <v/>
      </c>
      <c r="EM49" s="1" t="str">
        <f t="shared" si="13"/>
        <v/>
      </c>
      <c r="EN49" s="1" t="str">
        <f t="shared" si="14"/>
        <v/>
      </c>
      <c r="EP49" s="1" t="str">
        <f t="shared" si="28"/>
        <v/>
      </c>
      <c r="EQ49" s="1" t="str">
        <f t="shared" si="29"/>
        <v/>
      </c>
      <c r="ER49" s="1" t="str">
        <f t="shared" si="30"/>
        <v/>
      </c>
      <c r="ES49" s="1" t="str">
        <f t="shared" si="31"/>
        <v/>
      </c>
      <c r="ET49" s="1" t="str">
        <f t="shared" si="32"/>
        <v/>
      </c>
    </row>
    <row r="50" spans="1:150" ht="15.6" x14ac:dyDescent="0.3">
      <c r="A50" s="291" t="str">
        <f t="shared" si="15"/>
        <v/>
      </c>
      <c r="B50" s="292" t="str">
        <f>ajuizamento!A57</f>
        <v/>
      </c>
      <c r="C50" s="293" t="str">
        <f>ajuizamento!B57</f>
        <v/>
      </c>
      <c r="D50" s="293">
        <f>ajuizamento!C57</f>
        <v>0</v>
      </c>
      <c r="E50" s="293">
        <f>ajuizamento!D57</f>
        <v>0</v>
      </c>
      <c r="F50" s="293" t="str">
        <f>ajuizamento!E57</f>
        <v/>
      </c>
      <c r="G50" s="293" t="str">
        <f>ajuizamento!F57</f>
        <v/>
      </c>
      <c r="H50" s="292">
        <f>ajuizamento!G57</f>
        <v>0</v>
      </c>
      <c r="I50" s="5">
        <f>IF(ajuizamento!$AY57="",0,ajuizamento!$AY57)</f>
        <v>0</v>
      </c>
      <c r="J50" s="5">
        <f>IF(ajuizamento!H57="",0,ajuizamento!H57)</f>
        <v>0</v>
      </c>
      <c r="K50" s="5">
        <f>IF(ajuizamento!BC57="",0,ajuizamento!BC57)</f>
        <v>0</v>
      </c>
      <c r="L50" s="5">
        <f>IF(ajuizamento!BD57="",0,ajuizamento!BD57)</f>
        <v>0</v>
      </c>
      <c r="M50" s="5">
        <f>IF(ajuizamento!S57="",0,ajuizamento!S57)</f>
        <v>0</v>
      </c>
      <c r="N50" s="5">
        <f>IF(ajuizamento!T57="",0,ajuizamento!T57)</f>
        <v>0</v>
      </c>
      <c r="O50" s="5">
        <f>IF(ajuizamento!U57="",0,ajuizamento!U57)</f>
        <v>0</v>
      </c>
      <c r="P50" s="5">
        <f>IF(ajuizamento!V57="",0,ajuizamento!V57)</f>
        <v>0</v>
      </c>
      <c r="Q50" s="5">
        <f>IF(ajuizamento!W57="",0,ajuizamento!W57)</f>
        <v>0</v>
      </c>
      <c r="R50" s="5">
        <f>IF(ajuizamento!X57="",0,ajuizamento!X57)</f>
        <v>0</v>
      </c>
      <c r="S50" s="5">
        <f>IF(ajuizamento!Y57="",0,ajuizamento!Y57)</f>
        <v>0</v>
      </c>
      <c r="T50" s="5">
        <f>IF(ajuizamento!Z57="",0,ajuizamento!Z57)</f>
        <v>0</v>
      </c>
      <c r="U50" s="5">
        <f>IF(ajuizamento!AA57="",0,ajuizamento!AA57)</f>
        <v>0</v>
      </c>
      <c r="V50" s="5">
        <f>IF(ajuizamento!AB57="",0,ajuizamento!AB57)</f>
        <v>0</v>
      </c>
      <c r="W50" s="5">
        <f>IF(ajuizamento!AC57="",0,ajuizamento!AC57)</f>
        <v>0</v>
      </c>
      <c r="X50" s="5">
        <f>IF(ajuizamento!AD57="",0,ajuizamento!AD57)</f>
        <v>0</v>
      </c>
      <c r="Y50" s="5">
        <f>IF(ajuizamento!AE57="",0,ajuizamento!AE57)</f>
        <v>0</v>
      </c>
      <c r="Z50" s="5">
        <f>IF(ajuizamento!AF57="",0,ajuizamento!AF57)</f>
        <v>0</v>
      </c>
      <c r="AA50" s="5">
        <f>IF(ajuizamento!AG57="",0,ajuizamento!AG57)</f>
        <v>0</v>
      </c>
      <c r="AB50" s="5">
        <f>IF(ajuizamento!AH57="",0,ajuizamento!AH57)</f>
        <v>0</v>
      </c>
      <c r="AC50" s="5">
        <f>IF(ajuizamento!AI57="",0,ajuizamento!AI57)</f>
        <v>0</v>
      </c>
      <c r="AD50" s="5">
        <f>IF(ajuizamento!AJ57="",0,ajuizamento!AJ57)</f>
        <v>0</v>
      </c>
      <c r="AE50" s="5">
        <f>IF(ajuizamento!AK57="",0,ajuizamento!AK57)</f>
        <v>0</v>
      </c>
      <c r="AF50" s="5">
        <f>IF(ajuizamento!AL57="",0,ajuizamento!AL57)</f>
        <v>0</v>
      </c>
      <c r="AG50" s="5">
        <f>IF(ajuizamento!AM57="",0,ajuizamento!AM57)</f>
        <v>0</v>
      </c>
      <c r="AH50" s="5">
        <f>IF(ajuizamento!AN57="",0,ajuizamento!AN57)</f>
        <v>0</v>
      </c>
      <c r="AI50" s="5">
        <f>IF(ajuizamento!AO57="",0,ajuizamento!AO57)</f>
        <v>0</v>
      </c>
      <c r="AJ50" s="5">
        <f>IF(ajuizamento!AP57="",0,ajuizamento!AP57)</f>
        <v>0</v>
      </c>
      <c r="AK50" s="5">
        <f>IF(ajuizamento!AS57="",0,ajuizamento!AS57)</f>
        <v>0</v>
      </c>
      <c r="AL50" s="9" t="str">
        <f t="shared" si="48"/>
        <v/>
      </c>
      <c r="AM50" s="7" t="str">
        <f t="shared" si="2"/>
        <v/>
      </c>
      <c r="AN50" s="291">
        <f t="shared" si="17"/>
        <v>0</v>
      </c>
      <c r="AO50" s="290" t="str">
        <f t="shared" si="53"/>
        <v/>
      </c>
      <c r="AP50" s="290" t="str">
        <f t="shared" si="53"/>
        <v/>
      </c>
      <c r="AQ50" s="290" t="str">
        <f t="shared" si="53"/>
        <v/>
      </c>
      <c r="AR50" s="290" t="str">
        <f t="shared" si="53"/>
        <v/>
      </c>
      <c r="AS50" s="290" t="str">
        <f t="shared" si="53"/>
        <v/>
      </c>
      <c r="AT50" s="290" t="str">
        <f t="shared" si="53"/>
        <v/>
      </c>
      <c r="AU50" s="290" t="str">
        <f t="shared" si="53"/>
        <v/>
      </c>
      <c r="AV50" s="290" t="str">
        <f t="shared" si="51"/>
        <v/>
      </c>
      <c r="AW50" s="290" t="str">
        <f t="shared" si="51"/>
        <v/>
      </c>
      <c r="AX50" s="290" t="str">
        <f t="shared" si="51"/>
        <v/>
      </c>
      <c r="AY50" s="290" t="str">
        <f t="shared" si="51"/>
        <v/>
      </c>
      <c r="AZ50" s="290" t="str">
        <f t="shared" si="51"/>
        <v/>
      </c>
      <c r="BA50" s="290" t="str">
        <f t="shared" si="51"/>
        <v/>
      </c>
      <c r="BB50" s="290" t="str">
        <f t="shared" si="51"/>
        <v/>
      </c>
      <c r="BC50" s="290" t="str">
        <f t="shared" si="51"/>
        <v/>
      </c>
      <c r="BD50" s="290" t="str">
        <f t="shared" si="51"/>
        <v/>
      </c>
      <c r="BE50" s="290" t="str">
        <f t="shared" si="46"/>
        <v/>
      </c>
      <c r="BF50" s="290" t="str">
        <f t="shared" si="46"/>
        <v/>
      </c>
      <c r="BG50" s="290" t="str">
        <f t="shared" si="45"/>
        <v/>
      </c>
      <c r="BH50" s="290" t="str">
        <f t="shared" si="42"/>
        <v/>
      </c>
      <c r="BI50" s="290" t="str">
        <f t="shared" si="42"/>
        <v/>
      </c>
      <c r="BJ50" s="290" t="str">
        <f t="shared" si="42"/>
        <v/>
      </c>
      <c r="BK50" s="290" t="str">
        <f t="shared" si="42"/>
        <v/>
      </c>
      <c r="BL50" s="290" t="str">
        <f t="shared" si="42"/>
        <v/>
      </c>
      <c r="BM50" s="290"/>
      <c r="BN50" s="290" t="str">
        <f>IF(AO50="","",COUNTIF($AO50:AO50,1))</f>
        <v/>
      </c>
      <c r="BO50" s="290" t="str">
        <f>IF(AP50="","",COUNTIF($AO50:AP50,1))</f>
        <v/>
      </c>
      <c r="BP50" s="290" t="str">
        <f>IF(AQ50="","",COUNTIF($AO50:AQ50,1))</f>
        <v/>
      </c>
      <c r="BQ50" s="290" t="str">
        <f>IF(AR50="","",COUNTIF($AO50:AR50,1))</f>
        <v/>
      </c>
      <c r="BR50" s="290" t="str">
        <f>IF(AS50="","",COUNTIF($AO50:AS50,1))</f>
        <v/>
      </c>
      <c r="BS50" s="290" t="str">
        <f>IF(AT50="","",COUNTIF($AO50:AT50,1))</f>
        <v/>
      </c>
      <c r="BT50" s="290" t="str">
        <f>IF(AU50="","",COUNTIF($AO50:AU50,1))</f>
        <v/>
      </c>
      <c r="BU50" s="290" t="str">
        <f>IF(AV50="","",COUNTIF($AO50:AV50,1))</f>
        <v/>
      </c>
      <c r="BV50" s="290" t="str">
        <f>IF(AW50="","",COUNTIF($AO50:AW50,1))</f>
        <v/>
      </c>
      <c r="BW50" s="290" t="str">
        <f>IF(AX50="","",COUNTIF($AO50:AX50,1))</f>
        <v/>
      </c>
      <c r="BX50" s="290" t="str">
        <f>IF(AY50="","",COUNTIF($AO50:AY50,1))</f>
        <v/>
      </c>
      <c r="BY50" s="290" t="str">
        <f>IF(AZ50="","",COUNTIF($AO50:AZ50,1))</f>
        <v/>
      </c>
      <c r="BZ50" s="290" t="str">
        <f>IF(BA50="","",COUNTIF($AO50:BA50,1))</f>
        <v/>
      </c>
      <c r="CA50" s="290" t="str">
        <f>IF(BB50="","",COUNTIF($AO50:BB50,1))</f>
        <v/>
      </c>
      <c r="CB50" s="290" t="str">
        <f>IF(BC50="","",COUNTIF($AO50:BC50,1))</f>
        <v/>
      </c>
      <c r="CC50" s="290" t="str">
        <f>IF(BD50="","",COUNTIF($AO50:BD50,1))</f>
        <v/>
      </c>
      <c r="CD50" s="290" t="str">
        <f>IF(BE50="","",COUNTIF($AO50:BE50,1))</f>
        <v/>
      </c>
      <c r="CE50" s="290" t="str">
        <f>IF(BF50="","",COUNTIF($AO50:BF50,1))</f>
        <v/>
      </c>
      <c r="CF50" s="290" t="str">
        <f>IF(BG50="","",COUNTIF($AO50:BG50,1))</f>
        <v/>
      </c>
      <c r="CG50" s="290" t="str">
        <f>IF(BH50="","",COUNTIF($AO50:BH50,1))</f>
        <v/>
      </c>
      <c r="CH50" s="290" t="str">
        <f>IF(BI50="","",COUNTIF($AO50:BI50,1))</f>
        <v/>
      </c>
      <c r="CI50" s="290" t="str">
        <f>IF(BJ50="","",COUNTIF($AO50:BJ50,1))</f>
        <v/>
      </c>
      <c r="CJ50" s="290" t="str">
        <f>IF(BK50="","",COUNTIF($AO50:BK50,1))</f>
        <v/>
      </c>
      <c r="CK50" s="290" t="str">
        <f>IF(BL50="","",COUNTIF($AO50:BL50,1))</f>
        <v/>
      </c>
      <c r="CL50" s="291"/>
      <c r="CM50" s="290" t="str">
        <f t="shared" si="47"/>
        <v/>
      </c>
      <c r="CN50" s="290" t="str">
        <f t="shared" si="47"/>
        <v/>
      </c>
      <c r="CO50" s="290" t="str">
        <f t="shared" si="47"/>
        <v/>
      </c>
      <c r="CP50" s="290" t="str">
        <f t="shared" si="47"/>
        <v/>
      </c>
      <c r="CQ50" s="290" t="str">
        <f t="shared" si="47"/>
        <v/>
      </c>
      <c r="CR50" s="290" t="str">
        <f t="shared" si="47"/>
        <v/>
      </c>
      <c r="CS50" s="290" t="str">
        <f t="shared" si="47"/>
        <v/>
      </c>
      <c r="CT50" s="290" t="str">
        <f t="shared" si="47"/>
        <v/>
      </c>
      <c r="CU50" s="290" t="str">
        <f t="shared" si="47"/>
        <v/>
      </c>
      <c r="CV50" s="290" t="str">
        <f t="shared" si="47"/>
        <v/>
      </c>
      <c r="CW50" s="290" t="str">
        <f t="shared" si="47"/>
        <v/>
      </c>
      <c r="CX50" s="290" t="str">
        <f t="shared" si="47"/>
        <v/>
      </c>
      <c r="CY50" s="290" t="str">
        <f t="shared" si="47"/>
        <v/>
      </c>
      <c r="CZ50" s="290" t="str">
        <f t="shared" si="47"/>
        <v/>
      </c>
      <c r="DA50" s="290" t="str">
        <f t="shared" si="47"/>
        <v/>
      </c>
      <c r="DB50" s="290" t="str">
        <f t="shared" si="47"/>
        <v/>
      </c>
      <c r="DC50" s="290" t="str">
        <f t="shared" si="52"/>
        <v/>
      </c>
      <c r="DD50" s="290" t="str">
        <f t="shared" si="52"/>
        <v/>
      </c>
      <c r="DE50" s="290" t="str">
        <f t="shared" si="50"/>
        <v/>
      </c>
      <c r="DF50" s="290" t="str">
        <f t="shared" si="50"/>
        <v/>
      </c>
      <c r="DG50" s="290" t="str">
        <f t="shared" si="50"/>
        <v/>
      </c>
      <c r="DH50" s="290" t="str">
        <f t="shared" si="50"/>
        <v/>
      </c>
      <c r="DI50" s="290" t="str">
        <f t="shared" si="50"/>
        <v/>
      </c>
      <c r="DJ50" s="290" t="str">
        <f t="shared" si="50"/>
        <v/>
      </c>
      <c r="DK50" s="3" t="str">
        <f t="shared" si="49"/>
        <v/>
      </c>
      <c r="DL50" s="3" t="str">
        <f t="shared" si="49"/>
        <v/>
      </c>
      <c r="DM50" s="3" t="str">
        <f t="shared" si="49"/>
        <v/>
      </c>
      <c r="DN50" s="3" t="str">
        <f t="shared" si="49"/>
        <v/>
      </c>
      <c r="DO50" s="3" t="str">
        <f t="shared" si="49"/>
        <v/>
      </c>
      <c r="DP50" s="3" t="str">
        <f t="shared" si="34"/>
        <v/>
      </c>
      <c r="DQ50" s="3" t="str">
        <f t="shared" si="35"/>
        <v/>
      </c>
      <c r="DR50" s="3" t="str">
        <f t="shared" si="36"/>
        <v/>
      </c>
      <c r="DS50" s="3" t="str">
        <f t="shared" si="37"/>
        <v/>
      </c>
      <c r="DT50" s="3" t="str">
        <f t="shared" si="38"/>
        <v/>
      </c>
      <c r="DU50" s="1" t="str">
        <f t="shared" si="39"/>
        <v/>
      </c>
      <c r="DV50" s="1" t="str">
        <f t="shared" si="19"/>
        <v/>
      </c>
      <c r="DW50" s="1" t="str">
        <f t="shared" si="20"/>
        <v/>
      </c>
      <c r="DX50" s="1" t="str">
        <f t="shared" si="21"/>
        <v/>
      </c>
      <c r="DY50" s="1" t="str">
        <f t="shared" si="22"/>
        <v/>
      </c>
      <c r="DZ50" s="1" t="str">
        <f t="shared" si="23"/>
        <v/>
      </c>
      <c r="EA50" s="1" t="str">
        <f t="shared" si="44"/>
        <v/>
      </c>
      <c r="EB50" s="1" t="str">
        <f t="shared" si="25"/>
        <v/>
      </c>
      <c r="EC50" s="1" t="str">
        <f t="shared" si="44"/>
        <v/>
      </c>
      <c r="ED50" s="1" t="str">
        <f t="shared" si="25"/>
        <v/>
      </c>
      <c r="EE50" s="1" t="str">
        <f t="shared" si="26"/>
        <v/>
      </c>
      <c r="EF50" s="1" t="str">
        <f t="shared" si="27"/>
        <v/>
      </c>
      <c r="EG50" s="1" t="str">
        <f t="shared" si="7"/>
        <v/>
      </c>
      <c r="EH50" s="1" t="str">
        <f t="shared" si="8"/>
        <v/>
      </c>
      <c r="EI50" s="1" t="str">
        <f t="shared" si="9"/>
        <v/>
      </c>
      <c r="EJ50" s="1" t="str">
        <f t="shared" si="10"/>
        <v/>
      </c>
      <c r="EK50" s="1" t="str">
        <f t="shared" si="11"/>
        <v/>
      </c>
      <c r="EL50" s="1" t="str">
        <f t="shared" si="12"/>
        <v/>
      </c>
      <c r="EM50" s="1" t="str">
        <f t="shared" si="13"/>
        <v/>
      </c>
      <c r="EN50" s="1" t="str">
        <f t="shared" si="14"/>
        <v/>
      </c>
      <c r="EP50" s="1" t="str">
        <f t="shared" si="28"/>
        <v/>
      </c>
      <c r="EQ50" s="1" t="str">
        <f t="shared" si="29"/>
        <v/>
      </c>
      <c r="ER50" s="1" t="str">
        <f t="shared" si="30"/>
        <v/>
      </c>
      <c r="ES50" s="1" t="str">
        <f t="shared" si="31"/>
        <v/>
      </c>
      <c r="ET50" s="1" t="str">
        <f t="shared" si="32"/>
        <v/>
      </c>
    </row>
    <row r="51" spans="1:150" ht="15.6" x14ac:dyDescent="0.3">
      <c r="A51" s="291" t="str">
        <f t="shared" si="15"/>
        <v/>
      </c>
      <c r="B51" s="292" t="str">
        <f>ajuizamento!A58</f>
        <v/>
      </c>
      <c r="C51" s="293" t="str">
        <f>ajuizamento!B58</f>
        <v/>
      </c>
      <c r="D51" s="293">
        <f>ajuizamento!C58</f>
        <v>0</v>
      </c>
      <c r="E51" s="293">
        <f>ajuizamento!D58</f>
        <v>0</v>
      </c>
      <c r="F51" s="293" t="str">
        <f>ajuizamento!E58</f>
        <v/>
      </c>
      <c r="G51" s="293" t="str">
        <f>ajuizamento!F58</f>
        <v/>
      </c>
      <c r="H51" s="292">
        <f>ajuizamento!G58</f>
        <v>0</v>
      </c>
      <c r="I51" s="5">
        <f>IF(ajuizamento!$AY58="",0,ajuizamento!$AY58)</f>
        <v>0</v>
      </c>
      <c r="J51" s="5">
        <f>IF(ajuizamento!H58="",0,ajuizamento!H58)</f>
        <v>0</v>
      </c>
      <c r="K51" s="5">
        <f>IF(ajuizamento!BC58="",0,ajuizamento!BC58)</f>
        <v>0</v>
      </c>
      <c r="L51" s="5">
        <f>IF(ajuizamento!BD58="",0,ajuizamento!BD58)</f>
        <v>0</v>
      </c>
      <c r="M51" s="5">
        <f>IF(ajuizamento!S58="",0,ajuizamento!S58)</f>
        <v>0</v>
      </c>
      <c r="N51" s="5">
        <f>IF(ajuizamento!T58="",0,ajuizamento!T58)</f>
        <v>0</v>
      </c>
      <c r="O51" s="5">
        <f>IF(ajuizamento!U58="",0,ajuizamento!U58)</f>
        <v>0</v>
      </c>
      <c r="P51" s="5">
        <f>IF(ajuizamento!V58="",0,ajuizamento!V58)</f>
        <v>0</v>
      </c>
      <c r="Q51" s="5">
        <f>IF(ajuizamento!W58="",0,ajuizamento!W58)</f>
        <v>0</v>
      </c>
      <c r="R51" s="5">
        <f>IF(ajuizamento!X58="",0,ajuizamento!X58)</f>
        <v>0</v>
      </c>
      <c r="S51" s="5">
        <f>IF(ajuizamento!Y58="",0,ajuizamento!Y58)</f>
        <v>0</v>
      </c>
      <c r="T51" s="5">
        <f>IF(ajuizamento!Z58="",0,ajuizamento!Z58)</f>
        <v>0</v>
      </c>
      <c r="U51" s="5">
        <f>IF(ajuizamento!AA58="",0,ajuizamento!AA58)</f>
        <v>0</v>
      </c>
      <c r="V51" s="5">
        <f>IF(ajuizamento!AB58="",0,ajuizamento!AB58)</f>
        <v>0</v>
      </c>
      <c r="W51" s="5">
        <f>IF(ajuizamento!AC58="",0,ajuizamento!AC58)</f>
        <v>0</v>
      </c>
      <c r="X51" s="5">
        <f>IF(ajuizamento!AD58="",0,ajuizamento!AD58)</f>
        <v>0</v>
      </c>
      <c r="Y51" s="5">
        <f>IF(ajuizamento!AE58="",0,ajuizamento!AE58)</f>
        <v>0</v>
      </c>
      <c r="Z51" s="5">
        <f>IF(ajuizamento!AF58="",0,ajuizamento!AF58)</f>
        <v>0</v>
      </c>
      <c r="AA51" s="5">
        <f>IF(ajuizamento!AG58="",0,ajuizamento!AG58)</f>
        <v>0</v>
      </c>
      <c r="AB51" s="5">
        <f>IF(ajuizamento!AH58="",0,ajuizamento!AH58)</f>
        <v>0</v>
      </c>
      <c r="AC51" s="5">
        <f>IF(ajuizamento!AI58="",0,ajuizamento!AI58)</f>
        <v>0</v>
      </c>
      <c r="AD51" s="5">
        <f>IF(ajuizamento!AJ58="",0,ajuizamento!AJ58)</f>
        <v>0</v>
      </c>
      <c r="AE51" s="5">
        <f>IF(ajuizamento!AK58="",0,ajuizamento!AK58)</f>
        <v>0</v>
      </c>
      <c r="AF51" s="5">
        <f>IF(ajuizamento!AL58="",0,ajuizamento!AL58)</f>
        <v>0</v>
      </c>
      <c r="AG51" s="5">
        <f>IF(ajuizamento!AM58="",0,ajuizamento!AM58)</f>
        <v>0</v>
      </c>
      <c r="AH51" s="5">
        <f>IF(ajuizamento!AN58="",0,ajuizamento!AN58)</f>
        <v>0</v>
      </c>
      <c r="AI51" s="5">
        <f>IF(ajuizamento!AO58="",0,ajuizamento!AO58)</f>
        <v>0</v>
      </c>
      <c r="AJ51" s="5">
        <f>IF(ajuizamento!AP58="",0,ajuizamento!AP58)</f>
        <v>0</v>
      </c>
      <c r="AK51" s="5">
        <f>IF(ajuizamento!AS58="",0,ajuizamento!AS58)</f>
        <v>0</v>
      </c>
      <c r="AL51" s="9" t="str">
        <f t="shared" si="48"/>
        <v/>
      </c>
      <c r="AM51" s="7" t="str">
        <f t="shared" si="2"/>
        <v/>
      </c>
      <c r="AN51" s="291">
        <f t="shared" si="17"/>
        <v>0</v>
      </c>
      <c r="AO51" s="290" t="str">
        <f t="shared" si="53"/>
        <v/>
      </c>
      <c r="AP51" s="290" t="str">
        <f t="shared" si="53"/>
        <v/>
      </c>
      <c r="AQ51" s="290" t="str">
        <f t="shared" si="53"/>
        <v/>
      </c>
      <c r="AR51" s="290" t="str">
        <f t="shared" si="53"/>
        <v/>
      </c>
      <c r="AS51" s="290" t="str">
        <f t="shared" si="53"/>
        <v/>
      </c>
      <c r="AT51" s="290" t="str">
        <f t="shared" si="53"/>
        <v/>
      </c>
      <c r="AU51" s="290" t="str">
        <f t="shared" si="53"/>
        <v/>
      </c>
      <c r="AV51" s="290" t="str">
        <f t="shared" si="51"/>
        <v/>
      </c>
      <c r="AW51" s="290" t="str">
        <f t="shared" si="51"/>
        <v/>
      </c>
      <c r="AX51" s="290" t="str">
        <f t="shared" si="51"/>
        <v/>
      </c>
      <c r="AY51" s="290" t="str">
        <f t="shared" si="51"/>
        <v/>
      </c>
      <c r="AZ51" s="290" t="str">
        <f t="shared" si="51"/>
        <v/>
      </c>
      <c r="BA51" s="290" t="str">
        <f t="shared" si="51"/>
        <v/>
      </c>
      <c r="BB51" s="290" t="str">
        <f t="shared" si="51"/>
        <v/>
      </c>
      <c r="BC51" s="290" t="str">
        <f t="shared" si="51"/>
        <v/>
      </c>
      <c r="BD51" s="290" t="str">
        <f t="shared" si="51"/>
        <v/>
      </c>
      <c r="BE51" s="290" t="str">
        <f t="shared" si="46"/>
        <v/>
      </c>
      <c r="BF51" s="290" t="str">
        <f t="shared" si="46"/>
        <v/>
      </c>
      <c r="BG51" s="290" t="str">
        <f t="shared" si="45"/>
        <v/>
      </c>
      <c r="BH51" s="290" t="str">
        <f t="shared" si="42"/>
        <v/>
      </c>
      <c r="BI51" s="290" t="str">
        <f t="shared" si="42"/>
        <v/>
      </c>
      <c r="BJ51" s="290" t="str">
        <f t="shared" si="42"/>
        <v/>
      </c>
      <c r="BK51" s="290" t="str">
        <f t="shared" si="42"/>
        <v/>
      </c>
      <c r="BL51" s="290" t="str">
        <f t="shared" si="42"/>
        <v/>
      </c>
      <c r="BM51" s="290"/>
      <c r="BN51" s="290" t="str">
        <f>IF(AO51="","",COUNTIF($AO51:AO51,1))</f>
        <v/>
      </c>
      <c r="BO51" s="290" t="str">
        <f>IF(AP51="","",COUNTIF($AO51:AP51,1))</f>
        <v/>
      </c>
      <c r="BP51" s="290" t="str">
        <f>IF(AQ51="","",COUNTIF($AO51:AQ51,1))</f>
        <v/>
      </c>
      <c r="BQ51" s="290" t="str">
        <f>IF(AR51="","",COUNTIF($AO51:AR51,1))</f>
        <v/>
      </c>
      <c r="BR51" s="290" t="str">
        <f>IF(AS51="","",COUNTIF($AO51:AS51,1))</f>
        <v/>
      </c>
      <c r="BS51" s="290" t="str">
        <f>IF(AT51="","",COUNTIF($AO51:AT51,1))</f>
        <v/>
      </c>
      <c r="BT51" s="290" t="str">
        <f>IF(AU51="","",COUNTIF($AO51:AU51,1))</f>
        <v/>
      </c>
      <c r="BU51" s="290" t="str">
        <f>IF(AV51="","",COUNTIF($AO51:AV51,1))</f>
        <v/>
      </c>
      <c r="BV51" s="290" t="str">
        <f>IF(AW51="","",COUNTIF($AO51:AW51,1))</f>
        <v/>
      </c>
      <c r="BW51" s="290" t="str">
        <f>IF(AX51="","",COUNTIF($AO51:AX51,1))</f>
        <v/>
      </c>
      <c r="BX51" s="290" t="str">
        <f>IF(AY51="","",COUNTIF($AO51:AY51,1))</f>
        <v/>
      </c>
      <c r="BY51" s="290" t="str">
        <f>IF(AZ51="","",COUNTIF($AO51:AZ51,1))</f>
        <v/>
      </c>
      <c r="BZ51" s="290" t="str">
        <f>IF(BA51="","",COUNTIF($AO51:BA51,1))</f>
        <v/>
      </c>
      <c r="CA51" s="290" t="str">
        <f>IF(BB51="","",COUNTIF($AO51:BB51,1))</f>
        <v/>
      </c>
      <c r="CB51" s="290" t="str">
        <f>IF(BC51="","",COUNTIF($AO51:BC51,1))</f>
        <v/>
      </c>
      <c r="CC51" s="290" t="str">
        <f>IF(BD51="","",COUNTIF($AO51:BD51,1))</f>
        <v/>
      </c>
      <c r="CD51" s="290" t="str">
        <f>IF(BE51="","",COUNTIF($AO51:BE51,1))</f>
        <v/>
      </c>
      <c r="CE51" s="290" t="str">
        <f>IF(BF51="","",COUNTIF($AO51:BF51,1))</f>
        <v/>
      </c>
      <c r="CF51" s="290" t="str">
        <f>IF(BG51="","",COUNTIF($AO51:BG51,1))</f>
        <v/>
      </c>
      <c r="CG51" s="290" t="str">
        <f>IF(BH51="","",COUNTIF($AO51:BH51,1))</f>
        <v/>
      </c>
      <c r="CH51" s="290" t="str">
        <f>IF(BI51="","",COUNTIF($AO51:BI51,1))</f>
        <v/>
      </c>
      <c r="CI51" s="290" t="str">
        <f>IF(BJ51="","",COUNTIF($AO51:BJ51,1))</f>
        <v/>
      </c>
      <c r="CJ51" s="290" t="str">
        <f>IF(BK51="","",COUNTIF($AO51:BK51,1))</f>
        <v/>
      </c>
      <c r="CK51" s="290" t="str">
        <f>IF(BL51="","",COUNTIF($AO51:BL51,1))</f>
        <v/>
      </c>
      <c r="CL51" s="291"/>
      <c r="CM51" s="290" t="str">
        <f t="shared" si="47"/>
        <v/>
      </c>
      <c r="CN51" s="290" t="str">
        <f t="shared" si="47"/>
        <v/>
      </c>
      <c r="CO51" s="290" t="str">
        <f t="shared" si="47"/>
        <v/>
      </c>
      <c r="CP51" s="290" t="str">
        <f t="shared" si="47"/>
        <v/>
      </c>
      <c r="CQ51" s="290" t="str">
        <f t="shared" si="47"/>
        <v/>
      </c>
      <c r="CR51" s="290" t="str">
        <f t="shared" si="47"/>
        <v/>
      </c>
      <c r="CS51" s="290" t="str">
        <f t="shared" si="47"/>
        <v/>
      </c>
      <c r="CT51" s="290" t="str">
        <f t="shared" si="47"/>
        <v/>
      </c>
      <c r="CU51" s="290" t="str">
        <f t="shared" si="47"/>
        <v/>
      </c>
      <c r="CV51" s="290" t="str">
        <f t="shared" si="47"/>
        <v/>
      </c>
      <c r="CW51" s="290" t="str">
        <f t="shared" si="47"/>
        <v/>
      </c>
      <c r="CX51" s="290" t="str">
        <f t="shared" si="47"/>
        <v/>
      </c>
      <c r="CY51" s="290" t="str">
        <f t="shared" si="47"/>
        <v/>
      </c>
      <c r="CZ51" s="290" t="str">
        <f t="shared" si="47"/>
        <v/>
      </c>
      <c r="DA51" s="290" t="str">
        <f t="shared" si="47"/>
        <v/>
      </c>
      <c r="DB51" s="290" t="str">
        <f t="shared" si="47"/>
        <v/>
      </c>
      <c r="DC51" s="290" t="str">
        <f t="shared" si="52"/>
        <v/>
      </c>
      <c r="DD51" s="290" t="str">
        <f t="shared" si="52"/>
        <v/>
      </c>
      <c r="DE51" s="290" t="str">
        <f t="shared" si="50"/>
        <v/>
      </c>
      <c r="DF51" s="290" t="str">
        <f t="shared" si="50"/>
        <v/>
      </c>
      <c r="DG51" s="290" t="str">
        <f t="shared" si="50"/>
        <v/>
      </c>
      <c r="DH51" s="290" t="str">
        <f t="shared" si="50"/>
        <v/>
      </c>
      <c r="DI51" s="290" t="str">
        <f t="shared" si="50"/>
        <v/>
      </c>
      <c r="DJ51" s="290" t="str">
        <f t="shared" si="50"/>
        <v/>
      </c>
      <c r="DK51" s="3" t="str">
        <f t="shared" si="49"/>
        <v/>
      </c>
      <c r="DL51" s="3" t="str">
        <f t="shared" si="49"/>
        <v/>
      </c>
      <c r="DM51" s="3" t="str">
        <f t="shared" si="49"/>
        <v/>
      </c>
      <c r="DN51" s="3" t="str">
        <f t="shared" si="49"/>
        <v/>
      </c>
      <c r="DO51" s="3" t="str">
        <f t="shared" si="49"/>
        <v/>
      </c>
      <c r="DP51" s="3" t="str">
        <f t="shared" si="34"/>
        <v/>
      </c>
      <c r="DQ51" s="3" t="str">
        <f t="shared" si="35"/>
        <v/>
      </c>
      <c r="DR51" s="3" t="str">
        <f t="shared" si="36"/>
        <v/>
      </c>
      <c r="DS51" s="3" t="str">
        <f t="shared" si="37"/>
        <v/>
      </c>
      <c r="DT51" s="3" t="str">
        <f t="shared" si="38"/>
        <v/>
      </c>
      <c r="DU51" s="1" t="str">
        <f t="shared" si="39"/>
        <v/>
      </c>
      <c r="DV51" s="1" t="str">
        <f t="shared" si="19"/>
        <v/>
      </c>
      <c r="DW51" s="1" t="str">
        <f t="shared" si="20"/>
        <v/>
      </c>
      <c r="DX51" s="1" t="str">
        <f t="shared" si="21"/>
        <v/>
      </c>
      <c r="DY51" s="1" t="str">
        <f t="shared" si="22"/>
        <v/>
      </c>
      <c r="DZ51" s="1" t="str">
        <f t="shared" si="23"/>
        <v/>
      </c>
      <c r="EA51" s="1" t="str">
        <f t="shared" si="44"/>
        <v/>
      </c>
      <c r="EB51" s="1" t="str">
        <f t="shared" si="25"/>
        <v/>
      </c>
      <c r="EC51" s="1" t="str">
        <f t="shared" si="44"/>
        <v/>
      </c>
      <c r="ED51" s="1" t="str">
        <f t="shared" si="25"/>
        <v/>
      </c>
      <c r="EE51" s="1" t="str">
        <f t="shared" si="26"/>
        <v/>
      </c>
      <c r="EF51" s="1" t="str">
        <f t="shared" si="27"/>
        <v/>
      </c>
      <c r="EG51" s="1" t="str">
        <f t="shared" si="7"/>
        <v/>
      </c>
      <c r="EH51" s="1" t="str">
        <f t="shared" si="8"/>
        <v/>
      </c>
      <c r="EI51" s="1" t="str">
        <f t="shared" si="9"/>
        <v/>
      </c>
      <c r="EJ51" s="1" t="str">
        <f t="shared" si="10"/>
        <v/>
      </c>
      <c r="EK51" s="1" t="str">
        <f t="shared" si="11"/>
        <v/>
      </c>
      <c r="EL51" s="1" t="str">
        <f t="shared" si="12"/>
        <v/>
      </c>
      <c r="EM51" s="1" t="str">
        <f t="shared" si="13"/>
        <v/>
      </c>
      <c r="EN51" s="1" t="str">
        <f t="shared" si="14"/>
        <v/>
      </c>
      <c r="EP51" s="1" t="str">
        <f t="shared" si="28"/>
        <v/>
      </c>
      <c r="EQ51" s="1" t="str">
        <f t="shared" si="29"/>
        <v/>
      </c>
      <c r="ER51" s="1" t="str">
        <f t="shared" si="30"/>
        <v/>
      </c>
      <c r="ES51" s="1" t="str">
        <f t="shared" si="31"/>
        <v/>
      </c>
      <c r="ET51" s="1" t="str">
        <f t="shared" si="32"/>
        <v/>
      </c>
    </row>
    <row r="52" spans="1:150" ht="15.6" x14ac:dyDescent="0.3">
      <c r="A52" s="291" t="str">
        <f t="shared" si="15"/>
        <v/>
      </c>
      <c r="B52" s="292" t="str">
        <f>ajuizamento!A59</f>
        <v/>
      </c>
      <c r="C52" s="293" t="str">
        <f>ajuizamento!B59</f>
        <v/>
      </c>
      <c r="D52" s="293">
        <f>ajuizamento!C59</f>
        <v>0</v>
      </c>
      <c r="E52" s="293">
        <f>ajuizamento!D59</f>
        <v>0</v>
      </c>
      <c r="F52" s="293" t="str">
        <f>ajuizamento!E59</f>
        <v/>
      </c>
      <c r="G52" s="293" t="str">
        <f>ajuizamento!F59</f>
        <v/>
      </c>
      <c r="H52" s="292">
        <f>ajuizamento!G59</f>
        <v>0</v>
      </c>
      <c r="I52" s="5">
        <f>IF(ajuizamento!$AY59="",0,ajuizamento!$AY59)</f>
        <v>0</v>
      </c>
      <c r="J52" s="5">
        <f>IF(ajuizamento!H59="",0,ajuizamento!H59)</f>
        <v>0</v>
      </c>
      <c r="K52" s="5">
        <f>IF(ajuizamento!BC59="",0,ajuizamento!BC59)</f>
        <v>0</v>
      </c>
      <c r="L52" s="5">
        <f>IF(ajuizamento!BD59="",0,ajuizamento!BD59)</f>
        <v>0</v>
      </c>
      <c r="M52" s="5">
        <f>IF(ajuizamento!S59="",0,ajuizamento!S59)</f>
        <v>0</v>
      </c>
      <c r="N52" s="5">
        <f>IF(ajuizamento!T59="",0,ajuizamento!T59)</f>
        <v>0</v>
      </c>
      <c r="O52" s="5">
        <f>IF(ajuizamento!U59="",0,ajuizamento!U59)</f>
        <v>0</v>
      </c>
      <c r="P52" s="5">
        <f>IF(ajuizamento!V59="",0,ajuizamento!V59)</f>
        <v>0</v>
      </c>
      <c r="Q52" s="5">
        <f>IF(ajuizamento!W59="",0,ajuizamento!W59)</f>
        <v>0</v>
      </c>
      <c r="R52" s="5">
        <f>IF(ajuizamento!X59="",0,ajuizamento!X59)</f>
        <v>0</v>
      </c>
      <c r="S52" s="5">
        <f>IF(ajuizamento!Y59="",0,ajuizamento!Y59)</f>
        <v>0</v>
      </c>
      <c r="T52" s="5">
        <f>IF(ajuizamento!Z59="",0,ajuizamento!Z59)</f>
        <v>0</v>
      </c>
      <c r="U52" s="5">
        <f>IF(ajuizamento!AA59="",0,ajuizamento!AA59)</f>
        <v>0</v>
      </c>
      <c r="V52" s="5">
        <f>IF(ajuizamento!AB59="",0,ajuizamento!AB59)</f>
        <v>0</v>
      </c>
      <c r="W52" s="5">
        <f>IF(ajuizamento!AC59="",0,ajuizamento!AC59)</f>
        <v>0</v>
      </c>
      <c r="X52" s="5">
        <f>IF(ajuizamento!AD59="",0,ajuizamento!AD59)</f>
        <v>0</v>
      </c>
      <c r="Y52" s="5">
        <f>IF(ajuizamento!AE59="",0,ajuizamento!AE59)</f>
        <v>0</v>
      </c>
      <c r="Z52" s="5">
        <f>IF(ajuizamento!AF59="",0,ajuizamento!AF59)</f>
        <v>0</v>
      </c>
      <c r="AA52" s="5">
        <f>IF(ajuizamento!AG59="",0,ajuizamento!AG59)</f>
        <v>0</v>
      </c>
      <c r="AB52" s="5">
        <f>IF(ajuizamento!AH59="",0,ajuizamento!AH59)</f>
        <v>0</v>
      </c>
      <c r="AC52" s="5">
        <f>IF(ajuizamento!AI59="",0,ajuizamento!AI59)</f>
        <v>0</v>
      </c>
      <c r="AD52" s="5">
        <f>IF(ajuizamento!AJ59="",0,ajuizamento!AJ59)</f>
        <v>0</v>
      </c>
      <c r="AE52" s="5">
        <f>IF(ajuizamento!AK59="",0,ajuizamento!AK59)</f>
        <v>0</v>
      </c>
      <c r="AF52" s="5">
        <f>IF(ajuizamento!AL59="",0,ajuizamento!AL59)</f>
        <v>0</v>
      </c>
      <c r="AG52" s="5">
        <f>IF(ajuizamento!AM59="",0,ajuizamento!AM59)</f>
        <v>0</v>
      </c>
      <c r="AH52" s="5">
        <f>IF(ajuizamento!AN59="",0,ajuizamento!AN59)</f>
        <v>0</v>
      </c>
      <c r="AI52" s="5">
        <f>IF(ajuizamento!AO59="",0,ajuizamento!AO59)</f>
        <v>0</v>
      </c>
      <c r="AJ52" s="5">
        <f>IF(ajuizamento!AP59="",0,ajuizamento!AP59)</f>
        <v>0</v>
      </c>
      <c r="AK52" s="5">
        <f>IF(ajuizamento!AS59="",0,ajuizamento!AS59)</f>
        <v>0</v>
      </c>
      <c r="AL52" s="9" t="str">
        <f t="shared" si="48"/>
        <v/>
      </c>
      <c r="AM52" s="7" t="str">
        <f t="shared" si="2"/>
        <v/>
      </c>
      <c r="AN52" s="291">
        <f t="shared" si="17"/>
        <v>0</v>
      </c>
      <c r="AO52" s="290" t="str">
        <f t="shared" si="53"/>
        <v/>
      </c>
      <c r="AP52" s="290" t="str">
        <f t="shared" si="53"/>
        <v/>
      </c>
      <c r="AQ52" s="290" t="str">
        <f t="shared" si="53"/>
        <v/>
      </c>
      <c r="AR52" s="290" t="str">
        <f t="shared" si="53"/>
        <v/>
      </c>
      <c r="AS52" s="290" t="str">
        <f t="shared" si="53"/>
        <v/>
      </c>
      <c r="AT52" s="290" t="str">
        <f t="shared" si="53"/>
        <v/>
      </c>
      <c r="AU52" s="290" t="str">
        <f t="shared" si="53"/>
        <v/>
      </c>
      <c r="AV52" s="290" t="str">
        <f t="shared" si="51"/>
        <v/>
      </c>
      <c r="AW52" s="290" t="str">
        <f t="shared" si="51"/>
        <v/>
      </c>
      <c r="AX52" s="290" t="str">
        <f t="shared" si="51"/>
        <v/>
      </c>
      <c r="AY52" s="290" t="str">
        <f t="shared" si="51"/>
        <v/>
      </c>
      <c r="AZ52" s="290" t="str">
        <f t="shared" si="51"/>
        <v/>
      </c>
      <c r="BA52" s="290" t="str">
        <f t="shared" si="51"/>
        <v/>
      </c>
      <c r="BB52" s="290" t="str">
        <f t="shared" si="51"/>
        <v/>
      </c>
      <c r="BC52" s="290" t="str">
        <f t="shared" si="51"/>
        <v/>
      </c>
      <c r="BD52" s="290" t="str">
        <f t="shared" si="51"/>
        <v/>
      </c>
      <c r="BE52" s="290" t="str">
        <f t="shared" si="46"/>
        <v/>
      </c>
      <c r="BF52" s="290" t="str">
        <f t="shared" si="46"/>
        <v/>
      </c>
      <c r="BG52" s="290" t="str">
        <f t="shared" si="45"/>
        <v/>
      </c>
      <c r="BH52" s="290" t="str">
        <f t="shared" si="42"/>
        <v/>
      </c>
      <c r="BI52" s="290" t="str">
        <f t="shared" si="42"/>
        <v/>
      </c>
      <c r="BJ52" s="290" t="str">
        <f t="shared" si="42"/>
        <v/>
      </c>
      <c r="BK52" s="290" t="str">
        <f t="shared" si="42"/>
        <v/>
      </c>
      <c r="BL52" s="290" t="str">
        <f t="shared" si="42"/>
        <v/>
      </c>
      <c r="BM52" s="290"/>
      <c r="BN52" s="290" t="str">
        <f>IF(AO52="","",COUNTIF($AO52:AO52,1))</f>
        <v/>
      </c>
      <c r="BO52" s="290" t="str">
        <f>IF(AP52="","",COUNTIF($AO52:AP52,1))</f>
        <v/>
      </c>
      <c r="BP52" s="290" t="str">
        <f>IF(AQ52="","",COUNTIF($AO52:AQ52,1))</f>
        <v/>
      </c>
      <c r="BQ52" s="290" t="str">
        <f>IF(AR52="","",COUNTIF($AO52:AR52,1))</f>
        <v/>
      </c>
      <c r="BR52" s="290" t="str">
        <f>IF(AS52="","",COUNTIF($AO52:AS52,1))</f>
        <v/>
      </c>
      <c r="BS52" s="290" t="str">
        <f>IF(AT52="","",COUNTIF($AO52:AT52,1))</f>
        <v/>
      </c>
      <c r="BT52" s="290" t="str">
        <f>IF(AU52="","",COUNTIF($AO52:AU52,1))</f>
        <v/>
      </c>
      <c r="BU52" s="290" t="str">
        <f>IF(AV52="","",COUNTIF($AO52:AV52,1))</f>
        <v/>
      </c>
      <c r="BV52" s="290" t="str">
        <f>IF(AW52="","",COUNTIF($AO52:AW52,1))</f>
        <v/>
      </c>
      <c r="BW52" s="290" t="str">
        <f>IF(AX52="","",COUNTIF($AO52:AX52,1))</f>
        <v/>
      </c>
      <c r="BX52" s="290" t="str">
        <f>IF(AY52="","",COUNTIF($AO52:AY52,1))</f>
        <v/>
      </c>
      <c r="BY52" s="290" t="str">
        <f>IF(AZ52="","",COUNTIF($AO52:AZ52,1))</f>
        <v/>
      </c>
      <c r="BZ52" s="290" t="str">
        <f>IF(BA52="","",COUNTIF($AO52:BA52,1))</f>
        <v/>
      </c>
      <c r="CA52" s="290" t="str">
        <f>IF(BB52="","",COUNTIF($AO52:BB52,1))</f>
        <v/>
      </c>
      <c r="CB52" s="290" t="str">
        <f>IF(BC52="","",COUNTIF($AO52:BC52,1))</f>
        <v/>
      </c>
      <c r="CC52" s="290" t="str">
        <f>IF(BD52="","",COUNTIF($AO52:BD52,1))</f>
        <v/>
      </c>
      <c r="CD52" s="290" t="str">
        <f>IF(BE52="","",COUNTIF($AO52:BE52,1))</f>
        <v/>
      </c>
      <c r="CE52" s="290" t="str">
        <f>IF(BF52="","",COUNTIF($AO52:BF52,1))</f>
        <v/>
      </c>
      <c r="CF52" s="290" t="str">
        <f>IF(BG52="","",COUNTIF($AO52:BG52,1))</f>
        <v/>
      </c>
      <c r="CG52" s="290" t="str">
        <f>IF(BH52="","",COUNTIF($AO52:BH52,1))</f>
        <v/>
      </c>
      <c r="CH52" s="290" t="str">
        <f>IF(BI52="","",COUNTIF($AO52:BI52,1))</f>
        <v/>
      </c>
      <c r="CI52" s="290" t="str">
        <f>IF(BJ52="","",COUNTIF($AO52:BJ52,1))</f>
        <v/>
      </c>
      <c r="CJ52" s="290" t="str">
        <f>IF(BK52="","",COUNTIF($AO52:BK52,1))</f>
        <v/>
      </c>
      <c r="CK52" s="290" t="str">
        <f>IF(BL52="","",COUNTIF($AO52:BL52,1))</f>
        <v/>
      </c>
      <c r="CL52" s="291"/>
      <c r="CM52" s="290" t="str">
        <f t="shared" si="47"/>
        <v/>
      </c>
      <c r="CN52" s="290" t="str">
        <f t="shared" si="47"/>
        <v/>
      </c>
      <c r="CO52" s="290" t="str">
        <f t="shared" si="47"/>
        <v/>
      </c>
      <c r="CP52" s="290" t="str">
        <f t="shared" si="47"/>
        <v/>
      </c>
      <c r="CQ52" s="290" t="str">
        <f t="shared" si="47"/>
        <v/>
      </c>
      <c r="CR52" s="290" t="str">
        <f t="shared" si="47"/>
        <v/>
      </c>
      <c r="CS52" s="290" t="str">
        <f t="shared" si="47"/>
        <v/>
      </c>
      <c r="CT52" s="290" t="str">
        <f t="shared" si="47"/>
        <v/>
      </c>
      <c r="CU52" s="290" t="str">
        <f t="shared" si="47"/>
        <v/>
      </c>
      <c r="CV52" s="290" t="str">
        <f t="shared" si="47"/>
        <v/>
      </c>
      <c r="CW52" s="290" t="str">
        <f t="shared" ref="CW52:DB94" si="54">IF(W52=0,"",W52)</f>
        <v/>
      </c>
      <c r="CX52" s="290" t="str">
        <f t="shared" si="54"/>
        <v/>
      </c>
      <c r="CY52" s="290" t="str">
        <f t="shared" si="54"/>
        <v/>
      </c>
      <c r="CZ52" s="290" t="str">
        <f t="shared" si="54"/>
        <v/>
      </c>
      <c r="DA52" s="290" t="str">
        <f t="shared" si="54"/>
        <v/>
      </c>
      <c r="DB52" s="290" t="str">
        <f t="shared" si="54"/>
        <v/>
      </c>
      <c r="DC52" s="290" t="str">
        <f t="shared" si="52"/>
        <v/>
      </c>
      <c r="DD52" s="290" t="str">
        <f t="shared" si="52"/>
        <v/>
      </c>
      <c r="DE52" s="290" t="str">
        <f t="shared" si="50"/>
        <v/>
      </c>
      <c r="DF52" s="290" t="str">
        <f t="shared" si="50"/>
        <v/>
      </c>
      <c r="DG52" s="290" t="str">
        <f t="shared" si="50"/>
        <v/>
      </c>
      <c r="DH52" s="290" t="str">
        <f t="shared" si="50"/>
        <v/>
      </c>
      <c r="DI52" s="290" t="str">
        <f t="shared" si="50"/>
        <v/>
      </c>
      <c r="DJ52" s="290" t="str">
        <f t="shared" si="50"/>
        <v/>
      </c>
      <c r="DK52" s="3" t="str">
        <f t="shared" si="49"/>
        <v/>
      </c>
      <c r="DL52" s="3" t="str">
        <f t="shared" si="49"/>
        <v/>
      </c>
      <c r="DM52" s="3" t="str">
        <f t="shared" si="49"/>
        <v/>
      </c>
      <c r="DN52" s="3" t="str">
        <f t="shared" si="49"/>
        <v/>
      </c>
      <c r="DO52" s="3" t="str">
        <f t="shared" si="49"/>
        <v/>
      </c>
      <c r="DP52" s="3" t="str">
        <f t="shared" si="34"/>
        <v/>
      </c>
      <c r="DQ52" s="3" t="str">
        <f t="shared" si="35"/>
        <v/>
      </c>
      <c r="DR52" s="3" t="str">
        <f t="shared" si="36"/>
        <v/>
      </c>
      <c r="DS52" s="3" t="str">
        <f t="shared" si="37"/>
        <v/>
      </c>
      <c r="DT52" s="3" t="str">
        <f t="shared" si="38"/>
        <v/>
      </c>
      <c r="DU52" s="1" t="str">
        <f t="shared" si="39"/>
        <v/>
      </c>
      <c r="DV52" s="1" t="str">
        <f t="shared" si="19"/>
        <v/>
      </c>
      <c r="DW52" s="1" t="str">
        <f t="shared" si="20"/>
        <v/>
      </c>
      <c r="DX52" s="1" t="str">
        <f t="shared" si="21"/>
        <v/>
      </c>
      <c r="DY52" s="1" t="str">
        <f t="shared" si="22"/>
        <v/>
      </c>
      <c r="DZ52" s="1" t="str">
        <f t="shared" si="23"/>
        <v/>
      </c>
      <c r="EA52" s="1" t="str">
        <f t="shared" si="44"/>
        <v/>
      </c>
      <c r="EB52" s="1" t="str">
        <f t="shared" si="25"/>
        <v/>
      </c>
      <c r="EC52" s="1" t="str">
        <f t="shared" si="44"/>
        <v/>
      </c>
      <c r="ED52" s="1" t="str">
        <f t="shared" si="25"/>
        <v/>
      </c>
      <c r="EE52" s="1" t="str">
        <f t="shared" si="26"/>
        <v/>
      </c>
      <c r="EF52" s="1" t="str">
        <f t="shared" si="27"/>
        <v/>
      </c>
      <c r="EG52" s="1" t="str">
        <f t="shared" si="7"/>
        <v/>
      </c>
      <c r="EH52" s="1" t="str">
        <f t="shared" si="8"/>
        <v/>
      </c>
      <c r="EI52" s="1" t="str">
        <f t="shared" si="9"/>
        <v/>
      </c>
      <c r="EJ52" s="1" t="str">
        <f t="shared" si="10"/>
        <v/>
      </c>
      <c r="EK52" s="1" t="str">
        <f t="shared" si="11"/>
        <v/>
      </c>
      <c r="EL52" s="1" t="str">
        <f t="shared" si="12"/>
        <v/>
      </c>
      <c r="EM52" s="1" t="str">
        <f t="shared" si="13"/>
        <v/>
      </c>
      <c r="EN52" s="1" t="str">
        <f t="shared" si="14"/>
        <v/>
      </c>
      <c r="EP52" s="1" t="str">
        <f t="shared" si="28"/>
        <v/>
      </c>
      <c r="EQ52" s="1" t="str">
        <f t="shared" si="29"/>
        <v/>
      </c>
      <c r="ER52" s="1" t="str">
        <f t="shared" si="30"/>
        <v/>
      </c>
      <c r="ES52" s="1" t="str">
        <f t="shared" si="31"/>
        <v/>
      </c>
      <c r="ET52" s="1" t="str">
        <f t="shared" si="32"/>
        <v/>
      </c>
    </row>
    <row r="53" spans="1:150" ht="15.6" x14ac:dyDescent="0.3">
      <c r="A53" s="291" t="str">
        <f t="shared" si="15"/>
        <v/>
      </c>
      <c r="B53" s="292" t="str">
        <f>ajuizamento!A60</f>
        <v/>
      </c>
      <c r="C53" s="293" t="str">
        <f>ajuizamento!B60</f>
        <v/>
      </c>
      <c r="D53" s="293">
        <f>ajuizamento!C60</f>
        <v>0</v>
      </c>
      <c r="E53" s="293">
        <f>ajuizamento!D60</f>
        <v>0</v>
      </c>
      <c r="F53" s="293" t="str">
        <f>ajuizamento!E60</f>
        <v/>
      </c>
      <c r="G53" s="293" t="str">
        <f>ajuizamento!F60</f>
        <v/>
      </c>
      <c r="H53" s="292">
        <f>ajuizamento!G60</f>
        <v>0</v>
      </c>
      <c r="I53" s="5">
        <f>IF(ajuizamento!$AY60="",0,ajuizamento!$AY60)</f>
        <v>0</v>
      </c>
      <c r="J53" s="5">
        <f>IF(ajuizamento!H60="",0,ajuizamento!H60)</f>
        <v>0</v>
      </c>
      <c r="K53" s="5">
        <f>IF(ajuizamento!BC60="",0,ajuizamento!BC60)</f>
        <v>0</v>
      </c>
      <c r="L53" s="5">
        <f>IF(ajuizamento!BD60="",0,ajuizamento!BD60)</f>
        <v>0</v>
      </c>
      <c r="M53" s="5">
        <f>IF(ajuizamento!S60="",0,ajuizamento!S60)</f>
        <v>0</v>
      </c>
      <c r="N53" s="5">
        <f>IF(ajuizamento!T60="",0,ajuizamento!T60)</f>
        <v>0</v>
      </c>
      <c r="O53" s="5">
        <f>IF(ajuizamento!U60="",0,ajuizamento!U60)</f>
        <v>0</v>
      </c>
      <c r="P53" s="5">
        <f>IF(ajuizamento!V60="",0,ajuizamento!V60)</f>
        <v>0</v>
      </c>
      <c r="Q53" s="5">
        <f>IF(ajuizamento!W60="",0,ajuizamento!W60)</f>
        <v>0</v>
      </c>
      <c r="R53" s="5">
        <f>IF(ajuizamento!X60="",0,ajuizamento!X60)</f>
        <v>0</v>
      </c>
      <c r="S53" s="5">
        <f>IF(ajuizamento!Y60="",0,ajuizamento!Y60)</f>
        <v>0</v>
      </c>
      <c r="T53" s="5">
        <f>IF(ajuizamento!Z60="",0,ajuizamento!Z60)</f>
        <v>0</v>
      </c>
      <c r="U53" s="5">
        <f>IF(ajuizamento!AA60="",0,ajuizamento!AA60)</f>
        <v>0</v>
      </c>
      <c r="V53" s="5">
        <f>IF(ajuizamento!AB60="",0,ajuizamento!AB60)</f>
        <v>0</v>
      </c>
      <c r="W53" s="5">
        <f>IF(ajuizamento!AC60="",0,ajuizamento!AC60)</f>
        <v>0</v>
      </c>
      <c r="X53" s="5">
        <f>IF(ajuizamento!AD60="",0,ajuizamento!AD60)</f>
        <v>0</v>
      </c>
      <c r="Y53" s="5">
        <f>IF(ajuizamento!AE60="",0,ajuizamento!AE60)</f>
        <v>0</v>
      </c>
      <c r="Z53" s="5">
        <f>IF(ajuizamento!AF60="",0,ajuizamento!AF60)</f>
        <v>0</v>
      </c>
      <c r="AA53" s="5">
        <f>IF(ajuizamento!AG60="",0,ajuizamento!AG60)</f>
        <v>0</v>
      </c>
      <c r="AB53" s="5">
        <f>IF(ajuizamento!AH60="",0,ajuizamento!AH60)</f>
        <v>0</v>
      </c>
      <c r="AC53" s="5">
        <f>IF(ajuizamento!AI60="",0,ajuizamento!AI60)</f>
        <v>0</v>
      </c>
      <c r="AD53" s="5">
        <f>IF(ajuizamento!AJ60="",0,ajuizamento!AJ60)</f>
        <v>0</v>
      </c>
      <c r="AE53" s="5">
        <f>IF(ajuizamento!AK60="",0,ajuizamento!AK60)</f>
        <v>0</v>
      </c>
      <c r="AF53" s="5">
        <f>IF(ajuizamento!AL60="",0,ajuizamento!AL60)</f>
        <v>0</v>
      </c>
      <c r="AG53" s="5">
        <f>IF(ajuizamento!AM60="",0,ajuizamento!AM60)</f>
        <v>0</v>
      </c>
      <c r="AH53" s="5">
        <f>IF(ajuizamento!AN60="",0,ajuizamento!AN60)</f>
        <v>0</v>
      </c>
      <c r="AI53" s="5">
        <f>IF(ajuizamento!AO60="",0,ajuizamento!AO60)</f>
        <v>0</v>
      </c>
      <c r="AJ53" s="5">
        <f>IF(ajuizamento!AP60="",0,ajuizamento!AP60)</f>
        <v>0</v>
      </c>
      <c r="AK53" s="5">
        <f>IF(ajuizamento!AS60="",0,ajuizamento!AS60)</f>
        <v>0</v>
      </c>
      <c r="AL53" s="9" t="str">
        <f t="shared" si="48"/>
        <v/>
      </c>
      <c r="AM53" s="7" t="str">
        <f t="shared" si="2"/>
        <v/>
      </c>
      <c r="AN53" s="291">
        <f t="shared" ref="AN53:AN103" si="55">IF(B53="",0,B53)</f>
        <v>0</v>
      </c>
      <c r="AO53" s="290" t="str">
        <f t="shared" si="53"/>
        <v/>
      </c>
      <c r="AP53" s="290" t="str">
        <f t="shared" si="53"/>
        <v/>
      </c>
      <c r="AQ53" s="290" t="str">
        <f t="shared" si="53"/>
        <v/>
      </c>
      <c r="AR53" s="290" t="str">
        <f t="shared" si="53"/>
        <v/>
      </c>
      <c r="AS53" s="290" t="str">
        <f t="shared" si="53"/>
        <v/>
      </c>
      <c r="AT53" s="290" t="str">
        <f t="shared" si="53"/>
        <v/>
      </c>
      <c r="AU53" s="290" t="str">
        <f t="shared" si="53"/>
        <v/>
      </c>
      <c r="AV53" s="290" t="str">
        <f t="shared" si="51"/>
        <v/>
      </c>
      <c r="AW53" s="290" t="str">
        <f t="shared" si="51"/>
        <v/>
      </c>
      <c r="AX53" s="290" t="str">
        <f t="shared" si="51"/>
        <v/>
      </c>
      <c r="AY53" s="290" t="str">
        <f t="shared" si="51"/>
        <v/>
      </c>
      <c r="AZ53" s="290" t="str">
        <f t="shared" si="51"/>
        <v/>
      </c>
      <c r="BA53" s="290" t="str">
        <f t="shared" si="51"/>
        <v/>
      </c>
      <c r="BB53" s="290" t="str">
        <f t="shared" si="51"/>
        <v/>
      </c>
      <c r="BC53" s="290" t="str">
        <f t="shared" si="51"/>
        <v/>
      </c>
      <c r="BD53" s="290" t="str">
        <f t="shared" si="51"/>
        <v/>
      </c>
      <c r="BE53" s="290" t="str">
        <f t="shared" si="46"/>
        <v/>
      </c>
      <c r="BF53" s="290" t="str">
        <f t="shared" si="46"/>
        <v/>
      </c>
      <c r="BG53" s="290" t="str">
        <f t="shared" si="45"/>
        <v/>
      </c>
      <c r="BH53" s="290" t="str">
        <f t="shared" si="42"/>
        <v/>
      </c>
      <c r="BI53" s="290" t="str">
        <f t="shared" si="42"/>
        <v/>
      </c>
      <c r="BJ53" s="290" t="str">
        <f t="shared" si="42"/>
        <v/>
      </c>
      <c r="BK53" s="290" t="str">
        <f t="shared" si="42"/>
        <v/>
      </c>
      <c r="BL53" s="290" t="str">
        <f t="shared" si="42"/>
        <v/>
      </c>
      <c r="BM53" s="290"/>
      <c r="BN53" s="290" t="str">
        <f>IF(AO53="","",COUNTIF($AO53:AO53,1))</f>
        <v/>
      </c>
      <c r="BO53" s="290" t="str">
        <f>IF(AP53="","",COUNTIF($AO53:AP53,1))</f>
        <v/>
      </c>
      <c r="BP53" s="290" t="str">
        <f>IF(AQ53="","",COUNTIF($AO53:AQ53,1))</f>
        <v/>
      </c>
      <c r="BQ53" s="290" t="str">
        <f>IF(AR53="","",COUNTIF($AO53:AR53,1))</f>
        <v/>
      </c>
      <c r="BR53" s="290" t="str">
        <f>IF(AS53="","",COUNTIF($AO53:AS53,1))</f>
        <v/>
      </c>
      <c r="BS53" s="290" t="str">
        <f>IF(AT53="","",COUNTIF($AO53:AT53,1))</f>
        <v/>
      </c>
      <c r="BT53" s="290" t="str">
        <f>IF(AU53="","",COUNTIF($AO53:AU53,1))</f>
        <v/>
      </c>
      <c r="BU53" s="290" t="str">
        <f>IF(AV53="","",COUNTIF($AO53:AV53,1))</f>
        <v/>
      </c>
      <c r="BV53" s="290" t="str">
        <f>IF(AW53="","",COUNTIF($AO53:AW53,1))</f>
        <v/>
      </c>
      <c r="BW53" s="290" t="str">
        <f>IF(AX53="","",COUNTIF($AO53:AX53,1))</f>
        <v/>
      </c>
      <c r="BX53" s="290" t="str">
        <f>IF(AY53="","",COUNTIF($AO53:AY53,1))</f>
        <v/>
      </c>
      <c r="BY53" s="290" t="str">
        <f>IF(AZ53="","",COUNTIF($AO53:AZ53,1))</f>
        <v/>
      </c>
      <c r="BZ53" s="290" t="str">
        <f>IF(BA53="","",COUNTIF($AO53:BA53,1))</f>
        <v/>
      </c>
      <c r="CA53" s="290" t="str">
        <f>IF(BB53="","",COUNTIF($AO53:BB53,1))</f>
        <v/>
      </c>
      <c r="CB53" s="290" t="str">
        <f>IF(BC53="","",COUNTIF($AO53:BC53,1))</f>
        <v/>
      </c>
      <c r="CC53" s="290" t="str">
        <f>IF(BD53="","",COUNTIF($AO53:BD53,1))</f>
        <v/>
      </c>
      <c r="CD53" s="290" t="str">
        <f>IF(BE53="","",COUNTIF($AO53:BE53,1))</f>
        <v/>
      </c>
      <c r="CE53" s="290" t="str">
        <f>IF(BF53="","",COUNTIF($AO53:BF53,1))</f>
        <v/>
      </c>
      <c r="CF53" s="290" t="str">
        <f>IF(BG53="","",COUNTIF($AO53:BG53,1))</f>
        <v/>
      </c>
      <c r="CG53" s="290" t="str">
        <f>IF(BH53="","",COUNTIF($AO53:BH53,1))</f>
        <v/>
      </c>
      <c r="CH53" s="290" t="str">
        <f>IF(BI53="","",COUNTIF($AO53:BI53,1))</f>
        <v/>
      </c>
      <c r="CI53" s="290" t="str">
        <f>IF(BJ53="","",COUNTIF($AO53:BJ53,1))</f>
        <v/>
      </c>
      <c r="CJ53" s="290" t="str">
        <f>IF(BK53="","",COUNTIF($AO53:BK53,1))</f>
        <v/>
      </c>
      <c r="CK53" s="290" t="str">
        <f>IF(BL53="","",COUNTIF($AO53:BL53,1))</f>
        <v/>
      </c>
      <c r="CL53" s="291"/>
      <c r="CM53" s="290" t="str">
        <f t="shared" ref="CM53:CV78" si="56">IF(M53=0,"",M53)</f>
        <v/>
      </c>
      <c r="CN53" s="290" t="str">
        <f t="shared" si="56"/>
        <v/>
      </c>
      <c r="CO53" s="290" t="str">
        <f t="shared" si="56"/>
        <v/>
      </c>
      <c r="CP53" s="290" t="str">
        <f t="shared" si="56"/>
        <v/>
      </c>
      <c r="CQ53" s="290" t="str">
        <f t="shared" si="56"/>
        <v/>
      </c>
      <c r="CR53" s="290" t="str">
        <f t="shared" si="56"/>
        <v/>
      </c>
      <c r="CS53" s="290" t="str">
        <f t="shared" si="56"/>
        <v/>
      </c>
      <c r="CT53" s="290" t="str">
        <f t="shared" si="56"/>
        <v/>
      </c>
      <c r="CU53" s="290" t="str">
        <f t="shared" si="56"/>
        <v/>
      </c>
      <c r="CV53" s="290" t="str">
        <f t="shared" si="56"/>
        <v/>
      </c>
      <c r="CW53" s="290" t="str">
        <f t="shared" si="54"/>
        <v/>
      </c>
      <c r="CX53" s="290" t="str">
        <f t="shared" si="54"/>
        <v/>
      </c>
      <c r="CY53" s="290" t="str">
        <f t="shared" si="54"/>
        <v/>
      </c>
      <c r="CZ53" s="290" t="str">
        <f t="shared" si="54"/>
        <v/>
      </c>
      <c r="DA53" s="290" t="str">
        <f t="shared" si="54"/>
        <v/>
      </c>
      <c r="DB53" s="290" t="str">
        <f t="shared" si="54"/>
        <v/>
      </c>
      <c r="DC53" s="290" t="str">
        <f t="shared" si="52"/>
        <v/>
      </c>
      <c r="DD53" s="290" t="str">
        <f t="shared" si="52"/>
        <v/>
      </c>
      <c r="DE53" s="290" t="str">
        <f t="shared" si="50"/>
        <v/>
      </c>
      <c r="DF53" s="290" t="str">
        <f t="shared" si="50"/>
        <v/>
      </c>
      <c r="DG53" s="290" t="str">
        <f t="shared" si="50"/>
        <v/>
      </c>
      <c r="DH53" s="290" t="str">
        <f t="shared" si="50"/>
        <v/>
      </c>
      <c r="DI53" s="290" t="str">
        <f t="shared" si="50"/>
        <v/>
      </c>
      <c r="DJ53" s="290" t="str">
        <f t="shared" si="50"/>
        <v/>
      </c>
      <c r="DK53" s="3" t="str">
        <f t="shared" si="49"/>
        <v/>
      </c>
      <c r="DL53" s="3" t="str">
        <f t="shared" si="49"/>
        <v/>
      </c>
      <c r="DM53" s="3" t="str">
        <f t="shared" si="49"/>
        <v/>
      </c>
      <c r="DN53" s="3" t="str">
        <f t="shared" si="49"/>
        <v/>
      </c>
      <c r="DO53" s="3" t="str">
        <f t="shared" si="49"/>
        <v/>
      </c>
      <c r="DP53" s="3" t="str">
        <f t="shared" si="34"/>
        <v/>
      </c>
      <c r="DQ53" s="3" t="str">
        <f t="shared" si="35"/>
        <v/>
      </c>
      <c r="DR53" s="3" t="str">
        <f t="shared" si="36"/>
        <v/>
      </c>
      <c r="DS53" s="3" t="str">
        <f t="shared" si="37"/>
        <v/>
      </c>
      <c r="DT53" s="3" t="str">
        <f t="shared" si="38"/>
        <v/>
      </c>
      <c r="DU53" s="1" t="str">
        <f t="shared" si="39"/>
        <v/>
      </c>
      <c r="DV53" s="1" t="str">
        <f t="shared" si="19"/>
        <v/>
      </c>
      <c r="DW53" s="1" t="str">
        <f t="shared" si="20"/>
        <v/>
      </c>
      <c r="DX53" s="1" t="str">
        <f t="shared" si="21"/>
        <v/>
      </c>
      <c r="DY53" s="1" t="str">
        <f t="shared" si="22"/>
        <v/>
      </c>
      <c r="DZ53" s="1" t="str">
        <f t="shared" si="23"/>
        <v/>
      </c>
      <c r="EA53" s="1" t="str">
        <f t="shared" si="44"/>
        <v/>
      </c>
      <c r="EB53" s="1" t="str">
        <f t="shared" si="25"/>
        <v/>
      </c>
      <c r="EC53" s="1" t="str">
        <f t="shared" si="44"/>
        <v/>
      </c>
      <c r="ED53" s="1" t="str">
        <f t="shared" si="25"/>
        <v/>
      </c>
      <c r="EE53" s="1" t="str">
        <f t="shared" si="26"/>
        <v/>
      </c>
      <c r="EF53" s="1" t="str">
        <f t="shared" si="27"/>
        <v/>
      </c>
      <c r="EG53" s="1" t="str">
        <f t="shared" si="7"/>
        <v/>
      </c>
      <c r="EH53" s="1" t="str">
        <f t="shared" si="8"/>
        <v/>
      </c>
      <c r="EI53" s="1" t="str">
        <f t="shared" si="9"/>
        <v/>
      </c>
      <c r="EJ53" s="1" t="str">
        <f t="shared" si="10"/>
        <v/>
      </c>
      <c r="EK53" s="1" t="str">
        <f t="shared" si="11"/>
        <v/>
      </c>
      <c r="EL53" s="1" t="str">
        <f t="shared" si="12"/>
        <v/>
      </c>
      <c r="EM53" s="1" t="str">
        <f t="shared" si="13"/>
        <v/>
      </c>
      <c r="EN53" s="1" t="str">
        <f t="shared" si="14"/>
        <v/>
      </c>
      <c r="EP53" s="1" t="str">
        <f t="shared" si="28"/>
        <v/>
      </c>
      <c r="EQ53" s="1" t="str">
        <f t="shared" si="29"/>
        <v/>
      </c>
      <c r="ER53" s="1" t="str">
        <f t="shared" si="30"/>
        <v/>
      </c>
      <c r="ES53" s="1" t="str">
        <f t="shared" si="31"/>
        <v/>
      </c>
      <c r="ET53" s="1" t="str">
        <f t="shared" si="32"/>
        <v/>
      </c>
    </row>
    <row r="54" spans="1:150" ht="15.6" x14ac:dyDescent="0.3">
      <c r="A54" s="291" t="str">
        <f t="shared" si="15"/>
        <v/>
      </c>
      <c r="B54" s="292" t="str">
        <f>ajuizamento!A61</f>
        <v/>
      </c>
      <c r="C54" s="293" t="str">
        <f>ajuizamento!B61</f>
        <v/>
      </c>
      <c r="D54" s="293">
        <f>ajuizamento!C61</f>
        <v>0</v>
      </c>
      <c r="E54" s="293">
        <f>ajuizamento!D61</f>
        <v>0</v>
      </c>
      <c r="F54" s="293" t="str">
        <f>ajuizamento!E61</f>
        <v/>
      </c>
      <c r="G54" s="293" t="str">
        <f>ajuizamento!F61</f>
        <v/>
      </c>
      <c r="H54" s="292">
        <f>ajuizamento!G61</f>
        <v>0</v>
      </c>
      <c r="I54" s="5">
        <f>IF(ajuizamento!$AY61="",0,ajuizamento!$AY61)</f>
        <v>0</v>
      </c>
      <c r="J54" s="5">
        <f>IF(ajuizamento!H61="",0,ajuizamento!H61)</f>
        <v>0</v>
      </c>
      <c r="K54" s="5">
        <f>IF(ajuizamento!BC61="",0,ajuizamento!BC61)</f>
        <v>0</v>
      </c>
      <c r="L54" s="5">
        <f>IF(ajuizamento!BD61="",0,ajuizamento!BD61)</f>
        <v>0</v>
      </c>
      <c r="M54" s="5">
        <f>IF(ajuizamento!S61="",0,ajuizamento!S61)</f>
        <v>0</v>
      </c>
      <c r="N54" s="5">
        <f>IF(ajuizamento!T61="",0,ajuizamento!T61)</f>
        <v>0</v>
      </c>
      <c r="O54" s="5">
        <f>IF(ajuizamento!U61="",0,ajuizamento!U61)</f>
        <v>0</v>
      </c>
      <c r="P54" s="5">
        <f>IF(ajuizamento!V61="",0,ajuizamento!V61)</f>
        <v>0</v>
      </c>
      <c r="Q54" s="5">
        <f>IF(ajuizamento!W61="",0,ajuizamento!W61)</f>
        <v>0</v>
      </c>
      <c r="R54" s="5">
        <f>IF(ajuizamento!X61="",0,ajuizamento!X61)</f>
        <v>0</v>
      </c>
      <c r="S54" s="5">
        <f>IF(ajuizamento!Y61="",0,ajuizamento!Y61)</f>
        <v>0</v>
      </c>
      <c r="T54" s="5">
        <f>IF(ajuizamento!Z61="",0,ajuizamento!Z61)</f>
        <v>0</v>
      </c>
      <c r="U54" s="5">
        <f>IF(ajuizamento!AA61="",0,ajuizamento!AA61)</f>
        <v>0</v>
      </c>
      <c r="V54" s="5">
        <f>IF(ajuizamento!AB61="",0,ajuizamento!AB61)</f>
        <v>0</v>
      </c>
      <c r="W54" s="5">
        <f>IF(ajuizamento!AC61="",0,ajuizamento!AC61)</f>
        <v>0</v>
      </c>
      <c r="X54" s="5">
        <f>IF(ajuizamento!AD61="",0,ajuizamento!AD61)</f>
        <v>0</v>
      </c>
      <c r="Y54" s="5">
        <f>IF(ajuizamento!AE61="",0,ajuizamento!AE61)</f>
        <v>0</v>
      </c>
      <c r="Z54" s="5">
        <f>IF(ajuizamento!AF61="",0,ajuizamento!AF61)</f>
        <v>0</v>
      </c>
      <c r="AA54" s="5">
        <f>IF(ajuizamento!AG61="",0,ajuizamento!AG61)</f>
        <v>0</v>
      </c>
      <c r="AB54" s="5">
        <f>IF(ajuizamento!AH61="",0,ajuizamento!AH61)</f>
        <v>0</v>
      </c>
      <c r="AC54" s="5">
        <f>IF(ajuizamento!AI61="",0,ajuizamento!AI61)</f>
        <v>0</v>
      </c>
      <c r="AD54" s="5">
        <f>IF(ajuizamento!AJ61="",0,ajuizamento!AJ61)</f>
        <v>0</v>
      </c>
      <c r="AE54" s="5">
        <f>IF(ajuizamento!AK61="",0,ajuizamento!AK61)</f>
        <v>0</v>
      </c>
      <c r="AF54" s="5">
        <f>IF(ajuizamento!AL61="",0,ajuizamento!AL61)</f>
        <v>0</v>
      </c>
      <c r="AG54" s="5">
        <f>IF(ajuizamento!AM61="",0,ajuizamento!AM61)</f>
        <v>0</v>
      </c>
      <c r="AH54" s="5">
        <f>IF(ajuizamento!AN61="",0,ajuizamento!AN61)</f>
        <v>0</v>
      </c>
      <c r="AI54" s="5">
        <f>IF(ajuizamento!AO61="",0,ajuizamento!AO61)</f>
        <v>0</v>
      </c>
      <c r="AJ54" s="5">
        <f>IF(ajuizamento!AP61="",0,ajuizamento!AP61)</f>
        <v>0</v>
      </c>
      <c r="AK54" s="5">
        <f>IF(ajuizamento!AS61="",0,ajuizamento!AS61)</f>
        <v>0</v>
      </c>
      <c r="AL54" s="9" t="str">
        <f t="shared" si="48"/>
        <v/>
      </c>
      <c r="AM54" s="7" t="str">
        <f t="shared" si="2"/>
        <v/>
      </c>
      <c r="AN54" s="291">
        <f t="shared" si="55"/>
        <v>0</v>
      </c>
      <c r="AO54" s="290" t="str">
        <f t="shared" si="53"/>
        <v/>
      </c>
      <c r="AP54" s="290" t="str">
        <f t="shared" si="53"/>
        <v/>
      </c>
      <c r="AQ54" s="290" t="str">
        <f t="shared" si="53"/>
        <v/>
      </c>
      <c r="AR54" s="290" t="str">
        <f t="shared" si="53"/>
        <v/>
      </c>
      <c r="AS54" s="290" t="str">
        <f t="shared" si="53"/>
        <v/>
      </c>
      <c r="AT54" s="290" t="str">
        <f t="shared" si="53"/>
        <v/>
      </c>
      <c r="AU54" s="290" t="str">
        <f t="shared" si="53"/>
        <v/>
      </c>
      <c r="AV54" s="290" t="str">
        <f t="shared" si="51"/>
        <v/>
      </c>
      <c r="AW54" s="290" t="str">
        <f t="shared" si="51"/>
        <v/>
      </c>
      <c r="AX54" s="290" t="str">
        <f t="shared" si="51"/>
        <v/>
      </c>
      <c r="AY54" s="290" t="str">
        <f t="shared" si="51"/>
        <v/>
      </c>
      <c r="AZ54" s="290" t="str">
        <f t="shared" si="51"/>
        <v/>
      </c>
      <c r="BA54" s="290" t="str">
        <f t="shared" si="51"/>
        <v/>
      </c>
      <c r="BB54" s="290" t="str">
        <f t="shared" si="51"/>
        <v/>
      </c>
      <c r="BC54" s="290" t="str">
        <f t="shared" si="51"/>
        <v/>
      </c>
      <c r="BD54" s="290" t="str">
        <f t="shared" si="51"/>
        <v/>
      </c>
      <c r="BE54" s="290" t="str">
        <f t="shared" si="46"/>
        <v/>
      </c>
      <c r="BF54" s="290" t="str">
        <f t="shared" si="46"/>
        <v/>
      </c>
      <c r="BG54" s="290" t="str">
        <f t="shared" si="45"/>
        <v/>
      </c>
      <c r="BH54" s="290" t="str">
        <f t="shared" si="42"/>
        <v/>
      </c>
      <c r="BI54" s="290" t="str">
        <f t="shared" si="42"/>
        <v/>
      </c>
      <c r="BJ54" s="290" t="str">
        <f t="shared" si="42"/>
        <v/>
      </c>
      <c r="BK54" s="290" t="str">
        <f t="shared" si="42"/>
        <v/>
      </c>
      <c r="BL54" s="290" t="str">
        <f t="shared" si="42"/>
        <v/>
      </c>
      <c r="BM54" s="290"/>
      <c r="BN54" s="290" t="str">
        <f>IF(AO54="","",COUNTIF($AO54:AO54,1))</f>
        <v/>
      </c>
      <c r="BO54" s="290" t="str">
        <f>IF(AP54="","",COUNTIF($AO54:AP54,1))</f>
        <v/>
      </c>
      <c r="BP54" s="290" t="str">
        <f>IF(AQ54="","",COUNTIF($AO54:AQ54,1))</f>
        <v/>
      </c>
      <c r="BQ54" s="290" t="str">
        <f>IF(AR54="","",COUNTIF($AO54:AR54,1))</f>
        <v/>
      </c>
      <c r="BR54" s="290" t="str">
        <f>IF(AS54="","",COUNTIF($AO54:AS54,1))</f>
        <v/>
      </c>
      <c r="BS54" s="290" t="str">
        <f>IF(AT54="","",COUNTIF($AO54:AT54,1))</f>
        <v/>
      </c>
      <c r="BT54" s="290" t="str">
        <f>IF(AU54="","",COUNTIF($AO54:AU54,1))</f>
        <v/>
      </c>
      <c r="BU54" s="290" t="str">
        <f>IF(AV54="","",COUNTIF($AO54:AV54,1))</f>
        <v/>
      </c>
      <c r="BV54" s="290" t="str">
        <f>IF(AW54="","",COUNTIF($AO54:AW54,1))</f>
        <v/>
      </c>
      <c r="BW54" s="290" t="str">
        <f>IF(AX54="","",COUNTIF($AO54:AX54,1))</f>
        <v/>
      </c>
      <c r="BX54" s="290" t="str">
        <f>IF(AY54="","",COUNTIF($AO54:AY54,1))</f>
        <v/>
      </c>
      <c r="BY54" s="290" t="str">
        <f>IF(AZ54="","",COUNTIF($AO54:AZ54,1))</f>
        <v/>
      </c>
      <c r="BZ54" s="290" t="str">
        <f>IF(BA54="","",COUNTIF($AO54:BA54,1))</f>
        <v/>
      </c>
      <c r="CA54" s="290" t="str">
        <f>IF(BB54="","",COUNTIF($AO54:BB54,1))</f>
        <v/>
      </c>
      <c r="CB54" s="290" t="str">
        <f>IF(BC54="","",COUNTIF($AO54:BC54,1))</f>
        <v/>
      </c>
      <c r="CC54" s="290" t="str">
        <f>IF(BD54="","",COUNTIF($AO54:BD54,1))</f>
        <v/>
      </c>
      <c r="CD54" s="290" t="str">
        <f>IF(BE54="","",COUNTIF($AO54:BE54,1))</f>
        <v/>
      </c>
      <c r="CE54" s="290" t="str">
        <f>IF(BF54="","",COUNTIF($AO54:BF54,1))</f>
        <v/>
      </c>
      <c r="CF54" s="290" t="str">
        <f>IF(BG54="","",COUNTIF($AO54:BG54,1))</f>
        <v/>
      </c>
      <c r="CG54" s="290" t="str">
        <f>IF(BH54="","",COUNTIF($AO54:BH54,1))</f>
        <v/>
      </c>
      <c r="CH54" s="290" t="str">
        <f>IF(BI54="","",COUNTIF($AO54:BI54,1))</f>
        <v/>
      </c>
      <c r="CI54" s="290" t="str">
        <f>IF(BJ54="","",COUNTIF($AO54:BJ54,1))</f>
        <v/>
      </c>
      <c r="CJ54" s="290" t="str">
        <f>IF(BK54="","",COUNTIF($AO54:BK54,1))</f>
        <v/>
      </c>
      <c r="CK54" s="290" t="str">
        <f>IF(BL54="","",COUNTIF($AO54:BL54,1))</f>
        <v/>
      </c>
      <c r="CL54" s="291"/>
      <c r="CM54" s="290" t="str">
        <f t="shared" si="56"/>
        <v/>
      </c>
      <c r="CN54" s="290" t="str">
        <f t="shared" si="56"/>
        <v/>
      </c>
      <c r="CO54" s="290" t="str">
        <f t="shared" si="56"/>
        <v/>
      </c>
      <c r="CP54" s="290" t="str">
        <f t="shared" si="56"/>
        <v/>
      </c>
      <c r="CQ54" s="290" t="str">
        <f t="shared" si="56"/>
        <v/>
      </c>
      <c r="CR54" s="290" t="str">
        <f t="shared" si="56"/>
        <v/>
      </c>
      <c r="CS54" s="290" t="str">
        <f t="shared" si="56"/>
        <v/>
      </c>
      <c r="CT54" s="290" t="str">
        <f t="shared" si="56"/>
        <v/>
      </c>
      <c r="CU54" s="290" t="str">
        <f t="shared" si="56"/>
        <v/>
      </c>
      <c r="CV54" s="290" t="str">
        <f t="shared" si="56"/>
        <v/>
      </c>
      <c r="CW54" s="290" t="str">
        <f t="shared" si="54"/>
        <v/>
      </c>
      <c r="CX54" s="290" t="str">
        <f t="shared" si="54"/>
        <v/>
      </c>
      <c r="CY54" s="290" t="str">
        <f t="shared" si="54"/>
        <v/>
      </c>
      <c r="CZ54" s="290" t="str">
        <f t="shared" si="54"/>
        <v/>
      </c>
      <c r="DA54" s="290" t="str">
        <f t="shared" si="54"/>
        <v/>
      </c>
      <c r="DB54" s="290" t="str">
        <f t="shared" si="54"/>
        <v/>
      </c>
      <c r="DC54" s="290" t="str">
        <f t="shared" si="52"/>
        <v/>
      </c>
      <c r="DD54" s="290" t="str">
        <f t="shared" si="52"/>
        <v/>
      </c>
      <c r="DE54" s="290" t="str">
        <f t="shared" si="50"/>
        <v/>
      </c>
      <c r="DF54" s="290" t="str">
        <f t="shared" si="50"/>
        <v/>
      </c>
      <c r="DG54" s="290" t="str">
        <f t="shared" si="50"/>
        <v/>
      </c>
      <c r="DH54" s="290" t="str">
        <f t="shared" si="50"/>
        <v/>
      </c>
      <c r="DI54" s="290" t="str">
        <f t="shared" si="50"/>
        <v/>
      </c>
      <c r="DJ54" s="290" t="str">
        <f t="shared" si="50"/>
        <v/>
      </c>
      <c r="DK54" s="3" t="str">
        <f t="shared" si="49"/>
        <v/>
      </c>
      <c r="DL54" s="3" t="str">
        <f t="shared" si="49"/>
        <v/>
      </c>
      <c r="DM54" s="3" t="str">
        <f t="shared" si="49"/>
        <v/>
      </c>
      <c r="DN54" s="3" t="str">
        <f t="shared" si="49"/>
        <v/>
      </c>
      <c r="DO54" s="3" t="str">
        <f t="shared" si="49"/>
        <v/>
      </c>
      <c r="DP54" s="3" t="str">
        <f t="shared" si="34"/>
        <v/>
      </c>
      <c r="DQ54" s="3" t="str">
        <f t="shared" si="35"/>
        <v/>
      </c>
      <c r="DR54" s="3" t="str">
        <f t="shared" si="36"/>
        <v/>
      </c>
      <c r="DS54" s="3" t="str">
        <f t="shared" si="37"/>
        <v/>
      </c>
      <c r="DT54" s="3" t="str">
        <f t="shared" si="38"/>
        <v/>
      </c>
      <c r="DU54" s="1" t="str">
        <f t="shared" si="39"/>
        <v/>
      </c>
      <c r="DV54" s="1" t="str">
        <f t="shared" si="19"/>
        <v/>
      </c>
      <c r="DW54" s="1" t="str">
        <f t="shared" si="20"/>
        <v/>
      </c>
      <c r="DX54" s="1" t="str">
        <f t="shared" si="21"/>
        <v/>
      </c>
      <c r="DY54" s="1" t="str">
        <f t="shared" si="22"/>
        <v/>
      </c>
      <c r="DZ54" s="1" t="str">
        <f t="shared" si="23"/>
        <v/>
      </c>
      <c r="EA54" s="1" t="str">
        <f t="shared" si="44"/>
        <v/>
      </c>
      <c r="EB54" s="1" t="str">
        <f t="shared" si="25"/>
        <v/>
      </c>
      <c r="EC54" s="1" t="str">
        <f t="shared" si="44"/>
        <v/>
      </c>
      <c r="ED54" s="1" t="str">
        <f t="shared" si="25"/>
        <v/>
      </c>
      <c r="EE54" s="1" t="str">
        <f t="shared" si="26"/>
        <v/>
      </c>
      <c r="EF54" s="1" t="str">
        <f t="shared" si="27"/>
        <v/>
      </c>
      <c r="EG54" s="1" t="str">
        <f t="shared" si="7"/>
        <v/>
      </c>
      <c r="EH54" s="1" t="str">
        <f t="shared" si="8"/>
        <v/>
      </c>
      <c r="EI54" s="1" t="str">
        <f t="shared" si="9"/>
        <v/>
      </c>
      <c r="EJ54" s="1" t="str">
        <f t="shared" si="10"/>
        <v/>
      </c>
      <c r="EK54" s="1" t="str">
        <f t="shared" si="11"/>
        <v/>
      </c>
      <c r="EL54" s="1" t="str">
        <f t="shared" si="12"/>
        <v/>
      </c>
      <c r="EM54" s="1" t="str">
        <f t="shared" si="13"/>
        <v/>
      </c>
      <c r="EN54" s="1" t="str">
        <f t="shared" si="14"/>
        <v/>
      </c>
      <c r="EP54" s="1" t="str">
        <f t="shared" si="28"/>
        <v/>
      </c>
      <c r="EQ54" s="1" t="str">
        <f t="shared" si="29"/>
        <v/>
      </c>
      <c r="ER54" s="1" t="str">
        <f t="shared" si="30"/>
        <v/>
      </c>
      <c r="ES54" s="1" t="str">
        <f t="shared" si="31"/>
        <v/>
      </c>
      <c r="ET54" s="1" t="str">
        <f t="shared" si="32"/>
        <v/>
      </c>
    </row>
    <row r="55" spans="1:150" ht="15.6" x14ac:dyDescent="0.3">
      <c r="A55" s="291" t="str">
        <f t="shared" si="15"/>
        <v/>
      </c>
      <c r="B55" s="292" t="str">
        <f>ajuizamento!A62</f>
        <v/>
      </c>
      <c r="C55" s="293" t="str">
        <f>ajuizamento!B62</f>
        <v/>
      </c>
      <c r="D55" s="293">
        <f>ajuizamento!C62</f>
        <v>0</v>
      </c>
      <c r="E55" s="293">
        <f>ajuizamento!D62</f>
        <v>0</v>
      </c>
      <c r="F55" s="293" t="str">
        <f>ajuizamento!E62</f>
        <v/>
      </c>
      <c r="G55" s="293" t="str">
        <f>ajuizamento!F62</f>
        <v/>
      </c>
      <c r="H55" s="292">
        <f>ajuizamento!G62</f>
        <v>0</v>
      </c>
      <c r="I55" s="5">
        <f>IF(ajuizamento!$AY62="",0,ajuizamento!$AY62)</f>
        <v>0</v>
      </c>
      <c r="J55" s="5">
        <f>IF(ajuizamento!H62="",0,ajuizamento!H62)</f>
        <v>0</v>
      </c>
      <c r="K55" s="5">
        <f>IF(ajuizamento!BC62="",0,ajuizamento!BC62)</f>
        <v>0</v>
      </c>
      <c r="L55" s="5">
        <f>IF(ajuizamento!BD62="",0,ajuizamento!BD62)</f>
        <v>0</v>
      </c>
      <c r="M55" s="5">
        <f>IF(ajuizamento!S62="",0,ajuizamento!S62)</f>
        <v>0</v>
      </c>
      <c r="N55" s="5">
        <f>IF(ajuizamento!T62="",0,ajuizamento!T62)</f>
        <v>0</v>
      </c>
      <c r="O55" s="5">
        <f>IF(ajuizamento!U62="",0,ajuizamento!U62)</f>
        <v>0</v>
      </c>
      <c r="P55" s="5">
        <f>IF(ajuizamento!V62="",0,ajuizamento!V62)</f>
        <v>0</v>
      </c>
      <c r="Q55" s="5">
        <f>IF(ajuizamento!W62="",0,ajuizamento!W62)</f>
        <v>0</v>
      </c>
      <c r="R55" s="5">
        <f>IF(ajuizamento!X62="",0,ajuizamento!X62)</f>
        <v>0</v>
      </c>
      <c r="S55" s="5">
        <f>IF(ajuizamento!Y62="",0,ajuizamento!Y62)</f>
        <v>0</v>
      </c>
      <c r="T55" s="5">
        <f>IF(ajuizamento!Z62="",0,ajuizamento!Z62)</f>
        <v>0</v>
      </c>
      <c r="U55" s="5">
        <f>IF(ajuizamento!AA62="",0,ajuizamento!AA62)</f>
        <v>0</v>
      </c>
      <c r="V55" s="5">
        <f>IF(ajuizamento!AB62="",0,ajuizamento!AB62)</f>
        <v>0</v>
      </c>
      <c r="W55" s="5">
        <f>IF(ajuizamento!AC62="",0,ajuizamento!AC62)</f>
        <v>0</v>
      </c>
      <c r="X55" s="5">
        <f>IF(ajuizamento!AD62="",0,ajuizamento!AD62)</f>
        <v>0</v>
      </c>
      <c r="Y55" s="5">
        <f>IF(ajuizamento!AE62="",0,ajuizamento!AE62)</f>
        <v>0</v>
      </c>
      <c r="Z55" s="5">
        <f>IF(ajuizamento!AF62="",0,ajuizamento!AF62)</f>
        <v>0</v>
      </c>
      <c r="AA55" s="5">
        <f>IF(ajuizamento!AG62="",0,ajuizamento!AG62)</f>
        <v>0</v>
      </c>
      <c r="AB55" s="5">
        <f>IF(ajuizamento!AH62="",0,ajuizamento!AH62)</f>
        <v>0</v>
      </c>
      <c r="AC55" s="5">
        <f>IF(ajuizamento!AI62="",0,ajuizamento!AI62)</f>
        <v>0</v>
      </c>
      <c r="AD55" s="5">
        <f>IF(ajuizamento!AJ62="",0,ajuizamento!AJ62)</f>
        <v>0</v>
      </c>
      <c r="AE55" s="5">
        <f>IF(ajuizamento!AK62="",0,ajuizamento!AK62)</f>
        <v>0</v>
      </c>
      <c r="AF55" s="5">
        <f>IF(ajuizamento!AL62="",0,ajuizamento!AL62)</f>
        <v>0</v>
      </c>
      <c r="AG55" s="5">
        <f>IF(ajuizamento!AM62="",0,ajuizamento!AM62)</f>
        <v>0</v>
      </c>
      <c r="AH55" s="5">
        <f>IF(ajuizamento!AN62="",0,ajuizamento!AN62)</f>
        <v>0</v>
      </c>
      <c r="AI55" s="5">
        <f>IF(ajuizamento!AO62="",0,ajuizamento!AO62)</f>
        <v>0</v>
      </c>
      <c r="AJ55" s="5">
        <f>IF(ajuizamento!AP62="",0,ajuizamento!AP62)</f>
        <v>0</v>
      </c>
      <c r="AK55" s="5">
        <f>IF(ajuizamento!AS62="",0,ajuizamento!AS62)</f>
        <v>0</v>
      </c>
      <c r="AL55" s="9" t="str">
        <f t="shared" si="48"/>
        <v/>
      </c>
      <c r="AM55" s="7" t="str">
        <f t="shared" si="2"/>
        <v/>
      </c>
      <c r="AN55" s="291">
        <f t="shared" si="55"/>
        <v>0</v>
      </c>
      <c r="AO55" s="290" t="str">
        <f t="shared" si="53"/>
        <v/>
      </c>
      <c r="AP55" s="290" t="str">
        <f t="shared" si="53"/>
        <v/>
      </c>
      <c r="AQ55" s="290" t="str">
        <f t="shared" si="53"/>
        <v/>
      </c>
      <c r="AR55" s="290" t="str">
        <f t="shared" si="53"/>
        <v/>
      </c>
      <c r="AS55" s="290" t="str">
        <f t="shared" si="53"/>
        <v/>
      </c>
      <c r="AT55" s="290" t="str">
        <f t="shared" si="53"/>
        <v/>
      </c>
      <c r="AU55" s="290" t="str">
        <f t="shared" si="53"/>
        <v/>
      </c>
      <c r="AV55" s="290" t="str">
        <f t="shared" si="51"/>
        <v/>
      </c>
      <c r="AW55" s="290" t="str">
        <f t="shared" si="51"/>
        <v/>
      </c>
      <c r="AX55" s="290" t="str">
        <f t="shared" si="51"/>
        <v/>
      </c>
      <c r="AY55" s="290" t="str">
        <f t="shared" si="51"/>
        <v/>
      </c>
      <c r="AZ55" s="290" t="str">
        <f t="shared" si="51"/>
        <v/>
      </c>
      <c r="BA55" s="290" t="str">
        <f t="shared" si="51"/>
        <v/>
      </c>
      <c r="BB55" s="290" t="str">
        <f t="shared" si="51"/>
        <v/>
      </c>
      <c r="BC55" s="290" t="str">
        <f t="shared" si="51"/>
        <v/>
      </c>
      <c r="BD55" s="290" t="str">
        <f t="shared" si="51"/>
        <v/>
      </c>
      <c r="BE55" s="290" t="str">
        <f t="shared" si="46"/>
        <v/>
      </c>
      <c r="BF55" s="290" t="str">
        <f t="shared" si="46"/>
        <v/>
      </c>
      <c r="BG55" s="290" t="str">
        <f t="shared" si="45"/>
        <v/>
      </c>
      <c r="BH55" s="290" t="str">
        <f t="shared" si="42"/>
        <v/>
      </c>
      <c r="BI55" s="290" t="str">
        <f t="shared" si="42"/>
        <v/>
      </c>
      <c r="BJ55" s="290" t="str">
        <f t="shared" si="42"/>
        <v/>
      </c>
      <c r="BK55" s="290" t="str">
        <f t="shared" si="42"/>
        <v/>
      </c>
      <c r="BL55" s="290" t="str">
        <f t="shared" si="42"/>
        <v/>
      </c>
      <c r="BM55" s="290"/>
      <c r="BN55" s="290" t="str">
        <f>IF(AO55="","",COUNTIF($AO55:AO55,1))</f>
        <v/>
      </c>
      <c r="BO55" s="290" t="str">
        <f>IF(AP55="","",COUNTIF($AO55:AP55,1))</f>
        <v/>
      </c>
      <c r="BP55" s="290" t="str">
        <f>IF(AQ55="","",COUNTIF($AO55:AQ55,1))</f>
        <v/>
      </c>
      <c r="BQ55" s="290" t="str">
        <f>IF(AR55="","",COUNTIF($AO55:AR55,1))</f>
        <v/>
      </c>
      <c r="BR55" s="290" t="str">
        <f>IF(AS55="","",COUNTIF($AO55:AS55,1))</f>
        <v/>
      </c>
      <c r="BS55" s="290" t="str">
        <f>IF(AT55="","",COUNTIF($AO55:AT55,1))</f>
        <v/>
      </c>
      <c r="BT55" s="290" t="str">
        <f>IF(AU55="","",COUNTIF($AO55:AU55,1))</f>
        <v/>
      </c>
      <c r="BU55" s="290" t="str">
        <f>IF(AV55="","",COUNTIF($AO55:AV55,1))</f>
        <v/>
      </c>
      <c r="BV55" s="290" t="str">
        <f>IF(AW55="","",COUNTIF($AO55:AW55,1))</f>
        <v/>
      </c>
      <c r="BW55" s="290" t="str">
        <f>IF(AX55="","",COUNTIF($AO55:AX55,1))</f>
        <v/>
      </c>
      <c r="BX55" s="290" t="str">
        <f>IF(AY55="","",COUNTIF($AO55:AY55,1))</f>
        <v/>
      </c>
      <c r="BY55" s="290" t="str">
        <f>IF(AZ55="","",COUNTIF($AO55:AZ55,1))</f>
        <v/>
      </c>
      <c r="BZ55" s="290" t="str">
        <f>IF(BA55="","",COUNTIF($AO55:BA55,1))</f>
        <v/>
      </c>
      <c r="CA55" s="290" t="str">
        <f>IF(BB55="","",COUNTIF($AO55:BB55,1))</f>
        <v/>
      </c>
      <c r="CB55" s="290" t="str">
        <f>IF(BC55="","",COUNTIF($AO55:BC55,1))</f>
        <v/>
      </c>
      <c r="CC55" s="290" t="str">
        <f>IF(BD55="","",COUNTIF($AO55:BD55,1))</f>
        <v/>
      </c>
      <c r="CD55" s="290" t="str">
        <f>IF(BE55="","",COUNTIF($AO55:BE55,1))</f>
        <v/>
      </c>
      <c r="CE55" s="290" t="str">
        <f>IF(BF55="","",COUNTIF($AO55:BF55,1))</f>
        <v/>
      </c>
      <c r="CF55" s="290" t="str">
        <f>IF(BG55="","",COUNTIF($AO55:BG55,1))</f>
        <v/>
      </c>
      <c r="CG55" s="290" t="str">
        <f>IF(BH55="","",COUNTIF($AO55:BH55,1))</f>
        <v/>
      </c>
      <c r="CH55" s="290" t="str">
        <f>IF(BI55="","",COUNTIF($AO55:BI55,1))</f>
        <v/>
      </c>
      <c r="CI55" s="290" t="str">
        <f>IF(BJ55="","",COUNTIF($AO55:BJ55,1))</f>
        <v/>
      </c>
      <c r="CJ55" s="290" t="str">
        <f>IF(BK55="","",COUNTIF($AO55:BK55,1))</f>
        <v/>
      </c>
      <c r="CK55" s="290" t="str">
        <f>IF(BL55="","",COUNTIF($AO55:BL55,1))</f>
        <v/>
      </c>
      <c r="CL55" s="291"/>
      <c r="CM55" s="290" t="str">
        <f t="shared" si="56"/>
        <v/>
      </c>
      <c r="CN55" s="290" t="str">
        <f t="shared" si="56"/>
        <v/>
      </c>
      <c r="CO55" s="290" t="str">
        <f t="shared" si="56"/>
        <v/>
      </c>
      <c r="CP55" s="290" t="str">
        <f t="shared" si="56"/>
        <v/>
      </c>
      <c r="CQ55" s="290" t="str">
        <f t="shared" si="56"/>
        <v/>
      </c>
      <c r="CR55" s="290" t="str">
        <f t="shared" si="56"/>
        <v/>
      </c>
      <c r="CS55" s="290" t="str">
        <f t="shared" si="56"/>
        <v/>
      </c>
      <c r="CT55" s="290" t="str">
        <f t="shared" si="56"/>
        <v/>
      </c>
      <c r="CU55" s="290" t="str">
        <f t="shared" si="56"/>
        <v/>
      </c>
      <c r="CV55" s="290" t="str">
        <f t="shared" si="56"/>
        <v/>
      </c>
      <c r="CW55" s="290" t="str">
        <f t="shared" si="54"/>
        <v/>
      </c>
      <c r="CX55" s="290" t="str">
        <f t="shared" si="54"/>
        <v/>
      </c>
      <c r="CY55" s="290" t="str">
        <f t="shared" si="54"/>
        <v/>
      </c>
      <c r="CZ55" s="290" t="str">
        <f t="shared" si="54"/>
        <v/>
      </c>
      <c r="DA55" s="290" t="str">
        <f t="shared" si="54"/>
        <v/>
      </c>
      <c r="DB55" s="290" t="str">
        <f t="shared" si="54"/>
        <v/>
      </c>
      <c r="DC55" s="290" t="str">
        <f t="shared" si="52"/>
        <v/>
      </c>
      <c r="DD55" s="290" t="str">
        <f t="shared" si="52"/>
        <v/>
      </c>
      <c r="DE55" s="290" t="str">
        <f t="shared" si="50"/>
        <v/>
      </c>
      <c r="DF55" s="290" t="str">
        <f t="shared" si="50"/>
        <v/>
      </c>
      <c r="DG55" s="290" t="str">
        <f t="shared" si="50"/>
        <v/>
      </c>
      <c r="DH55" s="290" t="str">
        <f t="shared" si="50"/>
        <v/>
      </c>
      <c r="DI55" s="290" t="str">
        <f t="shared" si="50"/>
        <v/>
      </c>
      <c r="DJ55" s="290" t="str">
        <f t="shared" si="50"/>
        <v/>
      </c>
      <c r="DK55" s="3" t="str">
        <f t="shared" si="49"/>
        <v/>
      </c>
      <c r="DL55" s="3" t="str">
        <f t="shared" si="49"/>
        <v/>
      </c>
      <c r="DM55" s="3" t="str">
        <f t="shared" si="49"/>
        <v/>
      </c>
      <c r="DN55" s="3" t="str">
        <f t="shared" si="49"/>
        <v/>
      </c>
      <c r="DO55" s="3" t="str">
        <f t="shared" si="49"/>
        <v/>
      </c>
      <c r="DP55" s="3" t="str">
        <f t="shared" si="34"/>
        <v/>
      </c>
      <c r="DQ55" s="3" t="str">
        <f t="shared" si="35"/>
        <v/>
      </c>
      <c r="DR55" s="3" t="str">
        <f t="shared" si="36"/>
        <v/>
      </c>
      <c r="DS55" s="3" t="str">
        <f t="shared" si="37"/>
        <v/>
      </c>
      <c r="DT55" s="3" t="str">
        <f t="shared" si="38"/>
        <v/>
      </c>
      <c r="DU55" s="1" t="str">
        <f t="shared" si="39"/>
        <v/>
      </c>
      <c r="DV55" s="1" t="str">
        <f t="shared" si="19"/>
        <v/>
      </c>
      <c r="DW55" s="1" t="str">
        <f t="shared" si="20"/>
        <v/>
      </c>
      <c r="DX55" s="1" t="str">
        <f t="shared" si="21"/>
        <v/>
      </c>
      <c r="DY55" s="1" t="str">
        <f t="shared" si="22"/>
        <v/>
      </c>
      <c r="DZ55" s="1" t="str">
        <f t="shared" si="23"/>
        <v/>
      </c>
      <c r="EA55" s="1" t="str">
        <f t="shared" si="44"/>
        <v/>
      </c>
      <c r="EB55" s="1" t="str">
        <f t="shared" si="25"/>
        <v/>
      </c>
      <c r="EC55" s="1" t="str">
        <f t="shared" si="44"/>
        <v/>
      </c>
      <c r="ED55" s="1" t="str">
        <f t="shared" si="25"/>
        <v/>
      </c>
      <c r="EE55" s="1" t="str">
        <f t="shared" si="26"/>
        <v/>
      </c>
      <c r="EF55" s="1" t="str">
        <f t="shared" si="27"/>
        <v/>
      </c>
      <c r="EG55" s="1" t="str">
        <f t="shared" si="7"/>
        <v/>
      </c>
      <c r="EH55" s="1" t="str">
        <f t="shared" si="8"/>
        <v/>
      </c>
      <c r="EI55" s="1" t="str">
        <f t="shared" si="9"/>
        <v/>
      </c>
      <c r="EJ55" s="1" t="str">
        <f t="shared" si="10"/>
        <v/>
      </c>
      <c r="EK55" s="1" t="str">
        <f t="shared" si="11"/>
        <v/>
      </c>
      <c r="EL55" s="1" t="str">
        <f t="shared" si="12"/>
        <v/>
      </c>
      <c r="EM55" s="1" t="str">
        <f t="shared" si="13"/>
        <v/>
      </c>
      <c r="EN55" s="1" t="str">
        <f t="shared" si="14"/>
        <v/>
      </c>
      <c r="EP55" s="1" t="str">
        <f t="shared" si="28"/>
        <v/>
      </c>
      <c r="EQ55" s="1" t="str">
        <f t="shared" si="29"/>
        <v/>
      </c>
      <c r="ER55" s="1" t="str">
        <f t="shared" si="30"/>
        <v/>
      </c>
      <c r="ES55" s="1" t="str">
        <f t="shared" si="31"/>
        <v/>
      </c>
      <c r="ET55" s="1" t="str">
        <f t="shared" si="32"/>
        <v/>
      </c>
    </row>
    <row r="56" spans="1:150" ht="15.6" x14ac:dyDescent="0.3">
      <c r="A56" s="291" t="str">
        <f t="shared" si="15"/>
        <v/>
      </c>
      <c r="B56" s="292" t="str">
        <f>ajuizamento!A63</f>
        <v/>
      </c>
      <c r="C56" s="293" t="str">
        <f>ajuizamento!B63</f>
        <v/>
      </c>
      <c r="D56" s="293">
        <f>ajuizamento!C63</f>
        <v>0</v>
      </c>
      <c r="E56" s="293">
        <f>ajuizamento!D63</f>
        <v>0</v>
      </c>
      <c r="F56" s="293" t="str">
        <f>ajuizamento!E63</f>
        <v/>
      </c>
      <c r="G56" s="293" t="str">
        <f>ajuizamento!F63</f>
        <v/>
      </c>
      <c r="H56" s="292">
        <f>ajuizamento!G63</f>
        <v>0</v>
      </c>
      <c r="I56" s="5">
        <f>IF(ajuizamento!$AY63="",0,ajuizamento!$AY63)</f>
        <v>0</v>
      </c>
      <c r="J56" s="5">
        <f>IF(ajuizamento!H63="",0,ajuizamento!H63)</f>
        <v>0</v>
      </c>
      <c r="K56" s="5">
        <f>IF(ajuizamento!BC63="",0,ajuizamento!BC63)</f>
        <v>0</v>
      </c>
      <c r="L56" s="5">
        <f>IF(ajuizamento!BD63="",0,ajuizamento!BD63)</f>
        <v>0</v>
      </c>
      <c r="M56" s="5">
        <f>IF(ajuizamento!S63="",0,ajuizamento!S63)</f>
        <v>0</v>
      </c>
      <c r="N56" s="5">
        <f>IF(ajuizamento!T63="",0,ajuizamento!T63)</f>
        <v>0</v>
      </c>
      <c r="O56" s="5">
        <f>IF(ajuizamento!U63="",0,ajuizamento!U63)</f>
        <v>0</v>
      </c>
      <c r="P56" s="5">
        <f>IF(ajuizamento!V63="",0,ajuizamento!V63)</f>
        <v>0</v>
      </c>
      <c r="Q56" s="5">
        <f>IF(ajuizamento!W63="",0,ajuizamento!W63)</f>
        <v>0</v>
      </c>
      <c r="R56" s="5">
        <f>IF(ajuizamento!X63="",0,ajuizamento!X63)</f>
        <v>0</v>
      </c>
      <c r="S56" s="5">
        <f>IF(ajuizamento!Y63="",0,ajuizamento!Y63)</f>
        <v>0</v>
      </c>
      <c r="T56" s="5">
        <f>IF(ajuizamento!Z63="",0,ajuizamento!Z63)</f>
        <v>0</v>
      </c>
      <c r="U56" s="5">
        <f>IF(ajuizamento!AA63="",0,ajuizamento!AA63)</f>
        <v>0</v>
      </c>
      <c r="V56" s="5">
        <f>IF(ajuizamento!AB63="",0,ajuizamento!AB63)</f>
        <v>0</v>
      </c>
      <c r="W56" s="5">
        <f>IF(ajuizamento!AC63="",0,ajuizamento!AC63)</f>
        <v>0</v>
      </c>
      <c r="X56" s="5">
        <f>IF(ajuizamento!AD63="",0,ajuizamento!AD63)</f>
        <v>0</v>
      </c>
      <c r="Y56" s="5">
        <f>IF(ajuizamento!AE63="",0,ajuizamento!AE63)</f>
        <v>0</v>
      </c>
      <c r="Z56" s="5">
        <f>IF(ajuizamento!AF63="",0,ajuizamento!AF63)</f>
        <v>0</v>
      </c>
      <c r="AA56" s="5">
        <f>IF(ajuizamento!AG63="",0,ajuizamento!AG63)</f>
        <v>0</v>
      </c>
      <c r="AB56" s="5">
        <f>IF(ajuizamento!AH63="",0,ajuizamento!AH63)</f>
        <v>0</v>
      </c>
      <c r="AC56" s="5">
        <f>IF(ajuizamento!AI63="",0,ajuizamento!AI63)</f>
        <v>0</v>
      </c>
      <c r="AD56" s="5">
        <f>IF(ajuizamento!AJ63="",0,ajuizamento!AJ63)</f>
        <v>0</v>
      </c>
      <c r="AE56" s="5">
        <f>IF(ajuizamento!AK63="",0,ajuizamento!AK63)</f>
        <v>0</v>
      </c>
      <c r="AF56" s="5">
        <f>IF(ajuizamento!AL63="",0,ajuizamento!AL63)</f>
        <v>0</v>
      </c>
      <c r="AG56" s="5">
        <f>IF(ajuizamento!AM63="",0,ajuizamento!AM63)</f>
        <v>0</v>
      </c>
      <c r="AH56" s="5">
        <f>IF(ajuizamento!AN63="",0,ajuizamento!AN63)</f>
        <v>0</v>
      </c>
      <c r="AI56" s="5">
        <f>IF(ajuizamento!AO63="",0,ajuizamento!AO63)</f>
        <v>0</v>
      </c>
      <c r="AJ56" s="5">
        <f>IF(ajuizamento!AP63="",0,ajuizamento!AP63)</f>
        <v>0</v>
      </c>
      <c r="AK56" s="5">
        <f>IF(ajuizamento!AS63="",0,ajuizamento!AS63)</f>
        <v>0</v>
      </c>
      <c r="AL56" s="9" t="str">
        <f t="shared" si="48"/>
        <v/>
      </c>
      <c r="AM56" s="7" t="str">
        <f t="shared" si="2"/>
        <v/>
      </c>
      <c r="AN56" s="291">
        <f t="shared" si="55"/>
        <v>0</v>
      </c>
      <c r="AO56" s="290" t="str">
        <f t="shared" si="53"/>
        <v/>
      </c>
      <c r="AP56" s="290" t="str">
        <f t="shared" si="53"/>
        <v/>
      </c>
      <c r="AQ56" s="290" t="str">
        <f t="shared" si="53"/>
        <v/>
      </c>
      <c r="AR56" s="290" t="str">
        <f t="shared" si="53"/>
        <v/>
      </c>
      <c r="AS56" s="290" t="str">
        <f t="shared" si="53"/>
        <v/>
      </c>
      <c r="AT56" s="290" t="str">
        <f t="shared" si="53"/>
        <v/>
      </c>
      <c r="AU56" s="290" t="str">
        <f t="shared" si="53"/>
        <v/>
      </c>
      <c r="AV56" s="290" t="str">
        <f t="shared" si="51"/>
        <v/>
      </c>
      <c r="AW56" s="290" t="str">
        <f t="shared" si="51"/>
        <v/>
      </c>
      <c r="AX56" s="290" t="str">
        <f t="shared" si="51"/>
        <v/>
      </c>
      <c r="AY56" s="290" t="str">
        <f t="shared" si="51"/>
        <v/>
      </c>
      <c r="AZ56" s="290" t="str">
        <f t="shared" si="51"/>
        <v/>
      </c>
      <c r="BA56" s="290" t="str">
        <f t="shared" si="51"/>
        <v/>
      </c>
      <c r="BB56" s="290" t="str">
        <f t="shared" si="51"/>
        <v/>
      </c>
      <c r="BC56" s="290" t="str">
        <f t="shared" si="51"/>
        <v/>
      </c>
      <c r="BD56" s="290" t="str">
        <f t="shared" si="51"/>
        <v/>
      </c>
      <c r="BE56" s="290" t="str">
        <f t="shared" si="46"/>
        <v/>
      </c>
      <c r="BF56" s="290" t="str">
        <f t="shared" si="46"/>
        <v/>
      </c>
      <c r="BG56" s="290" t="str">
        <f t="shared" si="45"/>
        <v/>
      </c>
      <c r="BH56" s="290" t="str">
        <f t="shared" si="42"/>
        <v/>
      </c>
      <c r="BI56" s="290" t="str">
        <f t="shared" si="42"/>
        <v/>
      </c>
      <c r="BJ56" s="290" t="str">
        <f t="shared" si="42"/>
        <v/>
      </c>
      <c r="BK56" s="290" t="str">
        <f t="shared" si="42"/>
        <v/>
      </c>
      <c r="BL56" s="290" t="str">
        <f t="shared" si="42"/>
        <v/>
      </c>
      <c r="BM56" s="290"/>
      <c r="BN56" s="290" t="str">
        <f>IF(AO56="","",COUNTIF($AO56:AO56,1))</f>
        <v/>
      </c>
      <c r="BO56" s="290" t="str">
        <f>IF(AP56="","",COUNTIF($AO56:AP56,1))</f>
        <v/>
      </c>
      <c r="BP56" s="290" t="str">
        <f>IF(AQ56="","",COUNTIF($AO56:AQ56,1))</f>
        <v/>
      </c>
      <c r="BQ56" s="290" t="str">
        <f>IF(AR56="","",COUNTIF($AO56:AR56,1))</f>
        <v/>
      </c>
      <c r="BR56" s="290" t="str">
        <f>IF(AS56="","",COUNTIF($AO56:AS56,1))</f>
        <v/>
      </c>
      <c r="BS56" s="290" t="str">
        <f>IF(AT56="","",COUNTIF($AO56:AT56,1))</f>
        <v/>
      </c>
      <c r="BT56" s="290" t="str">
        <f>IF(AU56="","",COUNTIF($AO56:AU56,1))</f>
        <v/>
      </c>
      <c r="BU56" s="290" t="str">
        <f>IF(AV56="","",COUNTIF($AO56:AV56,1))</f>
        <v/>
      </c>
      <c r="BV56" s="290" t="str">
        <f>IF(AW56="","",COUNTIF($AO56:AW56,1))</f>
        <v/>
      </c>
      <c r="BW56" s="290" t="str">
        <f>IF(AX56="","",COUNTIF($AO56:AX56,1))</f>
        <v/>
      </c>
      <c r="BX56" s="290" t="str">
        <f>IF(AY56="","",COUNTIF($AO56:AY56,1))</f>
        <v/>
      </c>
      <c r="BY56" s="290" t="str">
        <f>IF(AZ56="","",COUNTIF($AO56:AZ56,1))</f>
        <v/>
      </c>
      <c r="BZ56" s="290" t="str">
        <f>IF(BA56="","",COUNTIF($AO56:BA56,1))</f>
        <v/>
      </c>
      <c r="CA56" s="290" t="str">
        <f>IF(BB56="","",COUNTIF($AO56:BB56,1))</f>
        <v/>
      </c>
      <c r="CB56" s="290" t="str">
        <f>IF(BC56="","",COUNTIF($AO56:BC56,1))</f>
        <v/>
      </c>
      <c r="CC56" s="290" t="str">
        <f>IF(BD56="","",COUNTIF($AO56:BD56,1))</f>
        <v/>
      </c>
      <c r="CD56" s="290" t="str">
        <f>IF(BE56="","",COUNTIF($AO56:BE56,1))</f>
        <v/>
      </c>
      <c r="CE56" s="290" t="str">
        <f>IF(BF56="","",COUNTIF($AO56:BF56,1))</f>
        <v/>
      </c>
      <c r="CF56" s="290" t="str">
        <f>IF(BG56="","",COUNTIF($AO56:BG56,1))</f>
        <v/>
      </c>
      <c r="CG56" s="290" t="str">
        <f>IF(BH56="","",COUNTIF($AO56:BH56,1))</f>
        <v/>
      </c>
      <c r="CH56" s="290" t="str">
        <f>IF(BI56="","",COUNTIF($AO56:BI56,1))</f>
        <v/>
      </c>
      <c r="CI56" s="290" t="str">
        <f>IF(BJ56="","",COUNTIF($AO56:BJ56,1))</f>
        <v/>
      </c>
      <c r="CJ56" s="290" t="str">
        <f>IF(BK56="","",COUNTIF($AO56:BK56,1))</f>
        <v/>
      </c>
      <c r="CK56" s="290" t="str">
        <f>IF(BL56="","",COUNTIF($AO56:BL56,1))</f>
        <v/>
      </c>
      <c r="CL56" s="291"/>
      <c r="CM56" s="290" t="str">
        <f t="shared" si="56"/>
        <v/>
      </c>
      <c r="CN56" s="290" t="str">
        <f t="shared" si="56"/>
        <v/>
      </c>
      <c r="CO56" s="290" t="str">
        <f t="shared" si="56"/>
        <v/>
      </c>
      <c r="CP56" s="290" t="str">
        <f t="shared" si="56"/>
        <v/>
      </c>
      <c r="CQ56" s="290" t="str">
        <f t="shared" si="56"/>
        <v/>
      </c>
      <c r="CR56" s="290" t="str">
        <f t="shared" si="56"/>
        <v/>
      </c>
      <c r="CS56" s="290" t="str">
        <f t="shared" si="56"/>
        <v/>
      </c>
      <c r="CT56" s="290" t="str">
        <f t="shared" si="56"/>
        <v/>
      </c>
      <c r="CU56" s="290" t="str">
        <f t="shared" si="56"/>
        <v/>
      </c>
      <c r="CV56" s="290" t="str">
        <f t="shared" si="56"/>
        <v/>
      </c>
      <c r="CW56" s="290" t="str">
        <f t="shared" si="54"/>
        <v/>
      </c>
      <c r="CX56" s="290" t="str">
        <f t="shared" si="54"/>
        <v/>
      </c>
      <c r="CY56" s="290" t="str">
        <f t="shared" si="54"/>
        <v/>
      </c>
      <c r="CZ56" s="290" t="str">
        <f t="shared" si="54"/>
        <v/>
      </c>
      <c r="DA56" s="290" t="str">
        <f t="shared" si="54"/>
        <v/>
      </c>
      <c r="DB56" s="290" t="str">
        <f t="shared" si="54"/>
        <v/>
      </c>
      <c r="DC56" s="290" t="str">
        <f t="shared" si="52"/>
        <v/>
      </c>
      <c r="DD56" s="290" t="str">
        <f t="shared" si="52"/>
        <v/>
      </c>
      <c r="DE56" s="290" t="str">
        <f t="shared" si="50"/>
        <v/>
      </c>
      <c r="DF56" s="290" t="str">
        <f t="shared" si="50"/>
        <v/>
      </c>
      <c r="DG56" s="290" t="str">
        <f t="shared" si="50"/>
        <v/>
      </c>
      <c r="DH56" s="290" t="str">
        <f t="shared" si="50"/>
        <v/>
      </c>
      <c r="DI56" s="290" t="str">
        <f t="shared" si="50"/>
        <v/>
      </c>
      <c r="DJ56" s="290" t="str">
        <f t="shared" si="50"/>
        <v/>
      </c>
      <c r="DK56" s="3" t="str">
        <f t="shared" si="49"/>
        <v/>
      </c>
      <c r="DL56" s="3" t="str">
        <f t="shared" si="49"/>
        <v/>
      </c>
      <c r="DM56" s="3" t="str">
        <f t="shared" si="49"/>
        <v/>
      </c>
      <c r="DN56" s="3" t="str">
        <f t="shared" si="49"/>
        <v/>
      </c>
      <c r="DO56" s="3" t="str">
        <f t="shared" si="49"/>
        <v/>
      </c>
      <c r="DP56" s="3" t="str">
        <f t="shared" si="34"/>
        <v/>
      </c>
      <c r="DQ56" s="3" t="str">
        <f t="shared" si="35"/>
        <v/>
      </c>
      <c r="DR56" s="3" t="str">
        <f t="shared" si="36"/>
        <v/>
      </c>
      <c r="DS56" s="3" t="str">
        <f t="shared" si="37"/>
        <v/>
      </c>
      <c r="DT56" s="3" t="str">
        <f t="shared" si="38"/>
        <v/>
      </c>
      <c r="DU56" s="1" t="str">
        <f t="shared" si="39"/>
        <v/>
      </c>
      <c r="DV56" s="1" t="str">
        <f t="shared" si="19"/>
        <v/>
      </c>
      <c r="DW56" s="1" t="str">
        <f t="shared" si="20"/>
        <v/>
      </c>
      <c r="DX56" s="1" t="str">
        <f t="shared" si="21"/>
        <v/>
      </c>
      <c r="DY56" s="1" t="str">
        <f t="shared" si="22"/>
        <v/>
      </c>
      <c r="DZ56" s="1" t="str">
        <f t="shared" si="23"/>
        <v/>
      </c>
      <c r="EA56" s="1" t="str">
        <f t="shared" si="44"/>
        <v/>
      </c>
      <c r="EB56" s="1" t="str">
        <f t="shared" si="25"/>
        <v/>
      </c>
      <c r="EC56" s="1" t="str">
        <f t="shared" si="44"/>
        <v/>
      </c>
      <c r="ED56" s="1" t="str">
        <f t="shared" si="25"/>
        <v/>
      </c>
      <c r="EE56" s="1" t="str">
        <f t="shared" si="26"/>
        <v/>
      </c>
      <c r="EF56" s="1" t="str">
        <f t="shared" si="27"/>
        <v/>
      </c>
      <c r="EG56" s="1" t="str">
        <f t="shared" si="7"/>
        <v/>
      </c>
      <c r="EH56" s="1" t="str">
        <f t="shared" si="8"/>
        <v/>
      </c>
      <c r="EI56" s="1" t="str">
        <f t="shared" si="9"/>
        <v/>
      </c>
      <c r="EJ56" s="1" t="str">
        <f t="shared" si="10"/>
        <v/>
      </c>
      <c r="EK56" s="1" t="str">
        <f t="shared" si="11"/>
        <v/>
      </c>
      <c r="EL56" s="1" t="str">
        <f t="shared" si="12"/>
        <v/>
      </c>
      <c r="EM56" s="1" t="str">
        <f t="shared" si="13"/>
        <v/>
      </c>
      <c r="EN56" s="1" t="str">
        <f t="shared" si="14"/>
        <v/>
      </c>
      <c r="EP56" s="1" t="str">
        <f t="shared" si="28"/>
        <v/>
      </c>
      <c r="EQ56" s="1" t="str">
        <f t="shared" si="29"/>
        <v/>
      </c>
      <c r="ER56" s="1" t="str">
        <f t="shared" si="30"/>
        <v/>
      </c>
      <c r="ES56" s="1" t="str">
        <f t="shared" si="31"/>
        <v/>
      </c>
      <c r="ET56" s="1" t="str">
        <f t="shared" si="32"/>
        <v/>
      </c>
    </row>
    <row r="57" spans="1:150" ht="15.6" x14ac:dyDescent="0.3">
      <c r="A57" s="291" t="str">
        <f t="shared" si="15"/>
        <v/>
      </c>
      <c r="B57" s="292" t="str">
        <f>ajuizamento!A64</f>
        <v/>
      </c>
      <c r="C57" s="293" t="str">
        <f>ajuizamento!B64</f>
        <v/>
      </c>
      <c r="D57" s="293">
        <f>ajuizamento!C64</f>
        <v>0</v>
      </c>
      <c r="E57" s="293">
        <f>ajuizamento!D64</f>
        <v>0</v>
      </c>
      <c r="F57" s="293" t="str">
        <f>ajuizamento!E64</f>
        <v/>
      </c>
      <c r="G57" s="293" t="str">
        <f>ajuizamento!F64</f>
        <v/>
      </c>
      <c r="H57" s="292">
        <f>ajuizamento!G64</f>
        <v>0</v>
      </c>
      <c r="I57" s="5">
        <f>IF(ajuizamento!$AY64="",0,ajuizamento!$AY64)</f>
        <v>0</v>
      </c>
      <c r="J57" s="5">
        <f>IF(ajuizamento!H64="",0,ajuizamento!H64)</f>
        <v>0</v>
      </c>
      <c r="K57" s="5">
        <f>IF(ajuizamento!BC64="",0,ajuizamento!BC64)</f>
        <v>0</v>
      </c>
      <c r="L57" s="5">
        <f>IF(ajuizamento!BD64="",0,ajuizamento!BD64)</f>
        <v>0</v>
      </c>
      <c r="M57" s="5">
        <f>IF(ajuizamento!S64="",0,ajuizamento!S64)</f>
        <v>0</v>
      </c>
      <c r="N57" s="5">
        <f>IF(ajuizamento!T64="",0,ajuizamento!T64)</f>
        <v>0</v>
      </c>
      <c r="O57" s="5">
        <f>IF(ajuizamento!U64="",0,ajuizamento!U64)</f>
        <v>0</v>
      </c>
      <c r="P57" s="5">
        <f>IF(ajuizamento!V64="",0,ajuizamento!V64)</f>
        <v>0</v>
      </c>
      <c r="Q57" s="5">
        <f>IF(ajuizamento!W64="",0,ajuizamento!W64)</f>
        <v>0</v>
      </c>
      <c r="R57" s="5">
        <f>IF(ajuizamento!X64="",0,ajuizamento!X64)</f>
        <v>0</v>
      </c>
      <c r="S57" s="5">
        <f>IF(ajuizamento!Y64="",0,ajuizamento!Y64)</f>
        <v>0</v>
      </c>
      <c r="T57" s="5">
        <f>IF(ajuizamento!Z64="",0,ajuizamento!Z64)</f>
        <v>0</v>
      </c>
      <c r="U57" s="5">
        <f>IF(ajuizamento!AA64="",0,ajuizamento!AA64)</f>
        <v>0</v>
      </c>
      <c r="V57" s="5">
        <f>IF(ajuizamento!AB64="",0,ajuizamento!AB64)</f>
        <v>0</v>
      </c>
      <c r="W57" s="5">
        <f>IF(ajuizamento!AC64="",0,ajuizamento!AC64)</f>
        <v>0</v>
      </c>
      <c r="X57" s="5">
        <f>IF(ajuizamento!AD64="",0,ajuizamento!AD64)</f>
        <v>0</v>
      </c>
      <c r="Y57" s="5">
        <f>IF(ajuizamento!AE64="",0,ajuizamento!AE64)</f>
        <v>0</v>
      </c>
      <c r="Z57" s="5">
        <f>IF(ajuizamento!AF64="",0,ajuizamento!AF64)</f>
        <v>0</v>
      </c>
      <c r="AA57" s="5">
        <f>IF(ajuizamento!AG64="",0,ajuizamento!AG64)</f>
        <v>0</v>
      </c>
      <c r="AB57" s="5">
        <f>IF(ajuizamento!AH64="",0,ajuizamento!AH64)</f>
        <v>0</v>
      </c>
      <c r="AC57" s="5">
        <f>IF(ajuizamento!AI64="",0,ajuizamento!AI64)</f>
        <v>0</v>
      </c>
      <c r="AD57" s="5">
        <f>IF(ajuizamento!AJ64="",0,ajuizamento!AJ64)</f>
        <v>0</v>
      </c>
      <c r="AE57" s="5">
        <f>IF(ajuizamento!AK64="",0,ajuizamento!AK64)</f>
        <v>0</v>
      </c>
      <c r="AF57" s="5">
        <f>IF(ajuizamento!AL64="",0,ajuizamento!AL64)</f>
        <v>0</v>
      </c>
      <c r="AG57" s="5">
        <f>IF(ajuizamento!AM64="",0,ajuizamento!AM64)</f>
        <v>0</v>
      </c>
      <c r="AH57" s="5">
        <f>IF(ajuizamento!AN64="",0,ajuizamento!AN64)</f>
        <v>0</v>
      </c>
      <c r="AI57" s="5">
        <f>IF(ajuizamento!AO64="",0,ajuizamento!AO64)</f>
        <v>0</v>
      </c>
      <c r="AJ57" s="5">
        <f>IF(ajuizamento!AP64="",0,ajuizamento!AP64)</f>
        <v>0</v>
      </c>
      <c r="AK57" s="5">
        <f>IF(ajuizamento!AS64="",0,ajuizamento!AS64)</f>
        <v>0</v>
      </c>
      <c r="AL57" s="9" t="str">
        <f t="shared" si="48"/>
        <v/>
      </c>
      <c r="AM57" s="7" t="str">
        <f t="shared" si="2"/>
        <v/>
      </c>
      <c r="AN57" s="291">
        <f t="shared" si="55"/>
        <v>0</v>
      </c>
      <c r="AO57" s="290" t="str">
        <f t="shared" si="53"/>
        <v/>
      </c>
      <c r="AP57" s="290" t="str">
        <f t="shared" si="53"/>
        <v/>
      </c>
      <c r="AQ57" s="290" t="str">
        <f t="shared" si="53"/>
        <v/>
      </c>
      <c r="AR57" s="290" t="str">
        <f t="shared" si="53"/>
        <v/>
      </c>
      <c r="AS57" s="290" t="str">
        <f t="shared" si="53"/>
        <v/>
      </c>
      <c r="AT57" s="290" t="str">
        <f t="shared" si="53"/>
        <v/>
      </c>
      <c r="AU57" s="290" t="str">
        <f t="shared" si="53"/>
        <v/>
      </c>
      <c r="AV57" s="290" t="str">
        <f t="shared" si="51"/>
        <v/>
      </c>
      <c r="AW57" s="290" t="str">
        <f t="shared" si="51"/>
        <v/>
      </c>
      <c r="AX57" s="290" t="str">
        <f t="shared" si="51"/>
        <v/>
      </c>
      <c r="AY57" s="290" t="str">
        <f t="shared" si="51"/>
        <v/>
      </c>
      <c r="AZ57" s="290" t="str">
        <f t="shared" si="51"/>
        <v/>
      </c>
      <c r="BA57" s="290" t="str">
        <f t="shared" si="51"/>
        <v/>
      </c>
      <c r="BB57" s="290" t="str">
        <f t="shared" si="51"/>
        <v/>
      </c>
      <c r="BC57" s="290" t="str">
        <f t="shared" si="51"/>
        <v/>
      </c>
      <c r="BD57" s="290" t="str">
        <f t="shared" si="51"/>
        <v/>
      </c>
      <c r="BE57" s="290" t="str">
        <f t="shared" si="46"/>
        <v/>
      </c>
      <c r="BF57" s="290" t="str">
        <f t="shared" si="46"/>
        <v/>
      </c>
      <c r="BG57" s="290" t="str">
        <f t="shared" si="45"/>
        <v/>
      </c>
      <c r="BH57" s="290" t="str">
        <f t="shared" si="42"/>
        <v/>
      </c>
      <c r="BI57" s="290" t="str">
        <f t="shared" si="42"/>
        <v/>
      </c>
      <c r="BJ57" s="290" t="str">
        <f t="shared" si="42"/>
        <v/>
      </c>
      <c r="BK57" s="290" t="str">
        <f t="shared" si="42"/>
        <v/>
      </c>
      <c r="BL57" s="290" t="str">
        <f t="shared" si="42"/>
        <v/>
      </c>
      <c r="BM57" s="290"/>
      <c r="BN57" s="290" t="str">
        <f>IF(AO57="","",COUNTIF($AO57:AO57,1))</f>
        <v/>
      </c>
      <c r="BO57" s="290" t="str">
        <f>IF(AP57="","",COUNTIF($AO57:AP57,1))</f>
        <v/>
      </c>
      <c r="BP57" s="290" t="str">
        <f>IF(AQ57="","",COUNTIF($AO57:AQ57,1))</f>
        <v/>
      </c>
      <c r="BQ57" s="290" t="str">
        <f>IF(AR57="","",COUNTIF($AO57:AR57,1))</f>
        <v/>
      </c>
      <c r="BR57" s="290" t="str">
        <f>IF(AS57="","",COUNTIF($AO57:AS57,1))</f>
        <v/>
      </c>
      <c r="BS57" s="290" t="str">
        <f>IF(AT57="","",COUNTIF($AO57:AT57,1))</f>
        <v/>
      </c>
      <c r="BT57" s="290" t="str">
        <f>IF(AU57="","",COUNTIF($AO57:AU57,1))</f>
        <v/>
      </c>
      <c r="BU57" s="290" t="str">
        <f>IF(AV57="","",COUNTIF($AO57:AV57,1))</f>
        <v/>
      </c>
      <c r="BV57" s="290" t="str">
        <f>IF(AW57="","",COUNTIF($AO57:AW57,1))</f>
        <v/>
      </c>
      <c r="BW57" s="290" t="str">
        <f>IF(AX57="","",COUNTIF($AO57:AX57,1))</f>
        <v/>
      </c>
      <c r="BX57" s="290" t="str">
        <f>IF(AY57="","",COUNTIF($AO57:AY57,1))</f>
        <v/>
      </c>
      <c r="BY57" s="290" t="str">
        <f>IF(AZ57="","",COUNTIF($AO57:AZ57,1))</f>
        <v/>
      </c>
      <c r="BZ57" s="290" t="str">
        <f>IF(BA57="","",COUNTIF($AO57:BA57,1))</f>
        <v/>
      </c>
      <c r="CA57" s="290" t="str">
        <f>IF(BB57="","",COUNTIF($AO57:BB57,1))</f>
        <v/>
      </c>
      <c r="CB57" s="290" t="str">
        <f>IF(BC57="","",COUNTIF($AO57:BC57,1))</f>
        <v/>
      </c>
      <c r="CC57" s="290" t="str">
        <f>IF(BD57="","",COUNTIF($AO57:BD57,1))</f>
        <v/>
      </c>
      <c r="CD57" s="290" t="str">
        <f>IF(BE57="","",COUNTIF($AO57:BE57,1))</f>
        <v/>
      </c>
      <c r="CE57" s="290" t="str">
        <f>IF(BF57="","",COUNTIF($AO57:BF57,1))</f>
        <v/>
      </c>
      <c r="CF57" s="290" t="str">
        <f>IF(BG57="","",COUNTIF($AO57:BG57,1))</f>
        <v/>
      </c>
      <c r="CG57" s="290" t="str">
        <f>IF(BH57="","",COUNTIF($AO57:BH57,1))</f>
        <v/>
      </c>
      <c r="CH57" s="290" t="str">
        <f>IF(BI57="","",COUNTIF($AO57:BI57,1))</f>
        <v/>
      </c>
      <c r="CI57" s="290" t="str">
        <f>IF(BJ57="","",COUNTIF($AO57:BJ57,1))</f>
        <v/>
      </c>
      <c r="CJ57" s="290" t="str">
        <f>IF(BK57="","",COUNTIF($AO57:BK57,1))</f>
        <v/>
      </c>
      <c r="CK57" s="290" t="str">
        <f>IF(BL57="","",COUNTIF($AO57:BL57,1))</f>
        <v/>
      </c>
      <c r="CL57" s="291"/>
      <c r="CM57" s="290" t="str">
        <f t="shared" si="56"/>
        <v/>
      </c>
      <c r="CN57" s="290" t="str">
        <f t="shared" si="56"/>
        <v/>
      </c>
      <c r="CO57" s="290" t="str">
        <f t="shared" si="56"/>
        <v/>
      </c>
      <c r="CP57" s="290" t="str">
        <f t="shared" si="56"/>
        <v/>
      </c>
      <c r="CQ57" s="290" t="str">
        <f t="shared" si="56"/>
        <v/>
      </c>
      <c r="CR57" s="290" t="str">
        <f t="shared" si="56"/>
        <v/>
      </c>
      <c r="CS57" s="290" t="str">
        <f t="shared" si="56"/>
        <v/>
      </c>
      <c r="CT57" s="290" t="str">
        <f t="shared" si="56"/>
        <v/>
      </c>
      <c r="CU57" s="290" t="str">
        <f t="shared" si="56"/>
        <v/>
      </c>
      <c r="CV57" s="290" t="str">
        <f t="shared" si="56"/>
        <v/>
      </c>
      <c r="CW57" s="290" t="str">
        <f t="shared" si="54"/>
        <v/>
      </c>
      <c r="CX57" s="290" t="str">
        <f t="shared" si="54"/>
        <v/>
      </c>
      <c r="CY57" s="290" t="str">
        <f t="shared" si="54"/>
        <v/>
      </c>
      <c r="CZ57" s="290" t="str">
        <f t="shared" si="54"/>
        <v/>
      </c>
      <c r="DA57" s="290" t="str">
        <f t="shared" si="54"/>
        <v/>
      </c>
      <c r="DB57" s="290" t="str">
        <f t="shared" si="54"/>
        <v/>
      </c>
      <c r="DC57" s="290" t="str">
        <f t="shared" si="52"/>
        <v/>
      </c>
      <c r="DD57" s="290" t="str">
        <f t="shared" si="52"/>
        <v/>
      </c>
      <c r="DE57" s="290" t="str">
        <f t="shared" si="50"/>
        <v/>
      </c>
      <c r="DF57" s="290" t="str">
        <f t="shared" si="50"/>
        <v/>
      </c>
      <c r="DG57" s="290" t="str">
        <f t="shared" si="50"/>
        <v/>
      </c>
      <c r="DH57" s="290" t="str">
        <f t="shared" si="50"/>
        <v/>
      </c>
      <c r="DI57" s="290" t="str">
        <f t="shared" si="50"/>
        <v/>
      </c>
      <c r="DJ57" s="290" t="str">
        <f t="shared" si="50"/>
        <v/>
      </c>
      <c r="DK57" s="3" t="str">
        <f t="shared" si="49"/>
        <v/>
      </c>
      <c r="DL57" s="3" t="str">
        <f t="shared" si="49"/>
        <v/>
      </c>
      <c r="DM57" s="3" t="str">
        <f t="shared" si="49"/>
        <v/>
      </c>
      <c r="DN57" s="3" t="str">
        <f t="shared" si="49"/>
        <v/>
      </c>
      <c r="DO57" s="3" t="str">
        <f t="shared" si="49"/>
        <v/>
      </c>
      <c r="DP57" s="3" t="str">
        <f t="shared" si="34"/>
        <v/>
      </c>
      <c r="DQ57" s="3" t="str">
        <f t="shared" si="35"/>
        <v/>
      </c>
      <c r="DR57" s="3" t="str">
        <f t="shared" si="36"/>
        <v/>
      </c>
      <c r="DS57" s="3" t="str">
        <f t="shared" si="37"/>
        <v/>
      </c>
      <c r="DT57" s="3" t="str">
        <f t="shared" si="38"/>
        <v/>
      </c>
      <c r="DU57" s="1" t="str">
        <f t="shared" si="39"/>
        <v/>
      </c>
      <c r="DV57" s="1" t="str">
        <f t="shared" si="19"/>
        <v/>
      </c>
      <c r="DW57" s="1" t="str">
        <f t="shared" si="20"/>
        <v/>
      </c>
      <c r="DX57" s="1" t="str">
        <f t="shared" si="21"/>
        <v/>
      </c>
      <c r="DY57" s="1" t="str">
        <f t="shared" si="22"/>
        <v/>
      </c>
      <c r="DZ57" s="1" t="str">
        <f t="shared" si="23"/>
        <v/>
      </c>
      <c r="EA57" s="1" t="str">
        <f t="shared" si="44"/>
        <v/>
      </c>
      <c r="EB57" s="1" t="str">
        <f t="shared" si="25"/>
        <v/>
      </c>
      <c r="EC57" s="1" t="str">
        <f t="shared" si="44"/>
        <v/>
      </c>
      <c r="ED57" s="1" t="str">
        <f t="shared" si="25"/>
        <v/>
      </c>
      <c r="EE57" s="1" t="str">
        <f t="shared" si="26"/>
        <v/>
      </c>
      <c r="EF57" s="1" t="str">
        <f t="shared" si="27"/>
        <v/>
      </c>
      <c r="EG57" s="1" t="str">
        <f t="shared" si="7"/>
        <v/>
      </c>
      <c r="EH57" s="1" t="str">
        <f t="shared" si="8"/>
        <v/>
      </c>
      <c r="EI57" s="1" t="str">
        <f t="shared" si="9"/>
        <v/>
      </c>
      <c r="EJ57" s="1" t="str">
        <f t="shared" si="10"/>
        <v/>
      </c>
      <c r="EK57" s="1" t="str">
        <f t="shared" si="11"/>
        <v/>
      </c>
      <c r="EL57" s="1" t="str">
        <f t="shared" si="12"/>
        <v/>
      </c>
      <c r="EM57" s="1" t="str">
        <f t="shared" si="13"/>
        <v/>
      </c>
      <c r="EN57" s="1" t="str">
        <f t="shared" si="14"/>
        <v/>
      </c>
      <c r="EP57" s="1" t="str">
        <f t="shared" si="28"/>
        <v/>
      </c>
      <c r="EQ57" s="1" t="str">
        <f t="shared" si="29"/>
        <v/>
      </c>
      <c r="ER57" s="1" t="str">
        <f t="shared" si="30"/>
        <v/>
      </c>
      <c r="ES57" s="1" t="str">
        <f t="shared" si="31"/>
        <v/>
      </c>
      <c r="ET57" s="1" t="str">
        <f t="shared" si="32"/>
        <v/>
      </c>
    </row>
    <row r="58" spans="1:150" ht="15.6" x14ac:dyDescent="0.3">
      <c r="A58" s="291" t="str">
        <f t="shared" si="15"/>
        <v/>
      </c>
      <c r="B58" s="292" t="str">
        <f>ajuizamento!A65</f>
        <v/>
      </c>
      <c r="C58" s="293" t="str">
        <f>ajuizamento!B65</f>
        <v/>
      </c>
      <c r="D58" s="293">
        <f>ajuizamento!C65</f>
        <v>0</v>
      </c>
      <c r="E58" s="293">
        <f>ajuizamento!D65</f>
        <v>0</v>
      </c>
      <c r="F58" s="293" t="str">
        <f>ajuizamento!E65</f>
        <v/>
      </c>
      <c r="G58" s="293" t="str">
        <f>ajuizamento!F65</f>
        <v/>
      </c>
      <c r="H58" s="292">
        <f>ajuizamento!G65</f>
        <v>0</v>
      </c>
      <c r="I58" s="5">
        <f>IF(ajuizamento!$AY65="",0,ajuizamento!$AY65)</f>
        <v>0</v>
      </c>
      <c r="J58" s="5">
        <f>IF(ajuizamento!H65="",0,ajuizamento!H65)</f>
        <v>0</v>
      </c>
      <c r="K58" s="5">
        <f>IF(ajuizamento!BC65="",0,ajuizamento!BC65)</f>
        <v>0</v>
      </c>
      <c r="L58" s="5">
        <f>IF(ajuizamento!BD65="",0,ajuizamento!BD65)</f>
        <v>0</v>
      </c>
      <c r="M58" s="5">
        <f>IF(ajuizamento!S65="",0,ajuizamento!S65)</f>
        <v>0</v>
      </c>
      <c r="N58" s="5">
        <f>IF(ajuizamento!T65="",0,ajuizamento!T65)</f>
        <v>0</v>
      </c>
      <c r="O58" s="5">
        <f>IF(ajuizamento!U65="",0,ajuizamento!U65)</f>
        <v>0</v>
      </c>
      <c r="P58" s="5">
        <f>IF(ajuizamento!V65="",0,ajuizamento!V65)</f>
        <v>0</v>
      </c>
      <c r="Q58" s="5">
        <f>IF(ajuizamento!W65="",0,ajuizamento!W65)</f>
        <v>0</v>
      </c>
      <c r="R58" s="5">
        <f>IF(ajuizamento!X65="",0,ajuizamento!X65)</f>
        <v>0</v>
      </c>
      <c r="S58" s="5">
        <f>IF(ajuizamento!Y65="",0,ajuizamento!Y65)</f>
        <v>0</v>
      </c>
      <c r="T58" s="5">
        <f>IF(ajuizamento!Z65="",0,ajuizamento!Z65)</f>
        <v>0</v>
      </c>
      <c r="U58" s="5">
        <f>IF(ajuizamento!AA65="",0,ajuizamento!AA65)</f>
        <v>0</v>
      </c>
      <c r="V58" s="5">
        <f>IF(ajuizamento!AB65="",0,ajuizamento!AB65)</f>
        <v>0</v>
      </c>
      <c r="W58" s="5">
        <f>IF(ajuizamento!AC65="",0,ajuizamento!AC65)</f>
        <v>0</v>
      </c>
      <c r="X58" s="5">
        <f>IF(ajuizamento!AD65="",0,ajuizamento!AD65)</f>
        <v>0</v>
      </c>
      <c r="Y58" s="5">
        <f>IF(ajuizamento!AE65="",0,ajuizamento!AE65)</f>
        <v>0</v>
      </c>
      <c r="Z58" s="5">
        <f>IF(ajuizamento!AF65="",0,ajuizamento!AF65)</f>
        <v>0</v>
      </c>
      <c r="AA58" s="5">
        <f>IF(ajuizamento!AG65="",0,ajuizamento!AG65)</f>
        <v>0</v>
      </c>
      <c r="AB58" s="5">
        <f>IF(ajuizamento!AH65="",0,ajuizamento!AH65)</f>
        <v>0</v>
      </c>
      <c r="AC58" s="5">
        <f>IF(ajuizamento!AI65="",0,ajuizamento!AI65)</f>
        <v>0</v>
      </c>
      <c r="AD58" s="5">
        <f>IF(ajuizamento!AJ65="",0,ajuizamento!AJ65)</f>
        <v>0</v>
      </c>
      <c r="AE58" s="5">
        <f>IF(ajuizamento!AK65="",0,ajuizamento!AK65)</f>
        <v>0</v>
      </c>
      <c r="AF58" s="5">
        <f>IF(ajuizamento!AL65="",0,ajuizamento!AL65)</f>
        <v>0</v>
      </c>
      <c r="AG58" s="5">
        <f>IF(ajuizamento!AM65="",0,ajuizamento!AM65)</f>
        <v>0</v>
      </c>
      <c r="AH58" s="5">
        <f>IF(ajuizamento!AN65="",0,ajuizamento!AN65)</f>
        <v>0</v>
      </c>
      <c r="AI58" s="5">
        <f>IF(ajuizamento!AO65="",0,ajuizamento!AO65)</f>
        <v>0</v>
      </c>
      <c r="AJ58" s="5">
        <f>IF(ajuizamento!AP65="",0,ajuizamento!AP65)</f>
        <v>0</v>
      </c>
      <c r="AK58" s="5">
        <f>IF(ajuizamento!AS65="",0,ajuizamento!AS65)</f>
        <v>0</v>
      </c>
      <c r="AL58" s="9" t="str">
        <f t="shared" si="48"/>
        <v/>
      </c>
      <c r="AM58" s="7" t="str">
        <f t="shared" si="2"/>
        <v/>
      </c>
      <c r="AN58" s="291">
        <f t="shared" si="55"/>
        <v>0</v>
      </c>
      <c r="AO58" s="290" t="str">
        <f t="shared" si="53"/>
        <v/>
      </c>
      <c r="AP58" s="290" t="str">
        <f t="shared" si="53"/>
        <v/>
      </c>
      <c r="AQ58" s="290" t="str">
        <f t="shared" si="53"/>
        <v/>
      </c>
      <c r="AR58" s="290" t="str">
        <f t="shared" si="53"/>
        <v/>
      </c>
      <c r="AS58" s="290" t="str">
        <f t="shared" si="53"/>
        <v/>
      </c>
      <c r="AT58" s="290" t="str">
        <f t="shared" si="53"/>
        <v/>
      </c>
      <c r="AU58" s="290" t="str">
        <f t="shared" si="53"/>
        <v/>
      </c>
      <c r="AV58" s="290" t="str">
        <f t="shared" si="51"/>
        <v/>
      </c>
      <c r="AW58" s="290" t="str">
        <f t="shared" si="51"/>
        <v/>
      </c>
      <c r="AX58" s="290" t="str">
        <f t="shared" si="51"/>
        <v/>
      </c>
      <c r="AY58" s="290" t="str">
        <f t="shared" si="51"/>
        <v/>
      </c>
      <c r="AZ58" s="290" t="str">
        <f t="shared" si="51"/>
        <v/>
      </c>
      <c r="BA58" s="290" t="str">
        <f t="shared" si="51"/>
        <v/>
      </c>
      <c r="BB58" s="290" t="str">
        <f t="shared" si="51"/>
        <v/>
      </c>
      <c r="BC58" s="290" t="str">
        <f t="shared" si="51"/>
        <v/>
      </c>
      <c r="BD58" s="290" t="str">
        <f t="shared" si="51"/>
        <v/>
      </c>
      <c r="BE58" s="290" t="str">
        <f t="shared" si="46"/>
        <v/>
      </c>
      <c r="BF58" s="290" t="str">
        <f t="shared" si="46"/>
        <v/>
      </c>
      <c r="BG58" s="290" t="str">
        <f t="shared" si="45"/>
        <v/>
      </c>
      <c r="BH58" s="290" t="str">
        <f t="shared" si="42"/>
        <v/>
      </c>
      <c r="BI58" s="290" t="str">
        <f t="shared" si="42"/>
        <v/>
      </c>
      <c r="BJ58" s="290" t="str">
        <f t="shared" si="42"/>
        <v/>
      </c>
      <c r="BK58" s="290" t="str">
        <f t="shared" si="42"/>
        <v/>
      </c>
      <c r="BL58" s="290" t="str">
        <f t="shared" si="42"/>
        <v/>
      </c>
      <c r="BM58" s="290"/>
      <c r="BN58" s="290" t="str">
        <f>IF(AO58="","",COUNTIF($AO58:AO58,1))</f>
        <v/>
      </c>
      <c r="BO58" s="290" t="str">
        <f>IF(AP58="","",COUNTIF($AO58:AP58,1))</f>
        <v/>
      </c>
      <c r="BP58" s="290" t="str">
        <f>IF(AQ58="","",COUNTIF($AO58:AQ58,1))</f>
        <v/>
      </c>
      <c r="BQ58" s="290" t="str">
        <f>IF(AR58="","",COUNTIF($AO58:AR58,1))</f>
        <v/>
      </c>
      <c r="BR58" s="290" t="str">
        <f>IF(AS58="","",COUNTIF($AO58:AS58,1))</f>
        <v/>
      </c>
      <c r="BS58" s="290" t="str">
        <f>IF(AT58="","",COUNTIF($AO58:AT58,1))</f>
        <v/>
      </c>
      <c r="BT58" s="290" t="str">
        <f>IF(AU58="","",COUNTIF($AO58:AU58,1))</f>
        <v/>
      </c>
      <c r="BU58" s="290" t="str">
        <f>IF(AV58="","",COUNTIF($AO58:AV58,1))</f>
        <v/>
      </c>
      <c r="BV58" s="290" t="str">
        <f>IF(AW58="","",COUNTIF($AO58:AW58,1))</f>
        <v/>
      </c>
      <c r="BW58" s="290" t="str">
        <f>IF(AX58="","",COUNTIF($AO58:AX58,1))</f>
        <v/>
      </c>
      <c r="BX58" s="290" t="str">
        <f>IF(AY58="","",COUNTIF($AO58:AY58,1))</f>
        <v/>
      </c>
      <c r="BY58" s="290" t="str">
        <f>IF(AZ58="","",COUNTIF($AO58:AZ58,1))</f>
        <v/>
      </c>
      <c r="BZ58" s="290" t="str">
        <f>IF(BA58="","",COUNTIF($AO58:BA58,1))</f>
        <v/>
      </c>
      <c r="CA58" s="290" t="str">
        <f>IF(BB58="","",COUNTIF($AO58:BB58,1))</f>
        <v/>
      </c>
      <c r="CB58" s="290" t="str">
        <f>IF(BC58="","",COUNTIF($AO58:BC58,1))</f>
        <v/>
      </c>
      <c r="CC58" s="290" t="str">
        <f>IF(BD58="","",COUNTIF($AO58:BD58,1))</f>
        <v/>
      </c>
      <c r="CD58" s="290" t="str">
        <f>IF(BE58="","",COUNTIF($AO58:BE58,1))</f>
        <v/>
      </c>
      <c r="CE58" s="290" t="str">
        <f>IF(BF58="","",COUNTIF($AO58:BF58,1))</f>
        <v/>
      </c>
      <c r="CF58" s="290" t="str">
        <f>IF(BG58="","",COUNTIF($AO58:BG58,1))</f>
        <v/>
      </c>
      <c r="CG58" s="290" t="str">
        <f>IF(BH58="","",COUNTIF($AO58:BH58,1))</f>
        <v/>
      </c>
      <c r="CH58" s="290" t="str">
        <f>IF(BI58="","",COUNTIF($AO58:BI58,1))</f>
        <v/>
      </c>
      <c r="CI58" s="290" t="str">
        <f>IF(BJ58="","",COUNTIF($AO58:BJ58,1))</f>
        <v/>
      </c>
      <c r="CJ58" s="290" t="str">
        <f>IF(BK58="","",COUNTIF($AO58:BK58,1))</f>
        <v/>
      </c>
      <c r="CK58" s="290" t="str">
        <f>IF(BL58="","",COUNTIF($AO58:BL58,1))</f>
        <v/>
      </c>
      <c r="CL58" s="291"/>
      <c r="CM58" s="290" t="str">
        <f t="shared" si="56"/>
        <v/>
      </c>
      <c r="CN58" s="290" t="str">
        <f t="shared" si="56"/>
        <v/>
      </c>
      <c r="CO58" s="290" t="str">
        <f t="shared" si="56"/>
        <v/>
      </c>
      <c r="CP58" s="290" t="str">
        <f t="shared" si="56"/>
        <v/>
      </c>
      <c r="CQ58" s="290" t="str">
        <f t="shared" si="56"/>
        <v/>
      </c>
      <c r="CR58" s="290" t="str">
        <f t="shared" si="56"/>
        <v/>
      </c>
      <c r="CS58" s="290" t="str">
        <f t="shared" si="56"/>
        <v/>
      </c>
      <c r="CT58" s="290" t="str">
        <f t="shared" si="56"/>
        <v/>
      </c>
      <c r="CU58" s="290" t="str">
        <f t="shared" si="56"/>
        <v/>
      </c>
      <c r="CV58" s="290" t="str">
        <f t="shared" si="56"/>
        <v/>
      </c>
      <c r="CW58" s="290" t="str">
        <f t="shared" si="54"/>
        <v/>
      </c>
      <c r="CX58" s="290" t="str">
        <f t="shared" si="54"/>
        <v/>
      </c>
      <c r="CY58" s="290" t="str">
        <f t="shared" si="54"/>
        <v/>
      </c>
      <c r="CZ58" s="290" t="str">
        <f t="shared" si="54"/>
        <v/>
      </c>
      <c r="DA58" s="290" t="str">
        <f t="shared" si="54"/>
        <v/>
      </c>
      <c r="DB58" s="290" t="str">
        <f t="shared" si="54"/>
        <v/>
      </c>
      <c r="DC58" s="290" t="str">
        <f t="shared" si="52"/>
        <v/>
      </c>
      <c r="DD58" s="290" t="str">
        <f t="shared" si="52"/>
        <v/>
      </c>
      <c r="DE58" s="290" t="str">
        <f t="shared" si="50"/>
        <v/>
      </c>
      <c r="DF58" s="290" t="str">
        <f t="shared" si="50"/>
        <v/>
      </c>
      <c r="DG58" s="290" t="str">
        <f t="shared" si="50"/>
        <v/>
      </c>
      <c r="DH58" s="290" t="str">
        <f t="shared" si="50"/>
        <v/>
      </c>
      <c r="DI58" s="290" t="str">
        <f t="shared" si="50"/>
        <v/>
      </c>
      <c r="DJ58" s="290" t="str">
        <f t="shared" si="50"/>
        <v/>
      </c>
      <c r="DK58" s="3" t="str">
        <f t="shared" si="49"/>
        <v/>
      </c>
      <c r="DL58" s="3" t="str">
        <f t="shared" si="49"/>
        <v/>
      </c>
      <c r="DM58" s="3" t="str">
        <f t="shared" si="49"/>
        <v/>
      </c>
      <c r="DN58" s="3" t="str">
        <f t="shared" si="49"/>
        <v/>
      </c>
      <c r="DO58" s="3" t="str">
        <f t="shared" si="49"/>
        <v/>
      </c>
      <c r="DP58" s="3" t="str">
        <f t="shared" si="34"/>
        <v/>
      </c>
      <c r="DQ58" s="3" t="str">
        <f t="shared" si="35"/>
        <v/>
      </c>
      <c r="DR58" s="3" t="str">
        <f t="shared" si="36"/>
        <v/>
      </c>
      <c r="DS58" s="3" t="str">
        <f t="shared" si="37"/>
        <v/>
      </c>
      <c r="DT58" s="3" t="str">
        <f t="shared" si="38"/>
        <v/>
      </c>
      <c r="DU58" s="1" t="str">
        <f t="shared" si="39"/>
        <v/>
      </c>
      <c r="DV58" s="1" t="str">
        <f t="shared" si="19"/>
        <v/>
      </c>
      <c r="DW58" s="1" t="str">
        <f t="shared" si="20"/>
        <v/>
      </c>
      <c r="DX58" s="1" t="str">
        <f t="shared" si="21"/>
        <v/>
      </c>
      <c r="DY58" s="1" t="str">
        <f t="shared" si="22"/>
        <v/>
      </c>
      <c r="DZ58" s="1" t="str">
        <f t="shared" si="23"/>
        <v/>
      </c>
      <c r="EA58" s="1" t="str">
        <f t="shared" si="44"/>
        <v/>
      </c>
      <c r="EB58" s="1" t="str">
        <f t="shared" si="25"/>
        <v/>
      </c>
      <c r="EC58" s="1" t="str">
        <f t="shared" si="44"/>
        <v/>
      </c>
      <c r="ED58" s="1" t="str">
        <f t="shared" si="25"/>
        <v/>
      </c>
      <c r="EE58" s="1" t="str">
        <f t="shared" si="26"/>
        <v/>
      </c>
      <c r="EF58" s="1" t="str">
        <f t="shared" si="27"/>
        <v/>
      </c>
      <c r="EG58" s="1" t="str">
        <f t="shared" si="7"/>
        <v/>
      </c>
      <c r="EH58" s="1" t="str">
        <f t="shared" si="8"/>
        <v/>
      </c>
      <c r="EI58" s="1" t="str">
        <f t="shared" si="9"/>
        <v/>
      </c>
      <c r="EJ58" s="1" t="str">
        <f t="shared" si="10"/>
        <v/>
      </c>
      <c r="EK58" s="1" t="str">
        <f t="shared" si="11"/>
        <v/>
      </c>
      <c r="EL58" s="1" t="str">
        <f t="shared" si="12"/>
        <v/>
      </c>
      <c r="EM58" s="1" t="str">
        <f t="shared" si="13"/>
        <v/>
      </c>
      <c r="EN58" s="1" t="str">
        <f t="shared" si="14"/>
        <v/>
      </c>
      <c r="EP58" s="1" t="str">
        <f t="shared" si="28"/>
        <v/>
      </c>
      <c r="EQ58" s="1" t="str">
        <f t="shared" si="29"/>
        <v/>
      </c>
      <c r="ER58" s="1" t="str">
        <f t="shared" si="30"/>
        <v/>
      </c>
      <c r="ES58" s="1" t="str">
        <f t="shared" si="31"/>
        <v/>
      </c>
      <c r="ET58" s="1" t="str">
        <f t="shared" si="32"/>
        <v/>
      </c>
    </row>
    <row r="59" spans="1:150" ht="15.6" x14ac:dyDescent="0.3">
      <c r="A59" s="291" t="str">
        <f t="shared" si="15"/>
        <v/>
      </c>
      <c r="B59" s="292" t="str">
        <f>ajuizamento!A66</f>
        <v/>
      </c>
      <c r="C59" s="293" t="str">
        <f>ajuizamento!B66</f>
        <v/>
      </c>
      <c r="D59" s="293">
        <f>ajuizamento!C66</f>
        <v>0</v>
      </c>
      <c r="E59" s="293">
        <f>ajuizamento!D66</f>
        <v>0</v>
      </c>
      <c r="F59" s="293" t="str">
        <f>ajuizamento!E66</f>
        <v/>
      </c>
      <c r="G59" s="293" t="str">
        <f>ajuizamento!F66</f>
        <v/>
      </c>
      <c r="H59" s="292">
        <f>ajuizamento!G66</f>
        <v>0</v>
      </c>
      <c r="I59" s="5">
        <f>IF(ajuizamento!$AY66="",0,ajuizamento!$AY66)</f>
        <v>0</v>
      </c>
      <c r="J59" s="5">
        <f>IF(ajuizamento!H66="",0,ajuizamento!H66)</f>
        <v>0</v>
      </c>
      <c r="K59" s="5">
        <f>IF(ajuizamento!BC66="",0,ajuizamento!BC66)</f>
        <v>0</v>
      </c>
      <c r="L59" s="5">
        <f>IF(ajuizamento!BD66="",0,ajuizamento!BD66)</f>
        <v>0</v>
      </c>
      <c r="M59" s="5">
        <f>IF(ajuizamento!S66="",0,ajuizamento!S66)</f>
        <v>0</v>
      </c>
      <c r="N59" s="5">
        <f>IF(ajuizamento!T66="",0,ajuizamento!T66)</f>
        <v>0</v>
      </c>
      <c r="O59" s="5">
        <f>IF(ajuizamento!U66="",0,ajuizamento!U66)</f>
        <v>0</v>
      </c>
      <c r="P59" s="5">
        <f>IF(ajuizamento!V66="",0,ajuizamento!V66)</f>
        <v>0</v>
      </c>
      <c r="Q59" s="5">
        <f>IF(ajuizamento!W66="",0,ajuizamento!W66)</f>
        <v>0</v>
      </c>
      <c r="R59" s="5">
        <f>IF(ajuizamento!X66="",0,ajuizamento!X66)</f>
        <v>0</v>
      </c>
      <c r="S59" s="5">
        <f>IF(ajuizamento!Y66="",0,ajuizamento!Y66)</f>
        <v>0</v>
      </c>
      <c r="T59" s="5">
        <f>IF(ajuizamento!Z66="",0,ajuizamento!Z66)</f>
        <v>0</v>
      </c>
      <c r="U59" s="5">
        <f>IF(ajuizamento!AA66="",0,ajuizamento!AA66)</f>
        <v>0</v>
      </c>
      <c r="V59" s="5">
        <f>IF(ajuizamento!AB66="",0,ajuizamento!AB66)</f>
        <v>0</v>
      </c>
      <c r="W59" s="5">
        <f>IF(ajuizamento!AC66="",0,ajuizamento!AC66)</f>
        <v>0</v>
      </c>
      <c r="X59" s="5">
        <f>IF(ajuizamento!AD66="",0,ajuizamento!AD66)</f>
        <v>0</v>
      </c>
      <c r="Y59" s="5">
        <f>IF(ajuizamento!AE66="",0,ajuizamento!AE66)</f>
        <v>0</v>
      </c>
      <c r="Z59" s="5">
        <f>IF(ajuizamento!AF66="",0,ajuizamento!AF66)</f>
        <v>0</v>
      </c>
      <c r="AA59" s="5">
        <f>IF(ajuizamento!AG66="",0,ajuizamento!AG66)</f>
        <v>0</v>
      </c>
      <c r="AB59" s="5">
        <f>IF(ajuizamento!AH66="",0,ajuizamento!AH66)</f>
        <v>0</v>
      </c>
      <c r="AC59" s="5">
        <f>IF(ajuizamento!AI66="",0,ajuizamento!AI66)</f>
        <v>0</v>
      </c>
      <c r="AD59" s="5">
        <f>IF(ajuizamento!AJ66="",0,ajuizamento!AJ66)</f>
        <v>0</v>
      </c>
      <c r="AE59" s="5">
        <f>IF(ajuizamento!AK66="",0,ajuizamento!AK66)</f>
        <v>0</v>
      </c>
      <c r="AF59" s="5">
        <f>IF(ajuizamento!AL66="",0,ajuizamento!AL66)</f>
        <v>0</v>
      </c>
      <c r="AG59" s="5">
        <f>IF(ajuizamento!AM66="",0,ajuizamento!AM66)</f>
        <v>0</v>
      </c>
      <c r="AH59" s="5">
        <f>IF(ajuizamento!AN66="",0,ajuizamento!AN66)</f>
        <v>0</v>
      </c>
      <c r="AI59" s="5">
        <f>IF(ajuizamento!AO66="",0,ajuizamento!AO66)</f>
        <v>0</v>
      </c>
      <c r="AJ59" s="5">
        <f>IF(ajuizamento!AP66="",0,ajuizamento!AP66)</f>
        <v>0</v>
      </c>
      <c r="AK59" s="5">
        <f>IF(ajuizamento!AS66="",0,ajuizamento!AS66)</f>
        <v>0</v>
      </c>
      <c r="AL59" s="9" t="str">
        <f t="shared" si="48"/>
        <v/>
      </c>
      <c r="AM59" s="7" t="str">
        <f t="shared" si="2"/>
        <v/>
      </c>
      <c r="AN59" s="291">
        <f t="shared" si="55"/>
        <v>0</v>
      </c>
      <c r="AO59" s="290" t="str">
        <f t="shared" si="53"/>
        <v/>
      </c>
      <c r="AP59" s="290" t="str">
        <f t="shared" si="53"/>
        <v/>
      </c>
      <c r="AQ59" s="290" t="str">
        <f t="shared" si="53"/>
        <v/>
      </c>
      <c r="AR59" s="290" t="str">
        <f t="shared" si="53"/>
        <v/>
      </c>
      <c r="AS59" s="290" t="str">
        <f t="shared" si="53"/>
        <v/>
      </c>
      <c r="AT59" s="290" t="str">
        <f t="shared" si="53"/>
        <v/>
      </c>
      <c r="AU59" s="290" t="str">
        <f t="shared" si="53"/>
        <v/>
      </c>
      <c r="AV59" s="290" t="str">
        <f t="shared" si="51"/>
        <v/>
      </c>
      <c r="AW59" s="290" t="str">
        <f t="shared" si="51"/>
        <v/>
      </c>
      <c r="AX59" s="290" t="str">
        <f t="shared" si="51"/>
        <v/>
      </c>
      <c r="AY59" s="290" t="str">
        <f t="shared" si="51"/>
        <v/>
      </c>
      <c r="AZ59" s="290" t="str">
        <f t="shared" si="51"/>
        <v/>
      </c>
      <c r="BA59" s="290" t="str">
        <f t="shared" si="51"/>
        <v/>
      </c>
      <c r="BB59" s="290" t="str">
        <f t="shared" si="51"/>
        <v/>
      </c>
      <c r="BC59" s="290" t="str">
        <f t="shared" si="51"/>
        <v/>
      </c>
      <c r="BD59" s="290" t="str">
        <f t="shared" si="51"/>
        <v/>
      </c>
      <c r="BE59" s="290" t="str">
        <f t="shared" si="46"/>
        <v/>
      </c>
      <c r="BF59" s="290" t="str">
        <f t="shared" si="46"/>
        <v/>
      </c>
      <c r="BG59" s="290" t="str">
        <f t="shared" si="45"/>
        <v/>
      </c>
      <c r="BH59" s="290" t="str">
        <f t="shared" si="42"/>
        <v/>
      </c>
      <c r="BI59" s="290" t="str">
        <f t="shared" si="42"/>
        <v/>
      </c>
      <c r="BJ59" s="290" t="str">
        <f t="shared" si="42"/>
        <v/>
      </c>
      <c r="BK59" s="290" t="str">
        <f t="shared" si="42"/>
        <v/>
      </c>
      <c r="BL59" s="290" t="str">
        <f t="shared" si="42"/>
        <v/>
      </c>
      <c r="BM59" s="290"/>
      <c r="BN59" s="290" t="str">
        <f>IF(AO59="","",COUNTIF($AO59:AO59,1))</f>
        <v/>
      </c>
      <c r="BO59" s="290" t="str">
        <f>IF(AP59="","",COUNTIF($AO59:AP59,1))</f>
        <v/>
      </c>
      <c r="BP59" s="290" t="str">
        <f>IF(AQ59="","",COUNTIF($AO59:AQ59,1))</f>
        <v/>
      </c>
      <c r="BQ59" s="290" t="str">
        <f>IF(AR59="","",COUNTIF($AO59:AR59,1))</f>
        <v/>
      </c>
      <c r="BR59" s="290" t="str">
        <f>IF(AS59="","",COUNTIF($AO59:AS59,1))</f>
        <v/>
      </c>
      <c r="BS59" s="290" t="str">
        <f>IF(AT59="","",COUNTIF($AO59:AT59,1))</f>
        <v/>
      </c>
      <c r="BT59" s="290" t="str">
        <f>IF(AU59="","",COUNTIF($AO59:AU59,1))</f>
        <v/>
      </c>
      <c r="BU59" s="290" t="str">
        <f>IF(AV59="","",COUNTIF($AO59:AV59,1))</f>
        <v/>
      </c>
      <c r="BV59" s="290" t="str">
        <f>IF(AW59="","",COUNTIF($AO59:AW59,1))</f>
        <v/>
      </c>
      <c r="BW59" s="290" t="str">
        <f>IF(AX59="","",COUNTIF($AO59:AX59,1))</f>
        <v/>
      </c>
      <c r="BX59" s="290" t="str">
        <f>IF(AY59="","",COUNTIF($AO59:AY59,1))</f>
        <v/>
      </c>
      <c r="BY59" s="290" t="str">
        <f>IF(AZ59="","",COUNTIF($AO59:AZ59,1))</f>
        <v/>
      </c>
      <c r="BZ59" s="290" t="str">
        <f>IF(BA59="","",COUNTIF($AO59:BA59,1))</f>
        <v/>
      </c>
      <c r="CA59" s="290" t="str">
        <f>IF(BB59="","",COUNTIF($AO59:BB59,1))</f>
        <v/>
      </c>
      <c r="CB59" s="290" t="str">
        <f>IF(BC59="","",COUNTIF($AO59:BC59,1))</f>
        <v/>
      </c>
      <c r="CC59" s="290" t="str">
        <f>IF(BD59="","",COUNTIF($AO59:BD59,1))</f>
        <v/>
      </c>
      <c r="CD59" s="290" t="str">
        <f>IF(BE59="","",COUNTIF($AO59:BE59,1))</f>
        <v/>
      </c>
      <c r="CE59" s="290" t="str">
        <f>IF(BF59="","",COUNTIF($AO59:BF59,1))</f>
        <v/>
      </c>
      <c r="CF59" s="290" t="str">
        <f>IF(BG59="","",COUNTIF($AO59:BG59,1))</f>
        <v/>
      </c>
      <c r="CG59" s="290" t="str">
        <f>IF(BH59="","",COUNTIF($AO59:BH59,1))</f>
        <v/>
      </c>
      <c r="CH59" s="290" t="str">
        <f>IF(BI59="","",COUNTIF($AO59:BI59,1))</f>
        <v/>
      </c>
      <c r="CI59" s="290" t="str">
        <f>IF(BJ59="","",COUNTIF($AO59:BJ59,1))</f>
        <v/>
      </c>
      <c r="CJ59" s="290" t="str">
        <f>IF(BK59="","",COUNTIF($AO59:BK59,1))</f>
        <v/>
      </c>
      <c r="CK59" s="290" t="str">
        <f>IF(BL59="","",COUNTIF($AO59:BL59,1))</f>
        <v/>
      </c>
      <c r="CL59" s="291"/>
      <c r="CM59" s="290" t="str">
        <f t="shared" si="56"/>
        <v/>
      </c>
      <c r="CN59" s="290" t="str">
        <f t="shared" si="56"/>
        <v/>
      </c>
      <c r="CO59" s="290" t="str">
        <f t="shared" si="56"/>
        <v/>
      </c>
      <c r="CP59" s="290" t="str">
        <f t="shared" si="56"/>
        <v/>
      </c>
      <c r="CQ59" s="290" t="str">
        <f t="shared" si="56"/>
        <v/>
      </c>
      <c r="CR59" s="290" t="str">
        <f t="shared" si="56"/>
        <v/>
      </c>
      <c r="CS59" s="290" t="str">
        <f t="shared" si="56"/>
        <v/>
      </c>
      <c r="CT59" s="290" t="str">
        <f t="shared" si="56"/>
        <v/>
      </c>
      <c r="CU59" s="290" t="str">
        <f t="shared" si="56"/>
        <v/>
      </c>
      <c r="CV59" s="290" t="str">
        <f t="shared" si="56"/>
        <v/>
      </c>
      <c r="CW59" s="290" t="str">
        <f t="shared" si="54"/>
        <v/>
      </c>
      <c r="CX59" s="290" t="str">
        <f t="shared" si="54"/>
        <v/>
      </c>
      <c r="CY59" s="290" t="str">
        <f t="shared" si="54"/>
        <v/>
      </c>
      <c r="CZ59" s="290" t="str">
        <f t="shared" si="54"/>
        <v/>
      </c>
      <c r="DA59" s="290" t="str">
        <f t="shared" si="54"/>
        <v/>
      </c>
      <c r="DB59" s="290" t="str">
        <f t="shared" si="54"/>
        <v/>
      </c>
      <c r="DC59" s="290" t="str">
        <f t="shared" si="52"/>
        <v/>
      </c>
      <c r="DD59" s="290" t="str">
        <f t="shared" si="52"/>
        <v/>
      </c>
      <c r="DE59" s="290" t="str">
        <f t="shared" si="50"/>
        <v/>
      </c>
      <c r="DF59" s="290" t="str">
        <f t="shared" si="50"/>
        <v/>
      </c>
      <c r="DG59" s="290" t="str">
        <f t="shared" si="50"/>
        <v/>
      </c>
      <c r="DH59" s="290" t="str">
        <f t="shared" si="50"/>
        <v/>
      </c>
      <c r="DI59" s="290" t="str">
        <f t="shared" si="50"/>
        <v/>
      </c>
      <c r="DJ59" s="290" t="str">
        <f t="shared" si="50"/>
        <v/>
      </c>
      <c r="DK59" s="3" t="str">
        <f t="shared" si="49"/>
        <v/>
      </c>
      <c r="DL59" s="3" t="str">
        <f t="shared" si="49"/>
        <v/>
      </c>
      <c r="DM59" s="3" t="str">
        <f t="shared" si="49"/>
        <v/>
      </c>
      <c r="DN59" s="3" t="str">
        <f t="shared" si="49"/>
        <v/>
      </c>
      <c r="DO59" s="3" t="str">
        <f t="shared" si="49"/>
        <v/>
      </c>
      <c r="DP59" s="3" t="str">
        <f t="shared" si="34"/>
        <v/>
      </c>
      <c r="DQ59" s="3" t="str">
        <f t="shared" si="35"/>
        <v/>
      </c>
      <c r="DR59" s="3" t="str">
        <f t="shared" si="36"/>
        <v/>
      </c>
      <c r="DS59" s="3" t="str">
        <f t="shared" si="37"/>
        <v/>
      </c>
      <c r="DT59" s="3" t="str">
        <f t="shared" si="38"/>
        <v/>
      </c>
      <c r="DU59" s="1" t="str">
        <f t="shared" si="39"/>
        <v/>
      </c>
      <c r="DV59" s="1" t="str">
        <f t="shared" si="19"/>
        <v/>
      </c>
      <c r="DW59" s="1" t="str">
        <f t="shared" si="20"/>
        <v/>
      </c>
      <c r="DX59" s="1" t="str">
        <f t="shared" si="21"/>
        <v/>
      </c>
      <c r="DY59" s="1" t="str">
        <f t="shared" si="22"/>
        <v/>
      </c>
      <c r="DZ59" s="1" t="str">
        <f t="shared" si="23"/>
        <v/>
      </c>
      <c r="EA59" s="1" t="str">
        <f t="shared" si="44"/>
        <v/>
      </c>
      <c r="EB59" s="1" t="str">
        <f t="shared" si="25"/>
        <v/>
      </c>
      <c r="EC59" s="1" t="str">
        <f t="shared" si="44"/>
        <v/>
      </c>
      <c r="ED59" s="1" t="str">
        <f t="shared" si="25"/>
        <v/>
      </c>
      <c r="EE59" s="1" t="str">
        <f t="shared" si="26"/>
        <v/>
      </c>
      <c r="EF59" s="1" t="str">
        <f t="shared" si="27"/>
        <v/>
      </c>
      <c r="EG59" s="1" t="str">
        <f t="shared" si="7"/>
        <v/>
      </c>
      <c r="EH59" s="1" t="str">
        <f t="shared" si="8"/>
        <v/>
      </c>
      <c r="EI59" s="1" t="str">
        <f t="shared" si="9"/>
        <v/>
      </c>
      <c r="EJ59" s="1" t="str">
        <f t="shared" si="10"/>
        <v/>
      </c>
      <c r="EK59" s="1" t="str">
        <f t="shared" si="11"/>
        <v/>
      </c>
      <c r="EL59" s="1" t="str">
        <f t="shared" si="12"/>
        <v/>
      </c>
      <c r="EM59" s="1" t="str">
        <f t="shared" si="13"/>
        <v/>
      </c>
      <c r="EN59" s="1" t="str">
        <f t="shared" si="14"/>
        <v/>
      </c>
      <c r="EP59" s="1" t="str">
        <f t="shared" si="28"/>
        <v/>
      </c>
      <c r="EQ59" s="1" t="str">
        <f t="shared" si="29"/>
        <v/>
      </c>
      <c r="ER59" s="1" t="str">
        <f t="shared" si="30"/>
        <v/>
      </c>
      <c r="ES59" s="1" t="str">
        <f t="shared" si="31"/>
        <v/>
      </c>
      <c r="ET59" s="1" t="str">
        <f t="shared" si="32"/>
        <v/>
      </c>
    </row>
    <row r="60" spans="1:150" ht="15.6" x14ac:dyDescent="0.3">
      <c r="A60" s="291" t="str">
        <f t="shared" si="15"/>
        <v/>
      </c>
      <c r="B60" s="292" t="str">
        <f>ajuizamento!A67</f>
        <v/>
      </c>
      <c r="C60" s="293" t="str">
        <f>ajuizamento!B67</f>
        <v/>
      </c>
      <c r="D60" s="293">
        <f>ajuizamento!C67</f>
        <v>0</v>
      </c>
      <c r="E60" s="293">
        <f>ajuizamento!D67</f>
        <v>0</v>
      </c>
      <c r="F60" s="293" t="str">
        <f>ajuizamento!E67</f>
        <v/>
      </c>
      <c r="G60" s="293" t="str">
        <f>ajuizamento!F67</f>
        <v/>
      </c>
      <c r="H60" s="292">
        <f>ajuizamento!G67</f>
        <v>0</v>
      </c>
      <c r="I60" s="5">
        <f>IF(ajuizamento!$AY67="",0,ajuizamento!$AY67)</f>
        <v>0</v>
      </c>
      <c r="J60" s="5">
        <f>IF(ajuizamento!H67="",0,ajuizamento!H67)</f>
        <v>0</v>
      </c>
      <c r="K60" s="5">
        <f>IF(ajuizamento!BC67="",0,ajuizamento!BC67)</f>
        <v>0</v>
      </c>
      <c r="L60" s="5">
        <f>IF(ajuizamento!BD67="",0,ajuizamento!BD67)</f>
        <v>0</v>
      </c>
      <c r="M60" s="5">
        <f>IF(ajuizamento!S67="",0,ajuizamento!S67)</f>
        <v>0</v>
      </c>
      <c r="N60" s="5">
        <f>IF(ajuizamento!T67="",0,ajuizamento!T67)</f>
        <v>0</v>
      </c>
      <c r="O60" s="5">
        <f>IF(ajuizamento!U67="",0,ajuizamento!U67)</f>
        <v>0</v>
      </c>
      <c r="P60" s="5">
        <f>IF(ajuizamento!V67="",0,ajuizamento!V67)</f>
        <v>0</v>
      </c>
      <c r="Q60" s="5">
        <f>IF(ajuizamento!W67="",0,ajuizamento!W67)</f>
        <v>0</v>
      </c>
      <c r="R60" s="5">
        <f>IF(ajuizamento!X67="",0,ajuizamento!X67)</f>
        <v>0</v>
      </c>
      <c r="S60" s="5">
        <f>IF(ajuizamento!Y67="",0,ajuizamento!Y67)</f>
        <v>0</v>
      </c>
      <c r="T60" s="5">
        <f>IF(ajuizamento!Z67="",0,ajuizamento!Z67)</f>
        <v>0</v>
      </c>
      <c r="U60" s="5">
        <f>IF(ajuizamento!AA67="",0,ajuizamento!AA67)</f>
        <v>0</v>
      </c>
      <c r="V60" s="5">
        <f>IF(ajuizamento!AB67="",0,ajuizamento!AB67)</f>
        <v>0</v>
      </c>
      <c r="W60" s="5">
        <f>IF(ajuizamento!AC67="",0,ajuizamento!AC67)</f>
        <v>0</v>
      </c>
      <c r="X60" s="5">
        <f>IF(ajuizamento!AD67="",0,ajuizamento!AD67)</f>
        <v>0</v>
      </c>
      <c r="Y60" s="5">
        <f>IF(ajuizamento!AE67="",0,ajuizamento!AE67)</f>
        <v>0</v>
      </c>
      <c r="Z60" s="5">
        <f>IF(ajuizamento!AF67="",0,ajuizamento!AF67)</f>
        <v>0</v>
      </c>
      <c r="AA60" s="5">
        <f>IF(ajuizamento!AG67="",0,ajuizamento!AG67)</f>
        <v>0</v>
      </c>
      <c r="AB60" s="5">
        <f>IF(ajuizamento!AH67="",0,ajuizamento!AH67)</f>
        <v>0</v>
      </c>
      <c r="AC60" s="5">
        <f>IF(ajuizamento!AI67="",0,ajuizamento!AI67)</f>
        <v>0</v>
      </c>
      <c r="AD60" s="5">
        <f>IF(ajuizamento!AJ67="",0,ajuizamento!AJ67)</f>
        <v>0</v>
      </c>
      <c r="AE60" s="5">
        <f>IF(ajuizamento!AK67="",0,ajuizamento!AK67)</f>
        <v>0</v>
      </c>
      <c r="AF60" s="5">
        <f>IF(ajuizamento!AL67="",0,ajuizamento!AL67)</f>
        <v>0</v>
      </c>
      <c r="AG60" s="5">
        <f>IF(ajuizamento!AM67="",0,ajuizamento!AM67)</f>
        <v>0</v>
      </c>
      <c r="AH60" s="5">
        <f>IF(ajuizamento!AN67="",0,ajuizamento!AN67)</f>
        <v>0</v>
      </c>
      <c r="AI60" s="5">
        <f>IF(ajuizamento!AO67="",0,ajuizamento!AO67)</f>
        <v>0</v>
      </c>
      <c r="AJ60" s="5">
        <f>IF(ajuizamento!AP67="",0,ajuizamento!AP67)</f>
        <v>0</v>
      </c>
      <c r="AK60" s="5">
        <f>IF(ajuizamento!AS67="",0,ajuizamento!AS67)</f>
        <v>0</v>
      </c>
      <c r="AL60" s="9" t="str">
        <f t="shared" si="48"/>
        <v/>
      </c>
      <c r="AM60" s="7" t="str">
        <f t="shared" si="2"/>
        <v/>
      </c>
      <c r="AN60" s="291">
        <f t="shared" si="55"/>
        <v>0</v>
      </c>
      <c r="AO60" s="290" t="str">
        <f t="shared" si="53"/>
        <v/>
      </c>
      <c r="AP60" s="290" t="str">
        <f t="shared" si="53"/>
        <v/>
      </c>
      <c r="AQ60" s="290" t="str">
        <f t="shared" si="53"/>
        <v/>
      </c>
      <c r="AR60" s="290" t="str">
        <f t="shared" si="53"/>
        <v/>
      </c>
      <c r="AS60" s="290" t="str">
        <f t="shared" si="53"/>
        <v/>
      </c>
      <c r="AT60" s="290" t="str">
        <f t="shared" si="53"/>
        <v/>
      </c>
      <c r="AU60" s="290" t="str">
        <f t="shared" si="53"/>
        <v/>
      </c>
      <c r="AV60" s="290" t="str">
        <f t="shared" si="51"/>
        <v/>
      </c>
      <c r="AW60" s="290" t="str">
        <f t="shared" si="51"/>
        <v/>
      </c>
      <c r="AX60" s="290" t="str">
        <f t="shared" si="51"/>
        <v/>
      </c>
      <c r="AY60" s="290" t="str">
        <f t="shared" si="51"/>
        <v/>
      </c>
      <c r="AZ60" s="290" t="str">
        <f t="shared" si="51"/>
        <v/>
      </c>
      <c r="BA60" s="290" t="str">
        <f t="shared" si="51"/>
        <v/>
      </c>
      <c r="BB60" s="290" t="str">
        <f t="shared" si="51"/>
        <v/>
      </c>
      <c r="BC60" s="290" t="str">
        <f t="shared" si="51"/>
        <v/>
      </c>
      <c r="BD60" s="290" t="str">
        <f t="shared" si="51"/>
        <v/>
      </c>
      <c r="BE60" s="290" t="str">
        <f t="shared" si="46"/>
        <v/>
      </c>
      <c r="BF60" s="290" t="str">
        <f t="shared" si="46"/>
        <v/>
      </c>
      <c r="BG60" s="290" t="str">
        <f t="shared" si="45"/>
        <v/>
      </c>
      <c r="BH60" s="290" t="str">
        <f t="shared" si="42"/>
        <v/>
      </c>
      <c r="BI60" s="290" t="str">
        <f t="shared" si="42"/>
        <v/>
      </c>
      <c r="BJ60" s="290" t="str">
        <f t="shared" si="42"/>
        <v/>
      </c>
      <c r="BK60" s="290" t="str">
        <f t="shared" si="42"/>
        <v/>
      </c>
      <c r="BL60" s="290" t="str">
        <f t="shared" si="42"/>
        <v/>
      </c>
      <c r="BM60" s="290"/>
      <c r="BN60" s="290" t="str">
        <f>IF(AO60="","",COUNTIF($AO60:AO60,1))</f>
        <v/>
      </c>
      <c r="BO60" s="290" t="str">
        <f>IF(AP60="","",COUNTIF($AO60:AP60,1))</f>
        <v/>
      </c>
      <c r="BP60" s="290" t="str">
        <f>IF(AQ60="","",COUNTIF($AO60:AQ60,1))</f>
        <v/>
      </c>
      <c r="BQ60" s="290" t="str">
        <f>IF(AR60="","",COUNTIF($AO60:AR60,1))</f>
        <v/>
      </c>
      <c r="BR60" s="290" t="str">
        <f>IF(AS60="","",COUNTIF($AO60:AS60,1))</f>
        <v/>
      </c>
      <c r="BS60" s="290" t="str">
        <f>IF(AT60="","",COUNTIF($AO60:AT60,1))</f>
        <v/>
      </c>
      <c r="BT60" s="290" t="str">
        <f>IF(AU60="","",COUNTIF($AO60:AU60,1))</f>
        <v/>
      </c>
      <c r="BU60" s="290" t="str">
        <f>IF(AV60="","",COUNTIF($AO60:AV60,1))</f>
        <v/>
      </c>
      <c r="BV60" s="290" t="str">
        <f>IF(AW60="","",COUNTIF($AO60:AW60,1))</f>
        <v/>
      </c>
      <c r="BW60" s="290" t="str">
        <f>IF(AX60="","",COUNTIF($AO60:AX60,1))</f>
        <v/>
      </c>
      <c r="BX60" s="290" t="str">
        <f>IF(AY60="","",COUNTIF($AO60:AY60,1))</f>
        <v/>
      </c>
      <c r="BY60" s="290" t="str">
        <f>IF(AZ60="","",COUNTIF($AO60:AZ60,1))</f>
        <v/>
      </c>
      <c r="BZ60" s="290" t="str">
        <f>IF(BA60="","",COUNTIF($AO60:BA60,1))</f>
        <v/>
      </c>
      <c r="CA60" s="290" t="str">
        <f>IF(BB60="","",COUNTIF($AO60:BB60,1))</f>
        <v/>
      </c>
      <c r="CB60" s="290" t="str">
        <f>IF(BC60="","",COUNTIF($AO60:BC60,1))</f>
        <v/>
      </c>
      <c r="CC60" s="290" t="str">
        <f>IF(BD60="","",COUNTIF($AO60:BD60,1))</f>
        <v/>
      </c>
      <c r="CD60" s="290" t="str">
        <f>IF(BE60="","",COUNTIF($AO60:BE60,1))</f>
        <v/>
      </c>
      <c r="CE60" s="290" t="str">
        <f>IF(BF60="","",COUNTIF($AO60:BF60,1))</f>
        <v/>
      </c>
      <c r="CF60" s="290" t="str">
        <f>IF(BG60="","",COUNTIF($AO60:BG60,1))</f>
        <v/>
      </c>
      <c r="CG60" s="290" t="str">
        <f>IF(BH60="","",COUNTIF($AO60:BH60,1))</f>
        <v/>
      </c>
      <c r="CH60" s="290" t="str">
        <f>IF(BI60="","",COUNTIF($AO60:BI60,1))</f>
        <v/>
      </c>
      <c r="CI60" s="290" t="str">
        <f>IF(BJ60="","",COUNTIF($AO60:BJ60,1))</f>
        <v/>
      </c>
      <c r="CJ60" s="290" t="str">
        <f>IF(BK60="","",COUNTIF($AO60:BK60,1))</f>
        <v/>
      </c>
      <c r="CK60" s="290" t="str">
        <f>IF(BL60="","",COUNTIF($AO60:BL60,1))</f>
        <v/>
      </c>
      <c r="CL60" s="291"/>
      <c r="CM60" s="290" t="str">
        <f t="shared" si="56"/>
        <v/>
      </c>
      <c r="CN60" s="290" t="str">
        <f t="shared" si="56"/>
        <v/>
      </c>
      <c r="CO60" s="290" t="str">
        <f t="shared" si="56"/>
        <v/>
      </c>
      <c r="CP60" s="290" t="str">
        <f t="shared" si="56"/>
        <v/>
      </c>
      <c r="CQ60" s="290" t="str">
        <f t="shared" si="56"/>
        <v/>
      </c>
      <c r="CR60" s="290" t="str">
        <f t="shared" si="56"/>
        <v/>
      </c>
      <c r="CS60" s="290" t="str">
        <f t="shared" si="56"/>
        <v/>
      </c>
      <c r="CT60" s="290" t="str">
        <f t="shared" si="56"/>
        <v/>
      </c>
      <c r="CU60" s="290" t="str">
        <f t="shared" si="56"/>
        <v/>
      </c>
      <c r="CV60" s="290" t="str">
        <f t="shared" si="56"/>
        <v/>
      </c>
      <c r="CW60" s="290" t="str">
        <f t="shared" si="54"/>
        <v/>
      </c>
      <c r="CX60" s="290" t="str">
        <f t="shared" si="54"/>
        <v/>
      </c>
      <c r="CY60" s="290" t="str">
        <f t="shared" si="54"/>
        <v/>
      </c>
      <c r="CZ60" s="290" t="str">
        <f t="shared" si="54"/>
        <v/>
      </c>
      <c r="DA60" s="290" t="str">
        <f t="shared" si="54"/>
        <v/>
      </c>
      <c r="DB60" s="290" t="str">
        <f t="shared" si="54"/>
        <v/>
      </c>
      <c r="DC60" s="290" t="str">
        <f t="shared" si="52"/>
        <v/>
      </c>
      <c r="DD60" s="290" t="str">
        <f t="shared" si="52"/>
        <v/>
      </c>
      <c r="DE60" s="290" t="str">
        <f t="shared" si="50"/>
        <v/>
      </c>
      <c r="DF60" s="290" t="str">
        <f t="shared" si="50"/>
        <v/>
      </c>
      <c r="DG60" s="290" t="str">
        <f t="shared" si="50"/>
        <v/>
      </c>
      <c r="DH60" s="290" t="str">
        <f t="shared" si="50"/>
        <v/>
      </c>
      <c r="DI60" s="290" t="str">
        <f t="shared" si="50"/>
        <v/>
      </c>
      <c r="DJ60" s="290" t="str">
        <f t="shared" si="50"/>
        <v/>
      </c>
      <c r="DK60" s="3" t="str">
        <f t="shared" si="49"/>
        <v/>
      </c>
      <c r="DL60" s="3" t="str">
        <f t="shared" si="49"/>
        <v/>
      </c>
      <c r="DM60" s="3" t="str">
        <f t="shared" si="49"/>
        <v/>
      </c>
      <c r="DN60" s="3" t="str">
        <f t="shared" si="49"/>
        <v/>
      </c>
      <c r="DO60" s="3" t="str">
        <f t="shared" si="49"/>
        <v/>
      </c>
      <c r="DP60" s="3" t="str">
        <f t="shared" si="34"/>
        <v/>
      </c>
      <c r="DQ60" s="3" t="str">
        <f t="shared" si="35"/>
        <v/>
      </c>
      <c r="DR60" s="3" t="str">
        <f t="shared" si="36"/>
        <v/>
      </c>
      <c r="DS60" s="3" t="str">
        <f t="shared" si="37"/>
        <v/>
      </c>
      <c r="DT60" s="3" t="str">
        <f t="shared" si="38"/>
        <v/>
      </c>
      <c r="DU60" s="1" t="str">
        <f t="shared" si="39"/>
        <v/>
      </c>
      <c r="DV60" s="1" t="str">
        <f t="shared" si="19"/>
        <v/>
      </c>
      <c r="DW60" s="1" t="str">
        <f t="shared" si="20"/>
        <v/>
      </c>
      <c r="DX60" s="1" t="str">
        <f t="shared" si="21"/>
        <v/>
      </c>
      <c r="DY60" s="1" t="str">
        <f t="shared" si="22"/>
        <v/>
      </c>
      <c r="DZ60" s="1" t="str">
        <f t="shared" si="23"/>
        <v/>
      </c>
      <c r="EA60" s="1" t="str">
        <f t="shared" si="44"/>
        <v/>
      </c>
      <c r="EB60" s="1" t="str">
        <f t="shared" si="25"/>
        <v/>
      </c>
      <c r="EC60" s="1" t="str">
        <f t="shared" si="44"/>
        <v/>
      </c>
      <c r="ED60" s="1" t="str">
        <f t="shared" si="25"/>
        <v/>
      </c>
      <c r="EE60" s="1" t="str">
        <f t="shared" si="26"/>
        <v/>
      </c>
      <c r="EF60" s="1" t="str">
        <f t="shared" si="27"/>
        <v/>
      </c>
      <c r="EG60" s="1" t="str">
        <f t="shared" si="7"/>
        <v/>
      </c>
      <c r="EH60" s="1" t="str">
        <f t="shared" si="8"/>
        <v/>
      </c>
      <c r="EI60" s="1" t="str">
        <f t="shared" si="9"/>
        <v/>
      </c>
      <c r="EJ60" s="1" t="str">
        <f t="shared" si="10"/>
        <v/>
      </c>
      <c r="EK60" s="1" t="str">
        <f t="shared" si="11"/>
        <v/>
      </c>
      <c r="EL60" s="1" t="str">
        <f t="shared" si="12"/>
        <v/>
      </c>
      <c r="EM60" s="1" t="str">
        <f t="shared" si="13"/>
        <v/>
      </c>
      <c r="EN60" s="1" t="str">
        <f t="shared" si="14"/>
        <v/>
      </c>
      <c r="EP60" s="1" t="str">
        <f t="shared" si="28"/>
        <v/>
      </c>
      <c r="EQ60" s="1" t="str">
        <f t="shared" si="29"/>
        <v/>
      </c>
      <c r="ER60" s="1" t="str">
        <f t="shared" si="30"/>
        <v/>
      </c>
      <c r="ES60" s="1" t="str">
        <f t="shared" si="31"/>
        <v/>
      </c>
      <c r="ET60" s="1" t="str">
        <f t="shared" si="32"/>
        <v/>
      </c>
    </row>
    <row r="61" spans="1:150" ht="15.6" x14ac:dyDescent="0.3">
      <c r="A61" s="291" t="str">
        <f t="shared" si="15"/>
        <v/>
      </c>
      <c r="B61" s="292" t="str">
        <f>ajuizamento!A68</f>
        <v/>
      </c>
      <c r="C61" s="293" t="str">
        <f>ajuizamento!B68</f>
        <v/>
      </c>
      <c r="D61" s="293">
        <f>ajuizamento!C68</f>
        <v>0</v>
      </c>
      <c r="E61" s="293">
        <f>ajuizamento!D68</f>
        <v>0</v>
      </c>
      <c r="F61" s="293" t="str">
        <f>ajuizamento!E68</f>
        <v/>
      </c>
      <c r="G61" s="293" t="str">
        <f>ajuizamento!F68</f>
        <v/>
      </c>
      <c r="H61" s="292">
        <f>ajuizamento!G68</f>
        <v>0</v>
      </c>
      <c r="I61" s="5">
        <f>IF(ajuizamento!$AY68="",0,ajuizamento!$AY68)</f>
        <v>0</v>
      </c>
      <c r="J61" s="5">
        <f>IF(ajuizamento!H68="",0,ajuizamento!H68)</f>
        <v>0</v>
      </c>
      <c r="K61" s="5">
        <f>IF(ajuizamento!BC68="",0,ajuizamento!BC68)</f>
        <v>0</v>
      </c>
      <c r="L61" s="5">
        <f>IF(ajuizamento!BD68="",0,ajuizamento!BD68)</f>
        <v>0</v>
      </c>
      <c r="M61" s="5">
        <f>IF(ajuizamento!S68="",0,ajuizamento!S68)</f>
        <v>0</v>
      </c>
      <c r="N61" s="5">
        <f>IF(ajuizamento!T68="",0,ajuizamento!T68)</f>
        <v>0</v>
      </c>
      <c r="O61" s="5">
        <f>IF(ajuizamento!U68="",0,ajuizamento!U68)</f>
        <v>0</v>
      </c>
      <c r="P61" s="5">
        <f>IF(ajuizamento!V68="",0,ajuizamento!V68)</f>
        <v>0</v>
      </c>
      <c r="Q61" s="5">
        <f>IF(ajuizamento!W68="",0,ajuizamento!W68)</f>
        <v>0</v>
      </c>
      <c r="R61" s="5">
        <f>IF(ajuizamento!X68="",0,ajuizamento!X68)</f>
        <v>0</v>
      </c>
      <c r="S61" s="5">
        <f>IF(ajuizamento!Y68="",0,ajuizamento!Y68)</f>
        <v>0</v>
      </c>
      <c r="T61" s="5">
        <f>IF(ajuizamento!Z68="",0,ajuizamento!Z68)</f>
        <v>0</v>
      </c>
      <c r="U61" s="5">
        <f>IF(ajuizamento!AA68="",0,ajuizamento!AA68)</f>
        <v>0</v>
      </c>
      <c r="V61" s="5">
        <f>IF(ajuizamento!AB68="",0,ajuizamento!AB68)</f>
        <v>0</v>
      </c>
      <c r="W61" s="5">
        <f>IF(ajuizamento!AC68="",0,ajuizamento!AC68)</f>
        <v>0</v>
      </c>
      <c r="X61" s="5">
        <f>IF(ajuizamento!AD68="",0,ajuizamento!AD68)</f>
        <v>0</v>
      </c>
      <c r="Y61" s="5">
        <f>IF(ajuizamento!AE68="",0,ajuizamento!AE68)</f>
        <v>0</v>
      </c>
      <c r="Z61" s="5">
        <f>IF(ajuizamento!AF68="",0,ajuizamento!AF68)</f>
        <v>0</v>
      </c>
      <c r="AA61" s="5">
        <f>IF(ajuizamento!AG68="",0,ajuizamento!AG68)</f>
        <v>0</v>
      </c>
      <c r="AB61" s="5">
        <f>IF(ajuizamento!AH68="",0,ajuizamento!AH68)</f>
        <v>0</v>
      </c>
      <c r="AC61" s="5">
        <f>IF(ajuizamento!AI68="",0,ajuizamento!AI68)</f>
        <v>0</v>
      </c>
      <c r="AD61" s="5">
        <f>IF(ajuizamento!AJ68="",0,ajuizamento!AJ68)</f>
        <v>0</v>
      </c>
      <c r="AE61" s="5">
        <f>IF(ajuizamento!AK68="",0,ajuizamento!AK68)</f>
        <v>0</v>
      </c>
      <c r="AF61" s="5">
        <f>IF(ajuizamento!AL68="",0,ajuizamento!AL68)</f>
        <v>0</v>
      </c>
      <c r="AG61" s="5">
        <f>IF(ajuizamento!AM68="",0,ajuizamento!AM68)</f>
        <v>0</v>
      </c>
      <c r="AH61" s="5">
        <f>IF(ajuizamento!AN68="",0,ajuizamento!AN68)</f>
        <v>0</v>
      </c>
      <c r="AI61" s="5">
        <f>IF(ajuizamento!AO68="",0,ajuizamento!AO68)</f>
        <v>0</v>
      </c>
      <c r="AJ61" s="5">
        <f>IF(ajuizamento!AP68="",0,ajuizamento!AP68)</f>
        <v>0</v>
      </c>
      <c r="AK61" s="5">
        <f>IF(ajuizamento!AS68="",0,ajuizamento!AS68)</f>
        <v>0</v>
      </c>
      <c r="AL61" s="9" t="str">
        <f t="shared" si="48"/>
        <v/>
      </c>
      <c r="AM61" s="7" t="str">
        <f t="shared" si="2"/>
        <v/>
      </c>
      <c r="AN61" s="291">
        <f t="shared" si="55"/>
        <v>0</v>
      </c>
      <c r="AO61" s="290" t="str">
        <f t="shared" si="53"/>
        <v/>
      </c>
      <c r="AP61" s="290" t="str">
        <f t="shared" si="53"/>
        <v/>
      </c>
      <c r="AQ61" s="290" t="str">
        <f t="shared" si="53"/>
        <v/>
      </c>
      <c r="AR61" s="290" t="str">
        <f t="shared" si="53"/>
        <v/>
      </c>
      <c r="AS61" s="290" t="str">
        <f t="shared" si="53"/>
        <v/>
      </c>
      <c r="AT61" s="290" t="str">
        <f t="shared" si="53"/>
        <v/>
      </c>
      <c r="AU61" s="290" t="str">
        <f t="shared" si="53"/>
        <v/>
      </c>
      <c r="AV61" s="290" t="str">
        <f t="shared" si="51"/>
        <v/>
      </c>
      <c r="AW61" s="290" t="str">
        <f t="shared" si="51"/>
        <v/>
      </c>
      <c r="AX61" s="290" t="str">
        <f t="shared" si="51"/>
        <v/>
      </c>
      <c r="AY61" s="290" t="str">
        <f t="shared" si="51"/>
        <v/>
      </c>
      <c r="AZ61" s="290" t="str">
        <f t="shared" si="51"/>
        <v/>
      </c>
      <c r="BA61" s="290" t="str">
        <f t="shared" si="51"/>
        <v/>
      </c>
      <c r="BB61" s="290" t="str">
        <f t="shared" si="51"/>
        <v/>
      </c>
      <c r="BC61" s="290" t="str">
        <f t="shared" si="51"/>
        <v/>
      </c>
      <c r="BD61" s="290" t="str">
        <f t="shared" si="51"/>
        <v/>
      </c>
      <c r="BE61" s="290" t="str">
        <f t="shared" si="46"/>
        <v/>
      </c>
      <c r="BF61" s="290" t="str">
        <f t="shared" si="46"/>
        <v/>
      </c>
      <c r="BG61" s="290" t="str">
        <f t="shared" si="45"/>
        <v/>
      </c>
      <c r="BH61" s="290" t="str">
        <f t="shared" si="42"/>
        <v/>
      </c>
      <c r="BI61" s="290" t="str">
        <f t="shared" si="42"/>
        <v/>
      </c>
      <c r="BJ61" s="290" t="str">
        <f t="shared" si="42"/>
        <v/>
      </c>
      <c r="BK61" s="290" t="str">
        <f t="shared" si="42"/>
        <v/>
      </c>
      <c r="BL61" s="290" t="str">
        <f t="shared" si="42"/>
        <v/>
      </c>
      <c r="BM61" s="290"/>
      <c r="BN61" s="290" t="str">
        <f>IF(AO61="","",COUNTIF($AO61:AO61,1))</f>
        <v/>
      </c>
      <c r="BO61" s="290" t="str">
        <f>IF(AP61="","",COUNTIF($AO61:AP61,1))</f>
        <v/>
      </c>
      <c r="BP61" s="290" t="str">
        <f>IF(AQ61="","",COUNTIF($AO61:AQ61,1))</f>
        <v/>
      </c>
      <c r="BQ61" s="290" t="str">
        <f>IF(AR61="","",COUNTIF($AO61:AR61,1))</f>
        <v/>
      </c>
      <c r="BR61" s="290" t="str">
        <f>IF(AS61="","",COUNTIF($AO61:AS61,1))</f>
        <v/>
      </c>
      <c r="BS61" s="290" t="str">
        <f>IF(AT61="","",COUNTIF($AO61:AT61,1))</f>
        <v/>
      </c>
      <c r="BT61" s="290" t="str">
        <f>IF(AU61="","",COUNTIF($AO61:AU61,1))</f>
        <v/>
      </c>
      <c r="BU61" s="290" t="str">
        <f>IF(AV61="","",COUNTIF($AO61:AV61,1))</f>
        <v/>
      </c>
      <c r="BV61" s="290" t="str">
        <f>IF(AW61="","",COUNTIF($AO61:AW61,1))</f>
        <v/>
      </c>
      <c r="BW61" s="290" t="str">
        <f>IF(AX61="","",COUNTIF($AO61:AX61,1))</f>
        <v/>
      </c>
      <c r="BX61" s="290" t="str">
        <f>IF(AY61="","",COUNTIF($AO61:AY61,1))</f>
        <v/>
      </c>
      <c r="BY61" s="290" t="str">
        <f>IF(AZ61="","",COUNTIF($AO61:AZ61,1))</f>
        <v/>
      </c>
      <c r="BZ61" s="290" t="str">
        <f>IF(BA61="","",COUNTIF($AO61:BA61,1))</f>
        <v/>
      </c>
      <c r="CA61" s="290" t="str">
        <f>IF(BB61="","",COUNTIF($AO61:BB61,1))</f>
        <v/>
      </c>
      <c r="CB61" s="290" t="str">
        <f>IF(BC61="","",COUNTIF($AO61:BC61,1))</f>
        <v/>
      </c>
      <c r="CC61" s="290" t="str">
        <f>IF(BD61="","",COUNTIF($AO61:BD61,1))</f>
        <v/>
      </c>
      <c r="CD61" s="290" t="str">
        <f>IF(BE61="","",COUNTIF($AO61:BE61,1))</f>
        <v/>
      </c>
      <c r="CE61" s="290" t="str">
        <f>IF(BF61="","",COUNTIF($AO61:BF61,1))</f>
        <v/>
      </c>
      <c r="CF61" s="290" t="str">
        <f>IF(BG61="","",COUNTIF($AO61:BG61,1))</f>
        <v/>
      </c>
      <c r="CG61" s="290" t="str">
        <f>IF(BH61="","",COUNTIF($AO61:BH61,1))</f>
        <v/>
      </c>
      <c r="CH61" s="290" t="str">
        <f>IF(BI61="","",COUNTIF($AO61:BI61,1))</f>
        <v/>
      </c>
      <c r="CI61" s="290" t="str">
        <f>IF(BJ61="","",COUNTIF($AO61:BJ61,1))</f>
        <v/>
      </c>
      <c r="CJ61" s="290" t="str">
        <f>IF(BK61="","",COUNTIF($AO61:BK61,1))</f>
        <v/>
      </c>
      <c r="CK61" s="290" t="str">
        <f>IF(BL61="","",COUNTIF($AO61:BL61,1))</f>
        <v/>
      </c>
      <c r="CL61" s="291"/>
      <c r="CM61" s="290" t="str">
        <f t="shared" si="56"/>
        <v/>
      </c>
      <c r="CN61" s="290" t="str">
        <f t="shared" si="56"/>
        <v/>
      </c>
      <c r="CO61" s="290" t="str">
        <f t="shared" si="56"/>
        <v/>
      </c>
      <c r="CP61" s="290" t="str">
        <f t="shared" si="56"/>
        <v/>
      </c>
      <c r="CQ61" s="290" t="str">
        <f t="shared" si="56"/>
        <v/>
      </c>
      <c r="CR61" s="290" t="str">
        <f t="shared" si="56"/>
        <v/>
      </c>
      <c r="CS61" s="290" t="str">
        <f t="shared" si="56"/>
        <v/>
      </c>
      <c r="CT61" s="290" t="str">
        <f t="shared" si="56"/>
        <v/>
      </c>
      <c r="CU61" s="290" t="str">
        <f t="shared" si="56"/>
        <v/>
      </c>
      <c r="CV61" s="290" t="str">
        <f t="shared" si="56"/>
        <v/>
      </c>
      <c r="CW61" s="290" t="str">
        <f t="shared" si="54"/>
        <v/>
      </c>
      <c r="CX61" s="290" t="str">
        <f t="shared" si="54"/>
        <v/>
      </c>
      <c r="CY61" s="290" t="str">
        <f t="shared" si="54"/>
        <v/>
      </c>
      <c r="CZ61" s="290" t="str">
        <f t="shared" si="54"/>
        <v/>
      </c>
      <c r="DA61" s="290" t="str">
        <f t="shared" si="54"/>
        <v/>
      </c>
      <c r="DB61" s="290" t="str">
        <f t="shared" si="54"/>
        <v/>
      </c>
      <c r="DC61" s="290" t="str">
        <f t="shared" si="52"/>
        <v/>
      </c>
      <c r="DD61" s="290" t="str">
        <f t="shared" si="52"/>
        <v/>
      </c>
      <c r="DE61" s="290" t="str">
        <f t="shared" si="50"/>
        <v/>
      </c>
      <c r="DF61" s="290" t="str">
        <f t="shared" si="50"/>
        <v/>
      </c>
      <c r="DG61" s="290" t="str">
        <f t="shared" si="50"/>
        <v/>
      </c>
      <c r="DH61" s="290" t="str">
        <f t="shared" si="50"/>
        <v/>
      </c>
      <c r="DI61" s="290" t="str">
        <f t="shared" si="50"/>
        <v/>
      </c>
      <c r="DJ61" s="290" t="str">
        <f t="shared" si="50"/>
        <v/>
      </c>
      <c r="DK61" s="3" t="str">
        <f t="shared" si="49"/>
        <v/>
      </c>
      <c r="DL61" s="3" t="str">
        <f t="shared" si="49"/>
        <v/>
      </c>
      <c r="DM61" s="3" t="str">
        <f t="shared" si="49"/>
        <v/>
      </c>
      <c r="DN61" s="3" t="str">
        <f t="shared" si="49"/>
        <v/>
      </c>
      <c r="DO61" s="3" t="str">
        <f t="shared" si="49"/>
        <v/>
      </c>
      <c r="DP61" s="3" t="str">
        <f t="shared" si="34"/>
        <v/>
      </c>
      <c r="DQ61" s="3" t="str">
        <f t="shared" si="35"/>
        <v/>
      </c>
      <c r="DR61" s="3" t="str">
        <f t="shared" si="36"/>
        <v/>
      </c>
      <c r="DS61" s="3" t="str">
        <f t="shared" si="37"/>
        <v/>
      </c>
      <c r="DT61" s="3" t="str">
        <f t="shared" si="38"/>
        <v/>
      </c>
      <c r="DU61" s="1" t="str">
        <f t="shared" si="39"/>
        <v/>
      </c>
      <c r="DV61" s="1" t="str">
        <f t="shared" si="19"/>
        <v/>
      </c>
      <c r="DW61" s="1" t="str">
        <f t="shared" si="20"/>
        <v/>
      </c>
      <c r="DX61" s="1" t="str">
        <f t="shared" si="21"/>
        <v/>
      </c>
      <c r="DY61" s="1" t="str">
        <f t="shared" si="22"/>
        <v/>
      </c>
      <c r="DZ61" s="1" t="str">
        <f t="shared" si="23"/>
        <v/>
      </c>
      <c r="EA61" s="1" t="str">
        <f t="shared" si="44"/>
        <v/>
      </c>
      <c r="EB61" s="1" t="str">
        <f t="shared" si="25"/>
        <v/>
      </c>
      <c r="EC61" s="1" t="str">
        <f t="shared" si="44"/>
        <v/>
      </c>
      <c r="ED61" s="1" t="str">
        <f t="shared" si="25"/>
        <v/>
      </c>
      <c r="EE61" s="1" t="str">
        <f t="shared" si="26"/>
        <v/>
      </c>
      <c r="EF61" s="1" t="str">
        <f t="shared" si="27"/>
        <v/>
      </c>
      <c r="EG61" s="1" t="str">
        <f t="shared" si="7"/>
        <v/>
      </c>
      <c r="EH61" s="1" t="str">
        <f t="shared" si="8"/>
        <v/>
      </c>
      <c r="EI61" s="1" t="str">
        <f t="shared" si="9"/>
        <v/>
      </c>
      <c r="EJ61" s="1" t="str">
        <f t="shared" si="10"/>
        <v/>
      </c>
      <c r="EK61" s="1" t="str">
        <f t="shared" si="11"/>
        <v/>
      </c>
      <c r="EL61" s="1" t="str">
        <f t="shared" si="12"/>
        <v/>
      </c>
      <c r="EM61" s="1" t="str">
        <f t="shared" si="13"/>
        <v/>
      </c>
      <c r="EN61" s="1" t="str">
        <f t="shared" si="14"/>
        <v/>
      </c>
      <c r="EP61" s="1" t="str">
        <f t="shared" si="28"/>
        <v/>
      </c>
      <c r="EQ61" s="1" t="str">
        <f t="shared" si="29"/>
        <v/>
      </c>
      <c r="ER61" s="1" t="str">
        <f t="shared" si="30"/>
        <v/>
      </c>
      <c r="ES61" s="1" t="str">
        <f t="shared" si="31"/>
        <v/>
      </c>
      <c r="ET61" s="1" t="str">
        <f t="shared" si="32"/>
        <v/>
      </c>
    </row>
    <row r="62" spans="1:150" ht="15.6" x14ac:dyDescent="0.3">
      <c r="A62" s="291" t="str">
        <f t="shared" si="15"/>
        <v/>
      </c>
      <c r="B62" s="292" t="str">
        <f>ajuizamento!A69</f>
        <v/>
      </c>
      <c r="C62" s="293" t="str">
        <f>ajuizamento!B69</f>
        <v/>
      </c>
      <c r="D62" s="293">
        <f>ajuizamento!C69</f>
        <v>0</v>
      </c>
      <c r="E62" s="293">
        <f>ajuizamento!D69</f>
        <v>0</v>
      </c>
      <c r="F62" s="293" t="str">
        <f>ajuizamento!E69</f>
        <v/>
      </c>
      <c r="G62" s="293" t="str">
        <f>ajuizamento!F69</f>
        <v/>
      </c>
      <c r="H62" s="292">
        <f>ajuizamento!G69</f>
        <v>0</v>
      </c>
      <c r="I62" s="5">
        <f>IF(ajuizamento!$AY69="",0,ajuizamento!$AY69)</f>
        <v>0</v>
      </c>
      <c r="J62" s="5">
        <f>IF(ajuizamento!H69="",0,ajuizamento!H69)</f>
        <v>0</v>
      </c>
      <c r="K62" s="5">
        <f>IF(ajuizamento!BC69="",0,ajuizamento!BC69)</f>
        <v>0</v>
      </c>
      <c r="L62" s="5">
        <f>IF(ajuizamento!BD69="",0,ajuizamento!BD69)</f>
        <v>0</v>
      </c>
      <c r="M62" s="5">
        <f>IF(ajuizamento!S69="",0,ajuizamento!S69)</f>
        <v>0</v>
      </c>
      <c r="N62" s="5">
        <f>IF(ajuizamento!T69="",0,ajuizamento!T69)</f>
        <v>0</v>
      </c>
      <c r="O62" s="5">
        <f>IF(ajuizamento!U69="",0,ajuizamento!U69)</f>
        <v>0</v>
      </c>
      <c r="P62" s="5">
        <f>IF(ajuizamento!V69="",0,ajuizamento!V69)</f>
        <v>0</v>
      </c>
      <c r="Q62" s="5">
        <f>IF(ajuizamento!W69="",0,ajuizamento!W69)</f>
        <v>0</v>
      </c>
      <c r="R62" s="5">
        <f>IF(ajuizamento!X69="",0,ajuizamento!X69)</f>
        <v>0</v>
      </c>
      <c r="S62" s="5">
        <f>IF(ajuizamento!Y69="",0,ajuizamento!Y69)</f>
        <v>0</v>
      </c>
      <c r="T62" s="5">
        <f>IF(ajuizamento!Z69="",0,ajuizamento!Z69)</f>
        <v>0</v>
      </c>
      <c r="U62" s="5">
        <f>IF(ajuizamento!AA69="",0,ajuizamento!AA69)</f>
        <v>0</v>
      </c>
      <c r="V62" s="5">
        <f>IF(ajuizamento!AB69="",0,ajuizamento!AB69)</f>
        <v>0</v>
      </c>
      <c r="W62" s="5">
        <f>IF(ajuizamento!AC69="",0,ajuizamento!AC69)</f>
        <v>0</v>
      </c>
      <c r="X62" s="5">
        <f>IF(ajuizamento!AD69="",0,ajuizamento!AD69)</f>
        <v>0</v>
      </c>
      <c r="Y62" s="5">
        <f>IF(ajuizamento!AE69="",0,ajuizamento!AE69)</f>
        <v>0</v>
      </c>
      <c r="Z62" s="5">
        <f>IF(ajuizamento!AF69="",0,ajuizamento!AF69)</f>
        <v>0</v>
      </c>
      <c r="AA62" s="5">
        <f>IF(ajuizamento!AG69="",0,ajuizamento!AG69)</f>
        <v>0</v>
      </c>
      <c r="AB62" s="5">
        <f>IF(ajuizamento!AH69="",0,ajuizamento!AH69)</f>
        <v>0</v>
      </c>
      <c r="AC62" s="5">
        <f>IF(ajuizamento!AI69="",0,ajuizamento!AI69)</f>
        <v>0</v>
      </c>
      <c r="AD62" s="5">
        <f>IF(ajuizamento!AJ69="",0,ajuizamento!AJ69)</f>
        <v>0</v>
      </c>
      <c r="AE62" s="5">
        <f>IF(ajuizamento!AK69="",0,ajuizamento!AK69)</f>
        <v>0</v>
      </c>
      <c r="AF62" s="5">
        <f>IF(ajuizamento!AL69="",0,ajuizamento!AL69)</f>
        <v>0</v>
      </c>
      <c r="AG62" s="5">
        <f>IF(ajuizamento!AM69="",0,ajuizamento!AM69)</f>
        <v>0</v>
      </c>
      <c r="AH62" s="5">
        <f>IF(ajuizamento!AN69="",0,ajuizamento!AN69)</f>
        <v>0</v>
      </c>
      <c r="AI62" s="5">
        <f>IF(ajuizamento!AO69="",0,ajuizamento!AO69)</f>
        <v>0</v>
      </c>
      <c r="AJ62" s="5">
        <f>IF(ajuizamento!AP69="",0,ajuizamento!AP69)</f>
        <v>0</v>
      </c>
      <c r="AK62" s="5">
        <f>IF(ajuizamento!AS69="",0,ajuizamento!AS69)</f>
        <v>0</v>
      </c>
      <c r="AL62" s="9" t="str">
        <f t="shared" si="48"/>
        <v/>
      </c>
      <c r="AM62" s="7" t="str">
        <f t="shared" si="2"/>
        <v/>
      </c>
      <c r="AN62" s="291">
        <f t="shared" si="55"/>
        <v>0</v>
      </c>
      <c r="AO62" s="290" t="str">
        <f t="shared" si="53"/>
        <v/>
      </c>
      <c r="AP62" s="290" t="str">
        <f t="shared" si="53"/>
        <v/>
      </c>
      <c r="AQ62" s="290" t="str">
        <f t="shared" si="53"/>
        <v/>
      </c>
      <c r="AR62" s="290" t="str">
        <f t="shared" si="53"/>
        <v/>
      </c>
      <c r="AS62" s="290" t="str">
        <f t="shared" si="53"/>
        <v/>
      </c>
      <c r="AT62" s="290" t="str">
        <f t="shared" si="53"/>
        <v/>
      </c>
      <c r="AU62" s="290" t="str">
        <f t="shared" si="53"/>
        <v/>
      </c>
      <c r="AV62" s="290" t="str">
        <f t="shared" si="51"/>
        <v/>
      </c>
      <c r="AW62" s="290" t="str">
        <f t="shared" si="51"/>
        <v/>
      </c>
      <c r="AX62" s="290" t="str">
        <f t="shared" si="51"/>
        <v/>
      </c>
      <c r="AY62" s="290" t="str">
        <f t="shared" si="51"/>
        <v/>
      </c>
      <c r="AZ62" s="290" t="str">
        <f t="shared" si="51"/>
        <v/>
      </c>
      <c r="BA62" s="290" t="str">
        <f t="shared" si="51"/>
        <v/>
      </c>
      <c r="BB62" s="290" t="str">
        <f t="shared" si="51"/>
        <v/>
      </c>
      <c r="BC62" s="290" t="str">
        <f t="shared" si="51"/>
        <v/>
      </c>
      <c r="BD62" s="290" t="str">
        <f t="shared" si="51"/>
        <v/>
      </c>
      <c r="BE62" s="290" t="str">
        <f t="shared" si="46"/>
        <v/>
      </c>
      <c r="BF62" s="290" t="str">
        <f t="shared" si="46"/>
        <v/>
      </c>
      <c r="BG62" s="290" t="str">
        <f t="shared" si="45"/>
        <v/>
      </c>
      <c r="BH62" s="290" t="str">
        <f t="shared" si="42"/>
        <v/>
      </c>
      <c r="BI62" s="290" t="str">
        <f t="shared" si="42"/>
        <v/>
      </c>
      <c r="BJ62" s="290" t="str">
        <f t="shared" si="42"/>
        <v/>
      </c>
      <c r="BK62" s="290" t="str">
        <f t="shared" si="42"/>
        <v/>
      </c>
      <c r="BL62" s="290" t="str">
        <f t="shared" si="42"/>
        <v/>
      </c>
      <c r="BM62" s="290"/>
      <c r="BN62" s="290" t="str">
        <f>IF(AO62="","",COUNTIF($AO62:AO62,1))</f>
        <v/>
      </c>
      <c r="BO62" s="290" t="str">
        <f>IF(AP62="","",COUNTIF($AO62:AP62,1))</f>
        <v/>
      </c>
      <c r="BP62" s="290" t="str">
        <f>IF(AQ62="","",COUNTIF($AO62:AQ62,1))</f>
        <v/>
      </c>
      <c r="BQ62" s="290" t="str">
        <f>IF(AR62="","",COUNTIF($AO62:AR62,1))</f>
        <v/>
      </c>
      <c r="BR62" s="290" t="str">
        <f>IF(AS62="","",COUNTIF($AO62:AS62,1))</f>
        <v/>
      </c>
      <c r="BS62" s="290" t="str">
        <f>IF(AT62="","",COUNTIF($AO62:AT62,1))</f>
        <v/>
      </c>
      <c r="BT62" s="290" t="str">
        <f>IF(AU62="","",COUNTIF($AO62:AU62,1))</f>
        <v/>
      </c>
      <c r="BU62" s="290" t="str">
        <f>IF(AV62="","",COUNTIF($AO62:AV62,1))</f>
        <v/>
      </c>
      <c r="BV62" s="290" t="str">
        <f>IF(AW62="","",COUNTIF($AO62:AW62,1))</f>
        <v/>
      </c>
      <c r="BW62" s="290" t="str">
        <f>IF(AX62="","",COUNTIF($AO62:AX62,1))</f>
        <v/>
      </c>
      <c r="BX62" s="290" t="str">
        <f>IF(AY62="","",COUNTIF($AO62:AY62,1))</f>
        <v/>
      </c>
      <c r="BY62" s="290" t="str">
        <f>IF(AZ62="","",COUNTIF($AO62:AZ62,1))</f>
        <v/>
      </c>
      <c r="BZ62" s="290" t="str">
        <f>IF(BA62="","",COUNTIF($AO62:BA62,1))</f>
        <v/>
      </c>
      <c r="CA62" s="290" t="str">
        <f>IF(BB62="","",COUNTIF($AO62:BB62,1))</f>
        <v/>
      </c>
      <c r="CB62" s="290" t="str">
        <f>IF(BC62="","",COUNTIF($AO62:BC62,1))</f>
        <v/>
      </c>
      <c r="CC62" s="290" t="str">
        <f>IF(BD62="","",COUNTIF($AO62:BD62,1))</f>
        <v/>
      </c>
      <c r="CD62" s="290" t="str">
        <f>IF(BE62="","",COUNTIF($AO62:BE62,1))</f>
        <v/>
      </c>
      <c r="CE62" s="290" t="str">
        <f>IF(BF62="","",COUNTIF($AO62:BF62,1))</f>
        <v/>
      </c>
      <c r="CF62" s="290" t="str">
        <f>IF(BG62="","",COUNTIF($AO62:BG62,1))</f>
        <v/>
      </c>
      <c r="CG62" s="290" t="str">
        <f>IF(BH62="","",COUNTIF($AO62:BH62,1))</f>
        <v/>
      </c>
      <c r="CH62" s="290" t="str">
        <f>IF(BI62="","",COUNTIF($AO62:BI62,1))</f>
        <v/>
      </c>
      <c r="CI62" s="290" t="str">
        <f>IF(BJ62="","",COUNTIF($AO62:BJ62,1))</f>
        <v/>
      </c>
      <c r="CJ62" s="290" t="str">
        <f>IF(BK62="","",COUNTIF($AO62:BK62,1))</f>
        <v/>
      </c>
      <c r="CK62" s="290" t="str">
        <f>IF(BL62="","",COUNTIF($AO62:BL62,1))</f>
        <v/>
      </c>
      <c r="CL62" s="291"/>
      <c r="CM62" s="290" t="str">
        <f t="shared" si="56"/>
        <v/>
      </c>
      <c r="CN62" s="290" t="str">
        <f t="shared" si="56"/>
        <v/>
      </c>
      <c r="CO62" s="290" t="str">
        <f t="shared" si="56"/>
        <v/>
      </c>
      <c r="CP62" s="290" t="str">
        <f t="shared" si="56"/>
        <v/>
      </c>
      <c r="CQ62" s="290" t="str">
        <f t="shared" si="56"/>
        <v/>
      </c>
      <c r="CR62" s="290" t="str">
        <f t="shared" si="56"/>
        <v/>
      </c>
      <c r="CS62" s="290" t="str">
        <f t="shared" si="56"/>
        <v/>
      </c>
      <c r="CT62" s="290" t="str">
        <f t="shared" si="56"/>
        <v/>
      </c>
      <c r="CU62" s="290" t="str">
        <f t="shared" si="56"/>
        <v/>
      </c>
      <c r="CV62" s="290" t="str">
        <f t="shared" si="56"/>
        <v/>
      </c>
      <c r="CW62" s="290" t="str">
        <f t="shared" si="54"/>
        <v/>
      </c>
      <c r="CX62" s="290" t="str">
        <f t="shared" si="54"/>
        <v/>
      </c>
      <c r="CY62" s="290" t="str">
        <f t="shared" si="54"/>
        <v/>
      </c>
      <c r="CZ62" s="290" t="str">
        <f t="shared" si="54"/>
        <v/>
      </c>
      <c r="DA62" s="290" t="str">
        <f t="shared" si="54"/>
        <v/>
      </c>
      <c r="DB62" s="290" t="str">
        <f t="shared" si="54"/>
        <v/>
      </c>
      <c r="DC62" s="290" t="str">
        <f t="shared" si="52"/>
        <v/>
      </c>
      <c r="DD62" s="290" t="str">
        <f t="shared" si="52"/>
        <v/>
      </c>
      <c r="DE62" s="290" t="str">
        <f t="shared" si="50"/>
        <v/>
      </c>
      <c r="DF62" s="290" t="str">
        <f t="shared" si="50"/>
        <v/>
      </c>
      <c r="DG62" s="290" t="str">
        <f t="shared" si="50"/>
        <v/>
      </c>
      <c r="DH62" s="290" t="str">
        <f t="shared" si="50"/>
        <v/>
      </c>
      <c r="DI62" s="290" t="str">
        <f t="shared" si="50"/>
        <v/>
      </c>
      <c r="DJ62" s="290" t="str">
        <f t="shared" si="50"/>
        <v/>
      </c>
      <c r="DK62" s="3" t="str">
        <f t="shared" si="49"/>
        <v/>
      </c>
      <c r="DL62" s="3" t="str">
        <f t="shared" si="49"/>
        <v/>
      </c>
      <c r="DM62" s="3" t="str">
        <f t="shared" si="49"/>
        <v/>
      </c>
      <c r="DN62" s="3" t="str">
        <f t="shared" si="49"/>
        <v/>
      </c>
      <c r="DO62" s="3" t="str">
        <f t="shared" si="49"/>
        <v/>
      </c>
      <c r="DP62" s="3" t="str">
        <f t="shared" si="34"/>
        <v/>
      </c>
      <c r="DQ62" s="3" t="str">
        <f t="shared" si="35"/>
        <v/>
      </c>
      <c r="DR62" s="3" t="str">
        <f t="shared" si="36"/>
        <v/>
      </c>
      <c r="DS62" s="3" t="str">
        <f t="shared" si="37"/>
        <v/>
      </c>
      <c r="DT62" s="3" t="str">
        <f t="shared" si="38"/>
        <v/>
      </c>
      <c r="DU62" s="1" t="str">
        <f t="shared" si="39"/>
        <v/>
      </c>
      <c r="DV62" s="1" t="str">
        <f t="shared" si="19"/>
        <v/>
      </c>
      <c r="DW62" s="1" t="str">
        <f t="shared" si="20"/>
        <v/>
      </c>
      <c r="DX62" s="1" t="str">
        <f t="shared" si="21"/>
        <v/>
      </c>
      <c r="DY62" s="1" t="str">
        <f t="shared" si="22"/>
        <v/>
      </c>
      <c r="DZ62" s="1" t="str">
        <f t="shared" si="23"/>
        <v/>
      </c>
      <c r="EA62" s="1" t="str">
        <f t="shared" si="44"/>
        <v/>
      </c>
      <c r="EB62" s="1" t="str">
        <f t="shared" si="25"/>
        <v/>
      </c>
      <c r="EC62" s="1" t="str">
        <f t="shared" si="44"/>
        <v/>
      </c>
      <c r="ED62" s="1" t="str">
        <f t="shared" si="25"/>
        <v/>
      </c>
      <c r="EE62" s="1" t="str">
        <f t="shared" si="26"/>
        <v/>
      </c>
      <c r="EF62" s="1" t="str">
        <f t="shared" si="27"/>
        <v/>
      </c>
      <c r="EG62" s="1" t="str">
        <f t="shared" si="7"/>
        <v/>
      </c>
      <c r="EH62" s="1" t="str">
        <f t="shared" si="8"/>
        <v/>
      </c>
      <c r="EI62" s="1" t="str">
        <f t="shared" si="9"/>
        <v/>
      </c>
      <c r="EJ62" s="1" t="str">
        <f t="shared" si="10"/>
        <v/>
      </c>
      <c r="EK62" s="1" t="str">
        <f t="shared" si="11"/>
        <v/>
      </c>
      <c r="EL62" s="1" t="str">
        <f t="shared" si="12"/>
        <v/>
      </c>
      <c r="EM62" s="1" t="str">
        <f t="shared" si="13"/>
        <v/>
      </c>
      <c r="EN62" s="1" t="str">
        <f t="shared" si="14"/>
        <v/>
      </c>
      <c r="EP62" s="1" t="str">
        <f t="shared" si="28"/>
        <v/>
      </c>
      <c r="EQ62" s="1" t="str">
        <f t="shared" si="29"/>
        <v/>
      </c>
      <c r="ER62" s="1" t="str">
        <f t="shared" si="30"/>
        <v/>
      </c>
      <c r="ES62" s="1" t="str">
        <f t="shared" si="31"/>
        <v/>
      </c>
      <c r="ET62" s="1" t="str">
        <f t="shared" si="32"/>
        <v/>
      </c>
    </row>
    <row r="63" spans="1:150" ht="15.6" x14ac:dyDescent="0.3">
      <c r="A63" s="291" t="str">
        <f t="shared" si="15"/>
        <v/>
      </c>
      <c r="B63" s="292" t="str">
        <f>ajuizamento!A70</f>
        <v/>
      </c>
      <c r="C63" s="293" t="str">
        <f>ajuizamento!B70</f>
        <v/>
      </c>
      <c r="D63" s="293">
        <f>ajuizamento!C70</f>
        <v>0</v>
      </c>
      <c r="E63" s="293">
        <f>ajuizamento!D70</f>
        <v>0</v>
      </c>
      <c r="F63" s="293" t="str">
        <f>ajuizamento!E70</f>
        <v/>
      </c>
      <c r="G63" s="293" t="str">
        <f>ajuizamento!F70</f>
        <v/>
      </c>
      <c r="H63" s="292">
        <f>ajuizamento!G70</f>
        <v>0</v>
      </c>
      <c r="I63" s="5">
        <f>IF(ajuizamento!$AY70="",0,ajuizamento!$AY70)</f>
        <v>0</v>
      </c>
      <c r="J63" s="5">
        <f>IF(ajuizamento!H70="",0,ajuizamento!H70)</f>
        <v>0</v>
      </c>
      <c r="K63" s="5">
        <f>IF(ajuizamento!BC70="",0,ajuizamento!BC70)</f>
        <v>0</v>
      </c>
      <c r="L63" s="5">
        <f>IF(ajuizamento!BD70="",0,ajuizamento!BD70)</f>
        <v>0</v>
      </c>
      <c r="M63" s="5">
        <f>IF(ajuizamento!S70="",0,ajuizamento!S70)</f>
        <v>0</v>
      </c>
      <c r="N63" s="5">
        <f>IF(ajuizamento!T70="",0,ajuizamento!T70)</f>
        <v>0</v>
      </c>
      <c r="O63" s="5">
        <f>IF(ajuizamento!U70="",0,ajuizamento!U70)</f>
        <v>0</v>
      </c>
      <c r="P63" s="5">
        <f>IF(ajuizamento!V70="",0,ajuizamento!V70)</f>
        <v>0</v>
      </c>
      <c r="Q63" s="5">
        <f>IF(ajuizamento!W70="",0,ajuizamento!W70)</f>
        <v>0</v>
      </c>
      <c r="R63" s="5">
        <f>IF(ajuizamento!X70="",0,ajuizamento!X70)</f>
        <v>0</v>
      </c>
      <c r="S63" s="5">
        <f>IF(ajuizamento!Y70="",0,ajuizamento!Y70)</f>
        <v>0</v>
      </c>
      <c r="T63" s="5">
        <f>IF(ajuizamento!Z70="",0,ajuizamento!Z70)</f>
        <v>0</v>
      </c>
      <c r="U63" s="5">
        <f>IF(ajuizamento!AA70="",0,ajuizamento!AA70)</f>
        <v>0</v>
      </c>
      <c r="V63" s="5">
        <f>IF(ajuizamento!AB70="",0,ajuizamento!AB70)</f>
        <v>0</v>
      </c>
      <c r="W63" s="5">
        <f>IF(ajuizamento!AC70="",0,ajuizamento!AC70)</f>
        <v>0</v>
      </c>
      <c r="X63" s="5">
        <f>IF(ajuizamento!AD70="",0,ajuizamento!AD70)</f>
        <v>0</v>
      </c>
      <c r="Y63" s="5">
        <f>IF(ajuizamento!AE70="",0,ajuizamento!AE70)</f>
        <v>0</v>
      </c>
      <c r="Z63" s="5">
        <f>IF(ajuizamento!AF70="",0,ajuizamento!AF70)</f>
        <v>0</v>
      </c>
      <c r="AA63" s="5">
        <f>IF(ajuizamento!AG70="",0,ajuizamento!AG70)</f>
        <v>0</v>
      </c>
      <c r="AB63" s="5">
        <f>IF(ajuizamento!AH70="",0,ajuizamento!AH70)</f>
        <v>0</v>
      </c>
      <c r="AC63" s="5">
        <f>IF(ajuizamento!AI70="",0,ajuizamento!AI70)</f>
        <v>0</v>
      </c>
      <c r="AD63" s="5">
        <f>IF(ajuizamento!AJ70="",0,ajuizamento!AJ70)</f>
        <v>0</v>
      </c>
      <c r="AE63" s="5">
        <f>IF(ajuizamento!AK70="",0,ajuizamento!AK70)</f>
        <v>0</v>
      </c>
      <c r="AF63" s="5">
        <f>IF(ajuizamento!AL70="",0,ajuizamento!AL70)</f>
        <v>0</v>
      </c>
      <c r="AG63" s="5">
        <f>IF(ajuizamento!AM70="",0,ajuizamento!AM70)</f>
        <v>0</v>
      </c>
      <c r="AH63" s="5">
        <f>IF(ajuizamento!AN70="",0,ajuizamento!AN70)</f>
        <v>0</v>
      </c>
      <c r="AI63" s="5">
        <f>IF(ajuizamento!AO70="",0,ajuizamento!AO70)</f>
        <v>0</v>
      </c>
      <c r="AJ63" s="5">
        <f>IF(ajuizamento!AP70="",0,ajuizamento!AP70)</f>
        <v>0</v>
      </c>
      <c r="AK63" s="5">
        <f>IF(ajuizamento!AS70="",0,ajuizamento!AS70)</f>
        <v>0</v>
      </c>
      <c r="AL63" s="9" t="str">
        <f t="shared" si="48"/>
        <v/>
      </c>
      <c r="AM63" s="7" t="str">
        <f t="shared" si="2"/>
        <v/>
      </c>
      <c r="AN63" s="291">
        <f t="shared" si="55"/>
        <v>0</v>
      </c>
      <c r="AO63" s="290" t="str">
        <f t="shared" si="53"/>
        <v/>
      </c>
      <c r="AP63" s="290" t="str">
        <f t="shared" si="53"/>
        <v/>
      </c>
      <c r="AQ63" s="290" t="str">
        <f t="shared" si="53"/>
        <v/>
      </c>
      <c r="AR63" s="290" t="str">
        <f t="shared" si="53"/>
        <v/>
      </c>
      <c r="AS63" s="290" t="str">
        <f t="shared" si="53"/>
        <v/>
      </c>
      <c r="AT63" s="290" t="str">
        <f t="shared" si="53"/>
        <v/>
      </c>
      <c r="AU63" s="290" t="str">
        <f t="shared" si="53"/>
        <v/>
      </c>
      <c r="AV63" s="290" t="str">
        <f t="shared" si="51"/>
        <v/>
      </c>
      <c r="AW63" s="290" t="str">
        <f t="shared" si="51"/>
        <v/>
      </c>
      <c r="AX63" s="290" t="str">
        <f t="shared" si="51"/>
        <v/>
      </c>
      <c r="AY63" s="290" t="str">
        <f t="shared" si="51"/>
        <v/>
      </c>
      <c r="AZ63" s="290" t="str">
        <f t="shared" si="51"/>
        <v/>
      </c>
      <c r="BA63" s="290" t="str">
        <f t="shared" si="51"/>
        <v/>
      </c>
      <c r="BB63" s="290" t="str">
        <f t="shared" si="51"/>
        <v/>
      </c>
      <c r="BC63" s="290" t="str">
        <f t="shared" si="51"/>
        <v/>
      </c>
      <c r="BD63" s="290" t="str">
        <f t="shared" si="51"/>
        <v/>
      </c>
      <c r="BE63" s="290" t="str">
        <f t="shared" si="46"/>
        <v/>
      </c>
      <c r="BF63" s="290" t="str">
        <f t="shared" si="46"/>
        <v/>
      </c>
      <c r="BG63" s="290" t="str">
        <f t="shared" si="45"/>
        <v/>
      </c>
      <c r="BH63" s="290" t="str">
        <f t="shared" si="42"/>
        <v/>
      </c>
      <c r="BI63" s="290" t="str">
        <f t="shared" si="42"/>
        <v/>
      </c>
      <c r="BJ63" s="290" t="str">
        <f t="shared" si="42"/>
        <v/>
      </c>
      <c r="BK63" s="290" t="str">
        <f t="shared" si="42"/>
        <v/>
      </c>
      <c r="BL63" s="290" t="str">
        <f t="shared" si="42"/>
        <v/>
      </c>
      <c r="BM63" s="290"/>
      <c r="BN63" s="290" t="str">
        <f>IF(AO63="","",COUNTIF($AO63:AO63,1))</f>
        <v/>
      </c>
      <c r="BO63" s="290" t="str">
        <f>IF(AP63="","",COUNTIF($AO63:AP63,1))</f>
        <v/>
      </c>
      <c r="BP63" s="290" t="str">
        <f>IF(AQ63="","",COUNTIF($AO63:AQ63,1))</f>
        <v/>
      </c>
      <c r="BQ63" s="290" t="str">
        <f>IF(AR63="","",COUNTIF($AO63:AR63,1))</f>
        <v/>
      </c>
      <c r="BR63" s="290" t="str">
        <f>IF(AS63="","",COUNTIF($AO63:AS63,1))</f>
        <v/>
      </c>
      <c r="BS63" s="290" t="str">
        <f>IF(AT63="","",COUNTIF($AO63:AT63,1))</f>
        <v/>
      </c>
      <c r="BT63" s="290" t="str">
        <f>IF(AU63="","",COUNTIF($AO63:AU63,1))</f>
        <v/>
      </c>
      <c r="BU63" s="290" t="str">
        <f>IF(AV63="","",COUNTIF($AO63:AV63,1))</f>
        <v/>
      </c>
      <c r="BV63" s="290" t="str">
        <f>IF(AW63="","",COUNTIF($AO63:AW63,1))</f>
        <v/>
      </c>
      <c r="BW63" s="290" t="str">
        <f>IF(AX63="","",COUNTIF($AO63:AX63,1))</f>
        <v/>
      </c>
      <c r="BX63" s="290" t="str">
        <f>IF(AY63="","",COUNTIF($AO63:AY63,1))</f>
        <v/>
      </c>
      <c r="BY63" s="290" t="str">
        <f>IF(AZ63="","",COUNTIF($AO63:AZ63,1))</f>
        <v/>
      </c>
      <c r="BZ63" s="290" t="str">
        <f>IF(BA63="","",COUNTIF($AO63:BA63,1))</f>
        <v/>
      </c>
      <c r="CA63" s="290" t="str">
        <f>IF(BB63="","",COUNTIF($AO63:BB63,1))</f>
        <v/>
      </c>
      <c r="CB63" s="290" t="str">
        <f>IF(BC63="","",COUNTIF($AO63:BC63,1))</f>
        <v/>
      </c>
      <c r="CC63" s="290" t="str">
        <f>IF(BD63="","",COUNTIF($AO63:BD63,1))</f>
        <v/>
      </c>
      <c r="CD63" s="290" t="str">
        <f>IF(BE63="","",COUNTIF($AO63:BE63,1))</f>
        <v/>
      </c>
      <c r="CE63" s="290" t="str">
        <f>IF(BF63="","",COUNTIF($AO63:BF63,1))</f>
        <v/>
      </c>
      <c r="CF63" s="290" t="str">
        <f>IF(BG63="","",COUNTIF($AO63:BG63,1))</f>
        <v/>
      </c>
      <c r="CG63" s="290" t="str">
        <f>IF(BH63="","",COUNTIF($AO63:BH63,1))</f>
        <v/>
      </c>
      <c r="CH63" s="290" t="str">
        <f>IF(BI63="","",COUNTIF($AO63:BI63,1))</f>
        <v/>
      </c>
      <c r="CI63" s="290" t="str">
        <f>IF(BJ63="","",COUNTIF($AO63:BJ63,1))</f>
        <v/>
      </c>
      <c r="CJ63" s="290" t="str">
        <f>IF(BK63="","",COUNTIF($AO63:BK63,1))</f>
        <v/>
      </c>
      <c r="CK63" s="290" t="str">
        <f>IF(BL63="","",COUNTIF($AO63:BL63,1))</f>
        <v/>
      </c>
      <c r="CL63" s="291"/>
      <c r="CM63" s="290" t="str">
        <f t="shared" si="56"/>
        <v/>
      </c>
      <c r="CN63" s="290" t="str">
        <f t="shared" si="56"/>
        <v/>
      </c>
      <c r="CO63" s="290" t="str">
        <f t="shared" si="56"/>
        <v/>
      </c>
      <c r="CP63" s="290" t="str">
        <f t="shared" si="56"/>
        <v/>
      </c>
      <c r="CQ63" s="290" t="str">
        <f t="shared" si="56"/>
        <v/>
      </c>
      <c r="CR63" s="290" t="str">
        <f t="shared" si="56"/>
        <v/>
      </c>
      <c r="CS63" s="290" t="str">
        <f t="shared" si="56"/>
        <v/>
      </c>
      <c r="CT63" s="290" t="str">
        <f t="shared" si="56"/>
        <v/>
      </c>
      <c r="CU63" s="290" t="str">
        <f t="shared" si="56"/>
        <v/>
      </c>
      <c r="CV63" s="290" t="str">
        <f t="shared" si="56"/>
        <v/>
      </c>
      <c r="CW63" s="290" t="str">
        <f t="shared" si="54"/>
        <v/>
      </c>
      <c r="CX63" s="290" t="str">
        <f t="shared" si="54"/>
        <v/>
      </c>
      <c r="CY63" s="290" t="str">
        <f t="shared" si="54"/>
        <v/>
      </c>
      <c r="CZ63" s="290" t="str">
        <f t="shared" si="54"/>
        <v/>
      </c>
      <c r="DA63" s="290" t="str">
        <f t="shared" si="54"/>
        <v/>
      </c>
      <c r="DB63" s="290" t="str">
        <f t="shared" si="54"/>
        <v/>
      </c>
      <c r="DC63" s="290" t="str">
        <f t="shared" si="52"/>
        <v/>
      </c>
      <c r="DD63" s="290" t="str">
        <f t="shared" si="52"/>
        <v/>
      </c>
      <c r="DE63" s="290" t="str">
        <f t="shared" si="50"/>
        <v/>
      </c>
      <c r="DF63" s="290" t="str">
        <f t="shared" si="50"/>
        <v/>
      </c>
      <c r="DG63" s="290" t="str">
        <f t="shared" si="50"/>
        <v/>
      </c>
      <c r="DH63" s="290" t="str">
        <f t="shared" si="50"/>
        <v/>
      </c>
      <c r="DI63" s="290" t="str">
        <f t="shared" si="50"/>
        <v/>
      </c>
      <c r="DJ63" s="290" t="str">
        <f t="shared" si="50"/>
        <v/>
      </c>
      <c r="DK63" s="3" t="str">
        <f t="shared" si="49"/>
        <v/>
      </c>
      <c r="DL63" s="3" t="str">
        <f t="shared" si="49"/>
        <v/>
      </c>
      <c r="DM63" s="3" t="str">
        <f t="shared" si="49"/>
        <v/>
      </c>
      <c r="DN63" s="3" t="str">
        <f t="shared" si="49"/>
        <v/>
      </c>
      <c r="DO63" s="3" t="str">
        <f t="shared" si="49"/>
        <v/>
      </c>
      <c r="DP63" s="3" t="str">
        <f t="shared" si="34"/>
        <v/>
      </c>
      <c r="DQ63" s="3" t="str">
        <f t="shared" si="35"/>
        <v/>
      </c>
      <c r="DR63" s="3" t="str">
        <f t="shared" si="36"/>
        <v/>
      </c>
      <c r="DS63" s="3" t="str">
        <f t="shared" si="37"/>
        <v/>
      </c>
      <c r="DT63" s="3" t="str">
        <f t="shared" si="38"/>
        <v/>
      </c>
      <c r="DU63" s="1" t="str">
        <f t="shared" si="39"/>
        <v/>
      </c>
      <c r="DV63" s="1" t="str">
        <f t="shared" si="19"/>
        <v/>
      </c>
      <c r="DW63" s="1" t="str">
        <f t="shared" si="20"/>
        <v/>
      </c>
      <c r="DX63" s="1" t="str">
        <f t="shared" si="21"/>
        <v/>
      </c>
      <c r="DY63" s="1" t="str">
        <f t="shared" si="22"/>
        <v/>
      </c>
      <c r="DZ63" s="1" t="str">
        <f t="shared" si="23"/>
        <v/>
      </c>
      <c r="EA63" s="1" t="str">
        <f t="shared" si="44"/>
        <v/>
      </c>
      <c r="EB63" s="1" t="str">
        <f t="shared" si="25"/>
        <v/>
      </c>
      <c r="EC63" s="1" t="str">
        <f t="shared" si="44"/>
        <v/>
      </c>
      <c r="ED63" s="1" t="str">
        <f t="shared" si="25"/>
        <v/>
      </c>
      <c r="EE63" s="1" t="str">
        <f t="shared" si="26"/>
        <v/>
      </c>
      <c r="EF63" s="1" t="str">
        <f t="shared" si="27"/>
        <v/>
      </c>
      <c r="EG63" s="1" t="str">
        <f t="shared" si="7"/>
        <v/>
      </c>
      <c r="EH63" s="1" t="str">
        <f t="shared" si="8"/>
        <v/>
      </c>
      <c r="EI63" s="1" t="str">
        <f t="shared" si="9"/>
        <v/>
      </c>
      <c r="EJ63" s="1" t="str">
        <f t="shared" si="10"/>
        <v/>
      </c>
      <c r="EK63" s="1" t="str">
        <f t="shared" si="11"/>
        <v/>
      </c>
      <c r="EL63" s="1" t="str">
        <f t="shared" si="12"/>
        <v/>
      </c>
      <c r="EM63" s="1" t="str">
        <f t="shared" si="13"/>
        <v/>
      </c>
      <c r="EN63" s="1" t="str">
        <f t="shared" si="14"/>
        <v/>
      </c>
      <c r="EP63" s="1" t="str">
        <f t="shared" si="28"/>
        <v/>
      </c>
      <c r="EQ63" s="1" t="str">
        <f t="shared" si="29"/>
        <v/>
      </c>
      <c r="ER63" s="1" t="str">
        <f t="shared" si="30"/>
        <v/>
      </c>
      <c r="ES63" s="1" t="str">
        <f t="shared" si="31"/>
        <v/>
      </c>
      <c r="ET63" s="1" t="str">
        <f t="shared" si="32"/>
        <v/>
      </c>
    </row>
    <row r="64" spans="1:150" ht="15.6" x14ac:dyDescent="0.3">
      <c r="A64" s="291" t="str">
        <f t="shared" si="15"/>
        <v/>
      </c>
      <c r="B64" s="292" t="str">
        <f>ajuizamento!A71</f>
        <v/>
      </c>
      <c r="C64" s="293" t="str">
        <f>ajuizamento!B71</f>
        <v/>
      </c>
      <c r="D64" s="293">
        <f>ajuizamento!C71</f>
        <v>0</v>
      </c>
      <c r="E64" s="293">
        <f>ajuizamento!D71</f>
        <v>0</v>
      </c>
      <c r="F64" s="293" t="str">
        <f>ajuizamento!E71</f>
        <v/>
      </c>
      <c r="G64" s="293" t="str">
        <f>ajuizamento!F71</f>
        <v/>
      </c>
      <c r="H64" s="292">
        <f>ajuizamento!G71</f>
        <v>0</v>
      </c>
      <c r="I64" s="5">
        <f>IF(ajuizamento!$AY71="",0,ajuizamento!$AY71)</f>
        <v>0</v>
      </c>
      <c r="J64" s="5">
        <f>IF(ajuizamento!H71="",0,ajuizamento!H71)</f>
        <v>0</v>
      </c>
      <c r="K64" s="5">
        <f>IF(ajuizamento!BC71="",0,ajuizamento!BC71)</f>
        <v>0</v>
      </c>
      <c r="L64" s="5">
        <f>IF(ajuizamento!BD71="",0,ajuizamento!BD71)</f>
        <v>0</v>
      </c>
      <c r="M64" s="5">
        <f>IF(ajuizamento!S71="",0,ajuizamento!S71)</f>
        <v>0</v>
      </c>
      <c r="N64" s="5">
        <f>IF(ajuizamento!T71="",0,ajuizamento!T71)</f>
        <v>0</v>
      </c>
      <c r="O64" s="5">
        <f>IF(ajuizamento!U71="",0,ajuizamento!U71)</f>
        <v>0</v>
      </c>
      <c r="P64" s="5">
        <f>IF(ajuizamento!V71="",0,ajuizamento!V71)</f>
        <v>0</v>
      </c>
      <c r="Q64" s="5">
        <f>IF(ajuizamento!W71="",0,ajuizamento!W71)</f>
        <v>0</v>
      </c>
      <c r="R64" s="5">
        <f>IF(ajuizamento!X71="",0,ajuizamento!X71)</f>
        <v>0</v>
      </c>
      <c r="S64" s="5">
        <f>IF(ajuizamento!Y71="",0,ajuizamento!Y71)</f>
        <v>0</v>
      </c>
      <c r="T64" s="5">
        <f>IF(ajuizamento!Z71="",0,ajuizamento!Z71)</f>
        <v>0</v>
      </c>
      <c r="U64" s="5">
        <f>IF(ajuizamento!AA71="",0,ajuizamento!AA71)</f>
        <v>0</v>
      </c>
      <c r="V64" s="5">
        <f>IF(ajuizamento!AB71="",0,ajuizamento!AB71)</f>
        <v>0</v>
      </c>
      <c r="W64" s="5">
        <f>IF(ajuizamento!AC71="",0,ajuizamento!AC71)</f>
        <v>0</v>
      </c>
      <c r="X64" s="5">
        <f>IF(ajuizamento!AD71="",0,ajuizamento!AD71)</f>
        <v>0</v>
      </c>
      <c r="Y64" s="5">
        <f>IF(ajuizamento!AE71="",0,ajuizamento!AE71)</f>
        <v>0</v>
      </c>
      <c r="Z64" s="5">
        <f>IF(ajuizamento!AF71="",0,ajuizamento!AF71)</f>
        <v>0</v>
      </c>
      <c r="AA64" s="5">
        <f>IF(ajuizamento!AG71="",0,ajuizamento!AG71)</f>
        <v>0</v>
      </c>
      <c r="AB64" s="5">
        <f>IF(ajuizamento!AH71="",0,ajuizamento!AH71)</f>
        <v>0</v>
      </c>
      <c r="AC64" s="5">
        <f>IF(ajuizamento!AI71="",0,ajuizamento!AI71)</f>
        <v>0</v>
      </c>
      <c r="AD64" s="5">
        <f>IF(ajuizamento!AJ71="",0,ajuizamento!AJ71)</f>
        <v>0</v>
      </c>
      <c r="AE64" s="5">
        <f>IF(ajuizamento!AK71="",0,ajuizamento!AK71)</f>
        <v>0</v>
      </c>
      <c r="AF64" s="5">
        <f>IF(ajuizamento!AL71="",0,ajuizamento!AL71)</f>
        <v>0</v>
      </c>
      <c r="AG64" s="5">
        <f>IF(ajuizamento!AM71="",0,ajuizamento!AM71)</f>
        <v>0</v>
      </c>
      <c r="AH64" s="5">
        <f>IF(ajuizamento!AN71="",0,ajuizamento!AN71)</f>
        <v>0</v>
      </c>
      <c r="AI64" s="5">
        <f>IF(ajuizamento!AO71="",0,ajuizamento!AO71)</f>
        <v>0</v>
      </c>
      <c r="AJ64" s="5">
        <f>IF(ajuizamento!AP71="",0,ajuizamento!AP71)</f>
        <v>0</v>
      </c>
      <c r="AK64" s="5">
        <f>IF(ajuizamento!AS71="",0,ajuizamento!AS71)</f>
        <v>0</v>
      </c>
      <c r="AL64" s="9" t="str">
        <f t="shared" si="48"/>
        <v/>
      </c>
      <c r="AM64" s="7" t="str">
        <f t="shared" si="2"/>
        <v/>
      </c>
      <c r="AN64" s="291">
        <f t="shared" si="55"/>
        <v>0</v>
      </c>
      <c r="AO64" s="290" t="str">
        <f t="shared" si="53"/>
        <v/>
      </c>
      <c r="AP64" s="290" t="str">
        <f t="shared" si="53"/>
        <v/>
      </c>
      <c r="AQ64" s="290" t="str">
        <f t="shared" si="53"/>
        <v/>
      </c>
      <c r="AR64" s="290" t="str">
        <f t="shared" si="53"/>
        <v/>
      </c>
      <c r="AS64" s="290" t="str">
        <f t="shared" si="53"/>
        <v/>
      </c>
      <c r="AT64" s="290" t="str">
        <f t="shared" si="53"/>
        <v/>
      </c>
      <c r="AU64" s="290" t="str">
        <f t="shared" si="53"/>
        <v/>
      </c>
      <c r="AV64" s="290" t="str">
        <f t="shared" si="51"/>
        <v/>
      </c>
      <c r="AW64" s="290" t="str">
        <f t="shared" si="51"/>
        <v/>
      </c>
      <c r="AX64" s="290" t="str">
        <f t="shared" si="51"/>
        <v/>
      </c>
      <c r="AY64" s="290" t="str">
        <f t="shared" si="51"/>
        <v/>
      </c>
      <c r="AZ64" s="290" t="str">
        <f t="shared" si="51"/>
        <v/>
      </c>
      <c r="BA64" s="290" t="str">
        <f t="shared" si="51"/>
        <v/>
      </c>
      <c r="BB64" s="290" t="str">
        <f t="shared" si="51"/>
        <v/>
      </c>
      <c r="BC64" s="290" t="str">
        <f t="shared" si="51"/>
        <v/>
      </c>
      <c r="BD64" s="290" t="str">
        <f t="shared" si="51"/>
        <v/>
      </c>
      <c r="BE64" s="290" t="str">
        <f t="shared" si="46"/>
        <v/>
      </c>
      <c r="BF64" s="290" t="str">
        <f t="shared" si="46"/>
        <v/>
      </c>
      <c r="BG64" s="290" t="str">
        <f t="shared" si="45"/>
        <v/>
      </c>
      <c r="BH64" s="290" t="str">
        <f t="shared" si="42"/>
        <v/>
      </c>
      <c r="BI64" s="290" t="str">
        <f t="shared" si="42"/>
        <v/>
      </c>
      <c r="BJ64" s="290" t="str">
        <f t="shared" si="42"/>
        <v/>
      </c>
      <c r="BK64" s="290" t="str">
        <f t="shared" si="42"/>
        <v/>
      </c>
      <c r="BL64" s="290" t="str">
        <f t="shared" si="42"/>
        <v/>
      </c>
      <c r="BM64" s="290"/>
      <c r="BN64" s="290" t="str">
        <f>IF(AO64="","",COUNTIF($AO64:AO64,1))</f>
        <v/>
      </c>
      <c r="BO64" s="290" t="str">
        <f>IF(AP64="","",COUNTIF($AO64:AP64,1))</f>
        <v/>
      </c>
      <c r="BP64" s="290" t="str">
        <f>IF(AQ64="","",COUNTIF($AO64:AQ64,1))</f>
        <v/>
      </c>
      <c r="BQ64" s="290" t="str">
        <f>IF(AR64="","",COUNTIF($AO64:AR64,1))</f>
        <v/>
      </c>
      <c r="BR64" s="290" t="str">
        <f>IF(AS64="","",COUNTIF($AO64:AS64,1))</f>
        <v/>
      </c>
      <c r="BS64" s="290" t="str">
        <f>IF(AT64="","",COUNTIF($AO64:AT64,1))</f>
        <v/>
      </c>
      <c r="BT64" s="290" t="str">
        <f>IF(AU64="","",COUNTIF($AO64:AU64,1))</f>
        <v/>
      </c>
      <c r="BU64" s="290" t="str">
        <f>IF(AV64="","",COUNTIF($AO64:AV64,1))</f>
        <v/>
      </c>
      <c r="BV64" s="290" t="str">
        <f>IF(AW64="","",COUNTIF($AO64:AW64,1))</f>
        <v/>
      </c>
      <c r="BW64" s="290" t="str">
        <f>IF(AX64="","",COUNTIF($AO64:AX64,1))</f>
        <v/>
      </c>
      <c r="BX64" s="290" t="str">
        <f>IF(AY64="","",COUNTIF($AO64:AY64,1))</f>
        <v/>
      </c>
      <c r="BY64" s="290" t="str">
        <f>IF(AZ64="","",COUNTIF($AO64:AZ64,1))</f>
        <v/>
      </c>
      <c r="BZ64" s="290" t="str">
        <f>IF(BA64="","",COUNTIF($AO64:BA64,1))</f>
        <v/>
      </c>
      <c r="CA64" s="290" t="str">
        <f>IF(BB64="","",COUNTIF($AO64:BB64,1))</f>
        <v/>
      </c>
      <c r="CB64" s="290" t="str">
        <f>IF(BC64="","",COUNTIF($AO64:BC64,1))</f>
        <v/>
      </c>
      <c r="CC64" s="290" t="str">
        <f>IF(BD64="","",COUNTIF($AO64:BD64,1))</f>
        <v/>
      </c>
      <c r="CD64" s="290" t="str">
        <f>IF(BE64="","",COUNTIF($AO64:BE64,1))</f>
        <v/>
      </c>
      <c r="CE64" s="290" t="str">
        <f>IF(BF64="","",COUNTIF($AO64:BF64,1))</f>
        <v/>
      </c>
      <c r="CF64" s="290" t="str">
        <f>IF(BG64="","",COUNTIF($AO64:BG64,1))</f>
        <v/>
      </c>
      <c r="CG64" s="290" t="str">
        <f>IF(BH64="","",COUNTIF($AO64:BH64,1))</f>
        <v/>
      </c>
      <c r="CH64" s="290" t="str">
        <f>IF(BI64="","",COUNTIF($AO64:BI64,1))</f>
        <v/>
      </c>
      <c r="CI64" s="290" t="str">
        <f>IF(BJ64="","",COUNTIF($AO64:BJ64,1))</f>
        <v/>
      </c>
      <c r="CJ64" s="290" t="str">
        <f>IF(BK64="","",COUNTIF($AO64:BK64,1))</f>
        <v/>
      </c>
      <c r="CK64" s="290" t="str">
        <f>IF(BL64="","",COUNTIF($AO64:BL64,1))</f>
        <v/>
      </c>
      <c r="CL64" s="291"/>
      <c r="CM64" s="290" t="str">
        <f t="shared" si="56"/>
        <v/>
      </c>
      <c r="CN64" s="290" t="str">
        <f t="shared" si="56"/>
        <v/>
      </c>
      <c r="CO64" s="290" t="str">
        <f t="shared" si="56"/>
        <v/>
      </c>
      <c r="CP64" s="290" t="str">
        <f t="shared" si="56"/>
        <v/>
      </c>
      <c r="CQ64" s="290" t="str">
        <f t="shared" si="56"/>
        <v/>
      </c>
      <c r="CR64" s="290" t="str">
        <f t="shared" si="56"/>
        <v/>
      </c>
      <c r="CS64" s="290" t="str">
        <f t="shared" si="56"/>
        <v/>
      </c>
      <c r="CT64" s="290" t="str">
        <f t="shared" si="56"/>
        <v/>
      </c>
      <c r="CU64" s="290" t="str">
        <f t="shared" si="56"/>
        <v/>
      </c>
      <c r="CV64" s="290" t="str">
        <f t="shared" si="56"/>
        <v/>
      </c>
      <c r="CW64" s="290" t="str">
        <f t="shared" si="54"/>
        <v/>
      </c>
      <c r="CX64" s="290" t="str">
        <f t="shared" si="54"/>
        <v/>
      </c>
      <c r="CY64" s="290" t="str">
        <f t="shared" si="54"/>
        <v/>
      </c>
      <c r="CZ64" s="290" t="str">
        <f t="shared" si="54"/>
        <v/>
      </c>
      <c r="DA64" s="290" t="str">
        <f t="shared" si="54"/>
        <v/>
      </c>
      <c r="DB64" s="290" t="str">
        <f t="shared" si="54"/>
        <v/>
      </c>
      <c r="DC64" s="290" t="str">
        <f t="shared" si="52"/>
        <v/>
      </c>
      <c r="DD64" s="290" t="str">
        <f t="shared" si="52"/>
        <v/>
      </c>
      <c r="DE64" s="290" t="str">
        <f t="shared" si="50"/>
        <v/>
      </c>
      <c r="DF64" s="290" t="str">
        <f t="shared" si="50"/>
        <v/>
      </c>
      <c r="DG64" s="290" t="str">
        <f t="shared" si="50"/>
        <v/>
      </c>
      <c r="DH64" s="290" t="str">
        <f t="shared" si="50"/>
        <v/>
      </c>
      <c r="DI64" s="290" t="str">
        <f t="shared" si="50"/>
        <v/>
      </c>
      <c r="DJ64" s="290" t="str">
        <f t="shared" si="50"/>
        <v/>
      </c>
      <c r="DK64" s="3" t="str">
        <f t="shared" si="49"/>
        <v/>
      </c>
      <c r="DL64" s="3" t="str">
        <f t="shared" si="49"/>
        <v/>
      </c>
      <c r="DM64" s="3" t="str">
        <f t="shared" si="49"/>
        <v/>
      </c>
      <c r="DN64" s="3" t="str">
        <f t="shared" si="49"/>
        <v/>
      </c>
      <c r="DO64" s="3" t="str">
        <f t="shared" si="49"/>
        <v/>
      </c>
      <c r="DP64" s="3" t="str">
        <f t="shared" si="34"/>
        <v/>
      </c>
      <c r="DQ64" s="3" t="str">
        <f t="shared" si="35"/>
        <v/>
      </c>
      <c r="DR64" s="3" t="str">
        <f t="shared" si="36"/>
        <v/>
      </c>
      <c r="DS64" s="3" t="str">
        <f t="shared" si="37"/>
        <v/>
      </c>
      <c r="DT64" s="3" t="str">
        <f t="shared" si="38"/>
        <v/>
      </c>
      <c r="DU64" s="1" t="str">
        <f t="shared" si="39"/>
        <v/>
      </c>
      <c r="DV64" s="1" t="str">
        <f t="shared" si="19"/>
        <v/>
      </c>
      <c r="DW64" s="1" t="str">
        <f t="shared" si="20"/>
        <v/>
      </c>
      <c r="DX64" s="1" t="str">
        <f t="shared" si="21"/>
        <v/>
      </c>
      <c r="DY64" s="1" t="str">
        <f t="shared" si="22"/>
        <v/>
      </c>
      <c r="DZ64" s="1" t="str">
        <f t="shared" si="23"/>
        <v/>
      </c>
      <c r="EA64" s="1" t="str">
        <f t="shared" si="44"/>
        <v/>
      </c>
      <c r="EB64" s="1" t="str">
        <f t="shared" si="25"/>
        <v/>
      </c>
      <c r="EC64" s="1" t="str">
        <f t="shared" si="44"/>
        <v/>
      </c>
      <c r="ED64" s="1" t="str">
        <f t="shared" si="25"/>
        <v/>
      </c>
      <c r="EE64" s="1" t="str">
        <f t="shared" si="26"/>
        <v/>
      </c>
      <c r="EF64" s="1" t="str">
        <f t="shared" si="27"/>
        <v/>
      </c>
      <c r="EG64" s="1" t="str">
        <f t="shared" si="7"/>
        <v/>
      </c>
      <c r="EH64" s="1" t="str">
        <f t="shared" si="8"/>
        <v/>
      </c>
      <c r="EI64" s="1" t="str">
        <f t="shared" si="9"/>
        <v/>
      </c>
      <c r="EJ64" s="1" t="str">
        <f t="shared" si="10"/>
        <v/>
      </c>
      <c r="EK64" s="1" t="str">
        <f t="shared" si="11"/>
        <v/>
      </c>
      <c r="EL64" s="1" t="str">
        <f t="shared" si="12"/>
        <v/>
      </c>
      <c r="EM64" s="1" t="str">
        <f t="shared" si="13"/>
        <v/>
      </c>
      <c r="EN64" s="1" t="str">
        <f t="shared" si="14"/>
        <v/>
      </c>
      <c r="EP64" s="1" t="str">
        <f t="shared" si="28"/>
        <v/>
      </c>
      <c r="EQ64" s="1" t="str">
        <f t="shared" si="29"/>
        <v/>
      </c>
      <c r="ER64" s="1" t="str">
        <f t="shared" si="30"/>
        <v/>
      </c>
      <c r="ES64" s="1" t="str">
        <f t="shared" si="31"/>
        <v/>
      </c>
      <c r="ET64" s="1" t="str">
        <f t="shared" si="32"/>
        <v/>
      </c>
    </row>
    <row r="65" spans="1:150" ht="15.6" x14ac:dyDescent="0.3">
      <c r="A65" s="291" t="str">
        <f t="shared" si="15"/>
        <v/>
      </c>
      <c r="B65" s="292" t="str">
        <f>ajuizamento!A72</f>
        <v/>
      </c>
      <c r="C65" s="293" t="str">
        <f>ajuizamento!B72</f>
        <v/>
      </c>
      <c r="D65" s="293">
        <f>ajuizamento!C72</f>
        <v>0</v>
      </c>
      <c r="E65" s="293">
        <f>ajuizamento!D72</f>
        <v>0</v>
      </c>
      <c r="F65" s="293" t="str">
        <f>ajuizamento!E72</f>
        <v/>
      </c>
      <c r="G65" s="293" t="str">
        <f>ajuizamento!F72</f>
        <v/>
      </c>
      <c r="H65" s="292">
        <f>ajuizamento!G72</f>
        <v>0</v>
      </c>
      <c r="I65" s="5">
        <f>IF(ajuizamento!$AY72="",0,ajuizamento!$AY72)</f>
        <v>0</v>
      </c>
      <c r="J65" s="5">
        <f>IF(ajuizamento!H72="",0,ajuizamento!H72)</f>
        <v>0</v>
      </c>
      <c r="K65" s="5">
        <f>IF(ajuizamento!BC72="",0,ajuizamento!BC72)</f>
        <v>0</v>
      </c>
      <c r="L65" s="5">
        <f>IF(ajuizamento!BD72="",0,ajuizamento!BD72)</f>
        <v>0</v>
      </c>
      <c r="M65" s="5">
        <f>IF(ajuizamento!S72="",0,ajuizamento!S72)</f>
        <v>0</v>
      </c>
      <c r="N65" s="5">
        <f>IF(ajuizamento!T72="",0,ajuizamento!T72)</f>
        <v>0</v>
      </c>
      <c r="O65" s="5">
        <f>IF(ajuizamento!U72="",0,ajuizamento!U72)</f>
        <v>0</v>
      </c>
      <c r="P65" s="5">
        <f>IF(ajuizamento!V72="",0,ajuizamento!V72)</f>
        <v>0</v>
      </c>
      <c r="Q65" s="5">
        <f>IF(ajuizamento!W72="",0,ajuizamento!W72)</f>
        <v>0</v>
      </c>
      <c r="R65" s="5">
        <f>IF(ajuizamento!X72="",0,ajuizamento!X72)</f>
        <v>0</v>
      </c>
      <c r="S65" s="5">
        <f>IF(ajuizamento!Y72="",0,ajuizamento!Y72)</f>
        <v>0</v>
      </c>
      <c r="T65" s="5">
        <f>IF(ajuizamento!Z72="",0,ajuizamento!Z72)</f>
        <v>0</v>
      </c>
      <c r="U65" s="5">
        <f>IF(ajuizamento!AA72="",0,ajuizamento!AA72)</f>
        <v>0</v>
      </c>
      <c r="V65" s="5">
        <f>IF(ajuizamento!AB72="",0,ajuizamento!AB72)</f>
        <v>0</v>
      </c>
      <c r="W65" s="5">
        <f>IF(ajuizamento!AC72="",0,ajuizamento!AC72)</f>
        <v>0</v>
      </c>
      <c r="X65" s="5">
        <f>IF(ajuizamento!AD72="",0,ajuizamento!AD72)</f>
        <v>0</v>
      </c>
      <c r="Y65" s="5">
        <f>IF(ajuizamento!AE72="",0,ajuizamento!AE72)</f>
        <v>0</v>
      </c>
      <c r="Z65" s="5">
        <f>IF(ajuizamento!AF72="",0,ajuizamento!AF72)</f>
        <v>0</v>
      </c>
      <c r="AA65" s="5">
        <f>IF(ajuizamento!AG72="",0,ajuizamento!AG72)</f>
        <v>0</v>
      </c>
      <c r="AB65" s="5">
        <f>IF(ajuizamento!AH72="",0,ajuizamento!AH72)</f>
        <v>0</v>
      </c>
      <c r="AC65" s="5">
        <f>IF(ajuizamento!AI72="",0,ajuizamento!AI72)</f>
        <v>0</v>
      </c>
      <c r="AD65" s="5">
        <f>IF(ajuizamento!AJ72="",0,ajuizamento!AJ72)</f>
        <v>0</v>
      </c>
      <c r="AE65" s="5">
        <f>IF(ajuizamento!AK72="",0,ajuizamento!AK72)</f>
        <v>0</v>
      </c>
      <c r="AF65" s="5">
        <f>IF(ajuizamento!AL72="",0,ajuizamento!AL72)</f>
        <v>0</v>
      </c>
      <c r="AG65" s="5">
        <f>IF(ajuizamento!AM72="",0,ajuizamento!AM72)</f>
        <v>0</v>
      </c>
      <c r="AH65" s="5">
        <f>IF(ajuizamento!AN72="",0,ajuizamento!AN72)</f>
        <v>0</v>
      </c>
      <c r="AI65" s="5">
        <f>IF(ajuizamento!AO72="",0,ajuizamento!AO72)</f>
        <v>0</v>
      </c>
      <c r="AJ65" s="5">
        <f>IF(ajuizamento!AP72="",0,ajuizamento!AP72)</f>
        <v>0</v>
      </c>
      <c r="AK65" s="5">
        <f>IF(ajuizamento!AS72="",0,ajuizamento!AS72)</f>
        <v>0</v>
      </c>
      <c r="AL65" s="9" t="str">
        <f t="shared" si="48"/>
        <v/>
      </c>
      <c r="AM65" s="7" t="str">
        <f t="shared" si="2"/>
        <v/>
      </c>
      <c r="AN65" s="291">
        <f t="shared" si="55"/>
        <v>0</v>
      </c>
      <c r="AO65" s="290" t="str">
        <f t="shared" si="53"/>
        <v/>
      </c>
      <c r="AP65" s="290" t="str">
        <f t="shared" si="53"/>
        <v/>
      </c>
      <c r="AQ65" s="290" t="str">
        <f t="shared" si="53"/>
        <v/>
      </c>
      <c r="AR65" s="290" t="str">
        <f t="shared" si="53"/>
        <v/>
      </c>
      <c r="AS65" s="290" t="str">
        <f t="shared" si="53"/>
        <v/>
      </c>
      <c r="AT65" s="290" t="str">
        <f t="shared" si="53"/>
        <v/>
      </c>
      <c r="AU65" s="290" t="str">
        <f t="shared" si="53"/>
        <v/>
      </c>
      <c r="AV65" s="290" t="str">
        <f t="shared" si="51"/>
        <v/>
      </c>
      <c r="AW65" s="290" t="str">
        <f t="shared" si="51"/>
        <v/>
      </c>
      <c r="AX65" s="290" t="str">
        <f t="shared" si="51"/>
        <v/>
      </c>
      <c r="AY65" s="290" t="str">
        <f t="shared" si="51"/>
        <v/>
      </c>
      <c r="AZ65" s="290" t="str">
        <f t="shared" si="51"/>
        <v/>
      </c>
      <c r="BA65" s="290" t="str">
        <f t="shared" si="51"/>
        <v/>
      </c>
      <c r="BB65" s="290" t="str">
        <f t="shared" si="51"/>
        <v/>
      </c>
      <c r="BC65" s="290" t="str">
        <f t="shared" si="51"/>
        <v/>
      </c>
      <c r="BD65" s="290" t="str">
        <f t="shared" si="51"/>
        <v/>
      </c>
      <c r="BE65" s="290" t="str">
        <f t="shared" si="46"/>
        <v/>
      </c>
      <c r="BF65" s="290" t="str">
        <f t="shared" si="46"/>
        <v/>
      </c>
      <c r="BG65" s="290" t="str">
        <f t="shared" si="45"/>
        <v/>
      </c>
      <c r="BH65" s="290" t="str">
        <f t="shared" si="42"/>
        <v/>
      </c>
      <c r="BI65" s="290" t="str">
        <f t="shared" si="42"/>
        <v/>
      </c>
      <c r="BJ65" s="290" t="str">
        <f t="shared" si="42"/>
        <v/>
      </c>
      <c r="BK65" s="290" t="str">
        <f t="shared" si="42"/>
        <v/>
      </c>
      <c r="BL65" s="290" t="str">
        <f t="shared" si="42"/>
        <v/>
      </c>
      <c r="BM65" s="290"/>
      <c r="BN65" s="290" t="str">
        <f>IF(AO65="","",COUNTIF($AO65:AO65,1))</f>
        <v/>
      </c>
      <c r="BO65" s="290" t="str">
        <f>IF(AP65="","",COUNTIF($AO65:AP65,1))</f>
        <v/>
      </c>
      <c r="BP65" s="290" t="str">
        <f>IF(AQ65="","",COUNTIF($AO65:AQ65,1))</f>
        <v/>
      </c>
      <c r="BQ65" s="290" t="str">
        <f>IF(AR65="","",COUNTIF($AO65:AR65,1))</f>
        <v/>
      </c>
      <c r="BR65" s="290" t="str">
        <f>IF(AS65="","",COUNTIF($AO65:AS65,1))</f>
        <v/>
      </c>
      <c r="BS65" s="290" t="str">
        <f>IF(AT65="","",COUNTIF($AO65:AT65,1))</f>
        <v/>
      </c>
      <c r="BT65" s="290" t="str">
        <f>IF(AU65="","",COUNTIF($AO65:AU65,1))</f>
        <v/>
      </c>
      <c r="BU65" s="290" t="str">
        <f>IF(AV65="","",COUNTIF($AO65:AV65,1))</f>
        <v/>
      </c>
      <c r="BV65" s="290" t="str">
        <f>IF(AW65="","",COUNTIF($AO65:AW65,1))</f>
        <v/>
      </c>
      <c r="BW65" s="290" t="str">
        <f>IF(AX65="","",COUNTIF($AO65:AX65,1))</f>
        <v/>
      </c>
      <c r="BX65" s="290" t="str">
        <f>IF(AY65="","",COUNTIF($AO65:AY65,1))</f>
        <v/>
      </c>
      <c r="BY65" s="290" t="str">
        <f>IF(AZ65="","",COUNTIF($AO65:AZ65,1))</f>
        <v/>
      </c>
      <c r="BZ65" s="290" t="str">
        <f>IF(BA65="","",COUNTIF($AO65:BA65,1))</f>
        <v/>
      </c>
      <c r="CA65" s="290" t="str">
        <f>IF(BB65="","",COUNTIF($AO65:BB65,1))</f>
        <v/>
      </c>
      <c r="CB65" s="290" t="str">
        <f>IF(BC65="","",COUNTIF($AO65:BC65,1))</f>
        <v/>
      </c>
      <c r="CC65" s="290" t="str">
        <f>IF(BD65="","",COUNTIF($AO65:BD65,1))</f>
        <v/>
      </c>
      <c r="CD65" s="290" t="str">
        <f>IF(BE65="","",COUNTIF($AO65:BE65,1))</f>
        <v/>
      </c>
      <c r="CE65" s="290" t="str">
        <f>IF(BF65="","",COUNTIF($AO65:BF65,1))</f>
        <v/>
      </c>
      <c r="CF65" s="290" t="str">
        <f>IF(BG65="","",COUNTIF($AO65:BG65,1))</f>
        <v/>
      </c>
      <c r="CG65" s="290" t="str">
        <f>IF(BH65="","",COUNTIF($AO65:BH65,1))</f>
        <v/>
      </c>
      <c r="CH65" s="290" t="str">
        <f>IF(BI65="","",COUNTIF($AO65:BI65,1))</f>
        <v/>
      </c>
      <c r="CI65" s="290" t="str">
        <f>IF(BJ65="","",COUNTIF($AO65:BJ65,1))</f>
        <v/>
      </c>
      <c r="CJ65" s="290" t="str">
        <f>IF(BK65="","",COUNTIF($AO65:BK65,1))</f>
        <v/>
      </c>
      <c r="CK65" s="290" t="str">
        <f>IF(BL65="","",COUNTIF($AO65:BL65,1))</f>
        <v/>
      </c>
      <c r="CL65" s="291"/>
      <c r="CM65" s="290" t="str">
        <f t="shared" si="56"/>
        <v/>
      </c>
      <c r="CN65" s="290" t="str">
        <f t="shared" si="56"/>
        <v/>
      </c>
      <c r="CO65" s="290" t="str">
        <f t="shared" si="56"/>
        <v/>
      </c>
      <c r="CP65" s="290" t="str">
        <f t="shared" si="56"/>
        <v/>
      </c>
      <c r="CQ65" s="290" t="str">
        <f t="shared" si="56"/>
        <v/>
      </c>
      <c r="CR65" s="290" t="str">
        <f t="shared" si="56"/>
        <v/>
      </c>
      <c r="CS65" s="290" t="str">
        <f t="shared" si="56"/>
        <v/>
      </c>
      <c r="CT65" s="290" t="str">
        <f t="shared" si="56"/>
        <v/>
      </c>
      <c r="CU65" s="290" t="str">
        <f t="shared" si="56"/>
        <v/>
      </c>
      <c r="CV65" s="290" t="str">
        <f t="shared" si="56"/>
        <v/>
      </c>
      <c r="CW65" s="290" t="str">
        <f t="shared" si="54"/>
        <v/>
      </c>
      <c r="CX65" s="290" t="str">
        <f t="shared" si="54"/>
        <v/>
      </c>
      <c r="CY65" s="290" t="str">
        <f t="shared" si="54"/>
        <v/>
      </c>
      <c r="CZ65" s="290" t="str">
        <f t="shared" si="54"/>
        <v/>
      </c>
      <c r="DA65" s="290" t="str">
        <f t="shared" si="54"/>
        <v/>
      </c>
      <c r="DB65" s="290" t="str">
        <f t="shared" si="54"/>
        <v/>
      </c>
      <c r="DC65" s="290" t="str">
        <f t="shared" si="52"/>
        <v/>
      </c>
      <c r="DD65" s="290" t="str">
        <f t="shared" si="52"/>
        <v/>
      </c>
      <c r="DE65" s="290" t="str">
        <f t="shared" si="50"/>
        <v/>
      </c>
      <c r="DF65" s="290" t="str">
        <f t="shared" si="50"/>
        <v/>
      </c>
      <c r="DG65" s="290" t="str">
        <f t="shared" si="50"/>
        <v/>
      </c>
      <c r="DH65" s="290" t="str">
        <f t="shared" si="50"/>
        <v/>
      </c>
      <c r="DI65" s="290" t="str">
        <f t="shared" si="50"/>
        <v/>
      </c>
      <c r="DJ65" s="290" t="str">
        <f t="shared" si="50"/>
        <v/>
      </c>
      <c r="DK65" s="3" t="str">
        <f t="shared" si="49"/>
        <v/>
      </c>
      <c r="DL65" s="3" t="str">
        <f t="shared" si="49"/>
        <v/>
      </c>
      <c r="DM65" s="3" t="str">
        <f t="shared" si="49"/>
        <v/>
      </c>
      <c r="DN65" s="3" t="str">
        <f t="shared" si="49"/>
        <v/>
      </c>
      <c r="DO65" s="3" t="str">
        <f t="shared" si="49"/>
        <v/>
      </c>
      <c r="DP65" s="3" t="str">
        <f t="shared" si="34"/>
        <v/>
      </c>
      <c r="DQ65" s="3" t="str">
        <f t="shared" si="35"/>
        <v/>
      </c>
      <c r="DR65" s="3" t="str">
        <f t="shared" si="36"/>
        <v/>
      </c>
      <c r="DS65" s="3" t="str">
        <f t="shared" si="37"/>
        <v/>
      </c>
      <c r="DT65" s="3" t="str">
        <f t="shared" si="38"/>
        <v/>
      </c>
      <c r="DU65" s="1" t="str">
        <f t="shared" si="39"/>
        <v/>
      </c>
      <c r="DV65" s="1" t="str">
        <f t="shared" si="19"/>
        <v/>
      </c>
      <c r="DW65" s="1" t="str">
        <f t="shared" si="20"/>
        <v/>
      </c>
      <c r="DX65" s="1" t="str">
        <f t="shared" si="21"/>
        <v/>
      </c>
      <c r="DY65" s="1" t="str">
        <f t="shared" si="22"/>
        <v/>
      </c>
      <c r="DZ65" s="1" t="str">
        <f t="shared" si="23"/>
        <v/>
      </c>
      <c r="EA65" s="1" t="str">
        <f t="shared" si="44"/>
        <v/>
      </c>
      <c r="EB65" s="1" t="str">
        <f t="shared" si="25"/>
        <v/>
      </c>
      <c r="EC65" s="1" t="str">
        <f t="shared" si="44"/>
        <v/>
      </c>
      <c r="ED65" s="1" t="str">
        <f t="shared" si="25"/>
        <v/>
      </c>
      <c r="EE65" s="1" t="str">
        <f t="shared" si="26"/>
        <v/>
      </c>
      <c r="EF65" s="1" t="str">
        <f t="shared" si="27"/>
        <v/>
      </c>
      <c r="EG65" s="1" t="str">
        <f t="shared" si="7"/>
        <v/>
      </c>
      <c r="EH65" s="1" t="str">
        <f t="shared" si="8"/>
        <v/>
      </c>
      <c r="EI65" s="1" t="str">
        <f t="shared" si="9"/>
        <v/>
      </c>
      <c r="EJ65" s="1" t="str">
        <f t="shared" si="10"/>
        <v/>
      </c>
      <c r="EK65" s="1" t="str">
        <f t="shared" si="11"/>
        <v/>
      </c>
      <c r="EL65" s="1" t="str">
        <f t="shared" si="12"/>
        <v/>
      </c>
      <c r="EM65" s="1" t="str">
        <f t="shared" si="13"/>
        <v/>
      </c>
      <c r="EN65" s="1" t="str">
        <f t="shared" si="14"/>
        <v/>
      </c>
      <c r="EP65" s="1" t="str">
        <f t="shared" si="28"/>
        <v/>
      </c>
      <c r="EQ65" s="1" t="str">
        <f t="shared" si="29"/>
        <v/>
      </c>
      <c r="ER65" s="1" t="str">
        <f t="shared" si="30"/>
        <v/>
      </c>
      <c r="ES65" s="1" t="str">
        <f t="shared" si="31"/>
        <v/>
      </c>
      <c r="ET65" s="1" t="str">
        <f t="shared" si="32"/>
        <v/>
      </c>
    </row>
    <row r="66" spans="1:150" ht="15.6" x14ac:dyDescent="0.3">
      <c r="A66" s="291" t="str">
        <f t="shared" si="15"/>
        <v/>
      </c>
      <c r="B66" s="292" t="str">
        <f>ajuizamento!A73</f>
        <v/>
      </c>
      <c r="C66" s="293" t="str">
        <f>ajuizamento!B73</f>
        <v/>
      </c>
      <c r="D66" s="293">
        <f>ajuizamento!C73</f>
        <v>0</v>
      </c>
      <c r="E66" s="293">
        <f>ajuizamento!D73</f>
        <v>0</v>
      </c>
      <c r="F66" s="293" t="str">
        <f>ajuizamento!E73</f>
        <v/>
      </c>
      <c r="G66" s="293" t="str">
        <f>ajuizamento!F73</f>
        <v/>
      </c>
      <c r="H66" s="292">
        <f>ajuizamento!G73</f>
        <v>0</v>
      </c>
      <c r="I66" s="5">
        <f>IF(ajuizamento!$AY73="",0,ajuizamento!$AY73)</f>
        <v>0</v>
      </c>
      <c r="J66" s="5">
        <f>IF(ajuizamento!H73="",0,ajuizamento!H73)</f>
        <v>0</v>
      </c>
      <c r="K66" s="5">
        <f>IF(ajuizamento!BC73="",0,ajuizamento!BC73)</f>
        <v>0</v>
      </c>
      <c r="L66" s="5">
        <f>IF(ajuizamento!BD73="",0,ajuizamento!BD73)</f>
        <v>0</v>
      </c>
      <c r="M66" s="5">
        <f>IF(ajuizamento!S73="",0,ajuizamento!S73)</f>
        <v>0</v>
      </c>
      <c r="N66" s="5">
        <f>IF(ajuizamento!T73="",0,ajuizamento!T73)</f>
        <v>0</v>
      </c>
      <c r="O66" s="5">
        <f>IF(ajuizamento!U73="",0,ajuizamento!U73)</f>
        <v>0</v>
      </c>
      <c r="P66" s="5">
        <f>IF(ajuizamento!V73="",0,ajuizamento!V73)</f>
        <v>0</v>
      </c>
      <c r="Q66" s="5">
        <f>IF(ajuizamento!W73="",0,ajuizamento!W73)</f>
        <v>0</v>
      </c>
      <c r="R66" s="5">
        <f>IF(ajuizamento!X73="",0,ajuizamento!X73)</f>
        <v>0</v>
      </c>
      <c r="S66" s="5">
        <f>IF(ajuizamento!Y73="",0,ajuizamento!Y73)</f>
        <v>0</v>
      </c>
      <c r="T66" s="5">
        <f>IF(ajuizamento!Z73="",0,ajuizamento!Z73)</f>
        <v>0</v>
      </c>
      <c r="U66" s="5">
        <f>IF(ajuizamento!AA73="",0,ajuizamento!AA73)</f>
        <v>0</v>
      </c>
      <c r="V66" s="5">
        <f>IF(ajuizamento!AB73="",0,ajuizamento!AB73)</f>
        <v>0</v>
      </c>
      <c r="W66" s="5">
        <f>IF(ajuizamento!AC73="",0,ajuizamento!AC73)</f>
        <v>0</v>
      </c>
      <c r="X66" s="5">
        <f>IF(ajuizamento!AD73="",0,ajuizamento!AD73)</f>
        <v>0</v>
      </c>
      <c r="Y66" s="5">
        <f>IF(ajuizamento!AE73="",0,ajuizamento!AE73)</f>
        <v>0</v>
      </c>
      <c r="Z66" s="5">
        <f>IF(ajuizamento!AF73="",0,ajuizamento!AF73)</f>
        <v>0</v>
      </c>
      <c r="AA66" s="5">
        <f>IF(ajuizamento!AG73="",0,ajuizamento!AG73)</f>
        <v>0</v>
      </c>
      <c r="AB66" s="5">
        <f>IF(ajuizamento!AH73="",0,ajuizamento!AH73)</f>
        <v>0</v>
      </c>
      <c r="AC66" s="5">
        <f>IF(ajuizamento!AI73="",0,ajuizamento!AI73)</f>
        <v>0</v>
      </c>
      <c r="AD66" s="5">
        <f>IF(ajuizamento!AJ73="",0,ajuizamento!AJ73)</f>
        <v>0</v>
      </c>
      <c r="AE66" s="5">
        <f>IF(ajuizamento!AK73="",0,ajuizamento!AK73)</f>
        <v>0</v>
      </c>
      <c r="AF66" s="5">
        <f>IF(ajuizamento!AL73="",0,ajuizamento!AL73)</f>
        <v>0</v>
      </c>
      <c r="AG66" s="5">
        <f>IF(ajuizamento!AM73="",0,ajuizamento!AM73)</f>
        <v>0</v>
      </c>
      <c r="AH66" s="5">
        <f>IF(ajuizamento!AN73="",0,ajuizamento!AN73)</f>
        <v>0</v>
      </c>
      <c r="AI66" s="5">
        <f>IF(ajuizamento!AO73="",0,ajuizamento!AO73)</f>
        <v>0</v>
      </c>
      <c r="AJ66" s="5">
        <f>IF(ajuizamento!AP73="",0,ajuizamento!AP73)</f>
        <v>0</v>
      </c>
      <c r="AK66" s="5">
        <f>IF(ajuizamento!AS73="",0,ajuizamento!AS73)</f>
        <v>0</v>
      </c>
      <c r="AL66" s="9" t="str">
        <f t="shared" si="48"/>
        <v/>
      </c>
      <c r="AM66" s="7" t="str">
        <f t="shared" si="2"/>
        <v/>
      </c>
      <c r="AN66" s="291">
        <f t="shared" si="55"/>
        <v>0</v>
      </c>
      <c r="AO66" s="290" t="str">
        <f t="shared" si="53"/>
        <v/>
      </c>
      <c r="AP66" s="290" t="str">
        <f t="shared" si="53"/>
        <v/>
      </c>
      <c r="AQ66" s="290" t="str">
        <f t="shared" si="53"/>
        <v/>
      </c>
      <c r="AR66" s="290" t="str">
        <f t="shared" si="53"/>
        <v/>
      </c>
      <c r="AS66" s="290" t="str">
        <f t="shared" si="53"/>
        <v/>
      </c>
      <c r="AT66" s="290" t="str">
        <f t="shared" si="53"/>
        <v/>
      </c>
      <c r="AU66" s="290" t="str">
        <f t="shared" si="53"/>
        <v/>
      </c>
      <c r="AV66" s="290" t="str">
        <f t="shared" si="51"/>
        <v/>
      </c>
      <c r="AW66" s="290" t="str">
        <f t="shared" si="51"/>
        <v/>
      </c>
      <c r="AX66" s="290" t="str">
        <f t="shared" si="51"/>
        <v/>
      </c>
      <c r="AY66" s="290" t="str">
        <f t="shared" si="51"/>
        <v/>
      </c>
      <c r="AZ66" s="290" t="str">
        <f t="shared" si="51"/>
        <v/>
      </c>
      <c r="BA66" s="290" t="str">
        <f t="shared" si="51"/>
        <v/>
      </c>
      <c r="BB66" s="290" t="str">
        <f t="shared" si="51"/>
        <v/>
      </c>
      <c r="BC66" s="290" t="str">
        <f t="shared" si="51"/>
        <v/>
      </c>
      <c r="BD66" s="290" t="str">
        <f t="shared" si="51"/>
        <v/>
      </c>
      <c r="BE66" s="290" t="str">
        <f t="shared" si="46"/>
        <v/>
      </c>
      <c r="BF66" s="290" t="str">
        <f t="shared" si="46"/>
        <v/>
      </c>
      <c r="BG66" s="290" t="str">
        <f t="shared" si="45"/>
        <v/>
      </c>
      <c r="BH66" s="290" t="str">
        <f t="shared" si="42"/>
        <v/>
      </c>
      <c r="BI66" s="290" t="str">
        <f t="shared" si="42"/>
        <v/>
      </c>
      <c r="BJ66" s="290" t="str">
        <f t="shared" si="42"/>
        <v/>
      </c>
      <c r="BK66" s="290" t="str">
        <f t="shared" si="42"/>
        <v/>
      </c>
      <c r="BL66" s="290" t="str">
        <f t="shared" si="42"/>
        <v/>
      </c>
      <c r="BM66" s="290"/>
      <c r="BN66" s="290" t="str">
        <f>IF(AO66="","",COUNTIF($AO66:AO66,1))</f>
        <v/>
      </c>
      <c r="BO66" s="290" t="str">
        <f>IF(AP66="","",COUNTIF($AO66:AP66,1))</f>
        <v/>
      </c>
      <c r="BP66" s="290" t="str">
        <f>IF(AQ66="","",COUNTIF($AO66:AQ66,1))</f>
        <v/>
      </c>
      <c r="BQ66" s="290" t="str">
        <f>IF(AR66="","",COUNTIF($AO66:AR66,1))</f>
        <v/>
      </c>
      <c r="BR66" s="290" t="str">
        <f>IF(AS66="","",COUNTIF($AO66:AS66,1))</f>
        <v/>
      </c>
      <c r="BS66" s="290" t="str">
        <f>IF(AT66="","",COUNTIF($AO66:AT66,1))</f>
        <v/>
      </c>
      <c r="BT66" s="290" t="str">
        <f>IF(AU66="","",COUNTIF($AO66:AU66,1))</f>
        <v/>
      </c>
      <c r="BU66" s="290" t="str">
        <f>IF(AV66="","",COUNTIF($AO66:AV66,1))</f>
        <v/>
      </c>
      <c r="BV66" s="290" t="str">
        <f>IF(AW66="","",COUNTIF($AO66:AW66,1))</f>
        <v/>
      </c>
      <c r="BW66" s="290" t="str">
        <f>IF(AX66="","",COUNTIF($AO66:AX66,1))</f>
        <v/>
      </c>
      <c r="BX66" s="290" t="str">
        <f>IF(AY66="","",COUNTIF($AO66:AY66,1))</f>
        <v/>
      </c>
      <c r="BY66" s="290" t="str">
        <f>IF(AZ66="","",COUNTIF($AO66:AZ66,1))</f>
        <v/>
      </c>
      <c r="BZ66" s="290" t="str">
        <f>IF(BA66="","",COUNTIF($AO66:BA66,1))</f>
        <v/>
      </c>
      <c r="CA66" s="290" t="str">
        <f>IF(BB66="","",COUNTIF($AO66:BB66,1))</f>
        <v/>
      </c>
      <c r="CB66" s="290" t="str">
        <f>IF(BC66="","",COUNTIF($AO66:BC66,1))</f>
        <v/>
      </c>
      <c r="CC66" s="290" t="str">
        <f>IF(BD66="","",COUNTIF($AO66:BD66,1))</f>
        <v/>
      </c>
      <c r="CD66" s="290" t="str">
        <f>IF(BE66="","",COUNTIF($AO66:BE66,1))</f>
        <v/>
      </c>
      <c r="CE66" s="290" t="str">
        <f>IF(BF66="","",COUNTIF($AO66:BF66,1))</f>
        <v/>
      </c>
      <c r="CF66" s="290" t="str">
        <f>IF(BG66="","",COUNTIF($AO66:BG66,1))</f>
        <v/>
      </c>
      <c r="CG66" s="290" t="str">
        <f>IF(BH66="","",COUNTIF($AO66:BH66,1))</f>
        <v/>
      </c>
      <c r="CH66" s="290" t="str">
        <f>IF(BI66="","",COUNTIF($AO66:BI66,1))</f>
        <v/>
      </c>
      <c r="CI66" s="290" t="str">
        <f>IF(BJ66="","",COUNTIF($AO66:BJ66,1))</f>
        <v/>
      </c>
      <c r="CJ66" s="290" t="str">
        <f>IF(BK66="","",COUNTIF($AO66:BK66,1))</f>
        <v/>
      </c>
      <c r="CK66" s="290" t="str">
        <f>IF(BL66="","",COUNTIF($AO66:BL66,1))</f>
        <v/>
      </c>
      <c r="CL66" s="291"/>
      <c r="CM66" s="290" t="str">
        <f t="shared" si="56"/>
        <v/>
      </c>
      <c r="CN66" s="290" t="str">
        <f t="shared" si="56"/>
        <v/>
      </c>
      <c r="CO66" s="290" t="str">
        <f t="shared" si="56"/>
        <v/>
      </c>
      <c r="CP66" s="290" t="str">
        <f t="shared" si="56"/>
        <v/>
      </c>
      <c r="CQ66" s="290" t="str">
        <f t="shared" si="56"/>
        <v/>
      </c>
      <c r="CR66" s="290" t="str">
        <f t="shared" si="56"/>
        <v/>
      </c>
      <c r="CS66" s="290" t="str">
        <f t="shared" si="56"/>
        <v/>
      </c>
      <c r="CT66" s="290" t="str">
        <f t="shared" si="56"/>
        <v/>
      </c>
      <c r="CU66" s="290" t="str">
        <f t="shared" si="56"/>
        <v/>
      </c>
      <c r="CV66" s="290" t="str">
        <f t="shared" si="56"/>
        <v/>
      </c>
      <c r="CW66" s="290" t="str">
        <f t="shared" si="54"/>
        <v/>
      </c>
      <c r="CX66" s="290" t="str">
        <f t="shared" si="54"/>
        <v/>
      </c>
      <c r="CY66" s="290" t="str">
        <f t="shared" si="54"/>
        <v/>
      </c>
      <c r="CZ66" s="290" t="str">
        <f t="shared" si="54"/>
        <v/>
      </c>
      <c r="DA66" s="290" t="str">
        <f t="shared" si="54"/>
        <v/>
      </c>
      <c r="DB66" s="290" t="str">
        <f t="shared" si="54"/>
        <v/>
      </c>
      <c r="DC66" s="290" t="str">
        <f t="shared" si="52"/>
        <v/>
      </c>
      <c r="DD66" s="290" t="str">
        <f t="shared" si="52"/>
        <v/>
      </c>
      <c r="DE66" s="290" t="str">
        <f t="shared" si="50"/>
        <v/>
      </c>
      <c r="DF66" s="290" t="str">
        <f t="shared" si="50"/>
        <v/>
      </c>
      <c r="DG66" s="290" t="str">
        <f t="shared" si="50"/>
        <v/>
      </c>
      <c r="DH66" s="290" t="str">
        <f t="shared" si="50"/>
        <v/>
      </c>
      <c r="DI66" s="290" t="str">
        <f t="shared" si="50"/>
        <v/>
      </c>
      <c r="DJ66" s="290" t="str">
        <f t="shared" si="50"/>
        <v/>
      </c>
      <c r="DK66" s="3" t="str">
        <f t="shared" si="49"/>
        <v/>
      </c>
      <c r="DL66" s="3" t="str">
        <f t="shared" si="49"/>
        <v/>
      </c>
      <c r="DM66" s="3" t="str">
        <f t="shared" si="49"/>
        <v/>
      </c>
      <c r="DN66" s="3" t="str">
        <f t="shared" si="49"/>
        <v/>
      </c>
      <c r="DO66" s="3" t="str">
        <f t="shared" si="49"/>
        <v/>
      </c>
      <c r="DP66" s="3" t="str">
        <f t="shared" si="34"/>
        <v/>
      </c>
      <c r="DQ66" s="3" t="str">
        <f t="shared" si="35"/>
        <v/>
      </c>
      <c r="DR66" s="3" t="str">
        <f t="shared" si="36"/>
        <v/>
      </c>
      <c r="DS66" s="3" t="str">
        <f t="shared" si="37"/>
        <v/>
      </c>
      <c r="DT66" s="3" t="str">
        <f t="shared" si="38"/>
        <v/>
      </c>
      <c r="DU66" s="1" t="str">
        <f t="shared" si="39"/>
        <v/>
      </c>
      <c r="DV66" s="1" t="str">
        <f t="shared" si="19"/>
        <v/>
      </c>
      <c r="DW66" s="1" t="str">
        <f t="shared" si="20"/>
        <v/>
      </c>
      <c r="DX66" s="1" t="str">
        <f t="shared" si="21"/>
        <v/>
      </c>
      <c r="DY66" s="1" t="str">
        <f t="shared" si="22"/>
        <v/>
      </c>
      <c r="DZ66" s="1" t="str">
        <f t="shared" si="23"/>
        <v/>
      </c>
      <c r="EA66" s="1" t="str">
        <f t="shared" si="44"/>
        <v/>
      </c>
      <c r="EB66" s="1" t="str">
        <f t="shared" si="25"/>
        <v/>
      </c>
      <c r="EC66" s="1" t="str">
        <f t="shared" si="44"/>
        <v/>
      </c>
      <c r="ED66" s="1" t="str">
        <f t="shared" si="25"/>
        <v/>
      </c>
      <c r="EE66" s="1" t="str">
        <f t="shared" si="26"/>
        <v/>
      </c>
      <c r="EF66" s="1" t="str">
        <f t="shared" si="27"/>
        <v/>
      </c>
      <c r="EG66" s="1" t="str">
        <f t="shared" si="7"/>
        <v/>
      </c>
      <c r="EH66" s="1" t="str">
        <f t="shared" si="8"/>
        <v/>
      </c>
      <c r="EI66" s="1" t="str">
        <f t="shared" si="9"/>
        <v/>
      </c>
      <c r="EJ66" s="1" t="str">
        <f t="shared" si="10"/>
        <v/>
      </c>
      <c r="EK66" s="1" t="str">
        <f t="shared" si="11"/>
        <v/>
      </c>
      <c r="EL66" s="1" t="str">
        <f t="shared" si="12"/>
        <v/>
      </c>
      <c r="EM66" s="1" t="str">
        <f t="shared" si="13"/>
        <v/>
      </c>
      <c r="EN66" s="1" t="str">
        <f t="shared" si="14"/>
        <v/>
      </c>
      <c r="EP66" s="1" t="str">
        <f t="shared" si="28"/>
        <v/>
      </c>
      <c r="EQ66" s="1" t="str">
        <f t="shared" si="29"/>
        <v/>
      </c>
      <c r="ER66" s="1" t="str">
        <f t="shared" si="30"/>
        <v/>
      </c>
      <c r="ES66" s="1" t="str">
        <f t="shared" si="31"/>
        <v/>
      </c>
      <c r="ET66" s="1" t="str">
        <f t="shared" si="32"/>
        <v/>
      </c>
    </row>
    <row r="67" spans="1:150" ht="15.6" x14ac:dyDescent="0.3">
      <c r="A67" s="291" t="str">
        <f t="shared" si="15"/>
        <v/>
      </c>
      <c r="B67" s="292" t="str">
        <f>ajuizamento!A74</f>
        <v/>
      </c>
      <c r="C67" s="293" t="str">
        <f>ajuizamento!B74</f>
        <v/>
      </c>
      <c r="D67" s="293">
        <f>ajuizamento!C74</f>
        <v>0</v>
      </c>
      <c r="E67" s="293">
        <f>ajuizamento!D74</f>
        <v>0</v>
      </c>
      <c r="F67" s="293" t="str">
        <f>ajuizamento!E74</f>
        <v/>
      </c>
      <c r="G67" s="293" t="str">
        <f>ajuizamento!F74</f>
        <v/>
      </c>
      <c r="H67" s="292">
        <f>ajuizamento!G74</f>
        <v>0</v>
      </c>
      <c r="I67" s="5">
        <f>IF(ajuizamento!$AY74="",0,ajuizamento!$AY74)</f>
        <v>0</v>
      </c>
      <c r="J67" s="5">
        <f>IF(ajuizamento!H74="",0,ajuizamento!H74)</f>
        <v>0</v>
      </c>
      <c r="K67" s="5">
        <f>IF(ajuizamento!BC74="",0,ajuizamento!BC74)</f>
        <v>0</v>
      </c>
      <c r="L67" s="5">
        <f>IF(ajuizamento!BD74="",0,ajuizamento!BD74)</f>
        <v>0</v>
      </c>
      <c r="M67" s="5">
        <f>IF(ajuizamento!S74="",0,ajuizamento!S74)</f>
        <v>0</v>
      </c>
      <c r="N67" s="5">
        <f>IF(ajuizamento!T74="",0,ajuizamento!T74)</f>
        <v>0</v>
      </c>
      <c r="O67" s="5">
        <f>IF(ajuizamento!U74="",0,ajuizamento!U74)</f>
        <v>0</v>
      </c>
      <c r="P67" s="5">
        <f>IF(ajuizamento!V74="",0,ajuizamento!V74)</f>
        <v>0</v>
      </c>
      <c r="Q67" s="5">
        <f>IF(ajuizamento!W74="",0,ajuizamento!W74)</f>
        <v>0</v>
      </c>
      <c r="R67" s="5">
        <f>IF(ajuizamento!X74="",0,ajuizamento!X74)</f>
        <v>0</v>
      </c>
      <c r="S67" s="5">
        <f>IF(ajuizamento!Y74="",0,ajuizamento!Y74)</f>
        <v>0</v>
      </c>
      <c r="T67" s="5">
        <f>IF(ajuizamento!Z74="",0,ajuizamento!Z74)</f>
        <v>0</v>
      </c>
      <c r="U67" s="5">
        <f>IF(ajuizamento!AA74="",0,ajuizamento!AA74)</f>
        <v>0</v>
      </c>
      <c r="V67" s="5">
        <f>IF(ajuizamento!AB74="",0,ajuizamento!AB74)</f>
        <v>0</v>
      </c>
      <c r="W67" s="5">
        <f>IF(ajuizamento!AC74="",0,ajuizamento!AC74)</f>
        <v>0</v>
      </c>
      <c r="X67" s="5">
        <f>IF(ajuizamento!AD74="",0,ajuizamento!AD74)</f>
        <v>0</v>
      </c>
      <c r="Y67" s="5">
        <f>IF(ajuizamento!AE74="",0,ajuizamento!AE74)</f>
        <v>0</v>
      </c>
      <c r="Z67" s="5">
        <f>IF(ajuizamento!AF74="",0,ajuizamento!AF74)</f>
        <v>0</v>
      </c>
      <c r="AA67" s="5">
        <f>IF(ajuizamento!AG74="",0,ajuizamento!AG74)</f>
        <v>0</v>
      </c>
      <c r="AB67" s="5">
        <f>IF(ajuizamento!AH74="",0,ajuizamento!AH74)</f>
        <v>0</v>
      </c>
      <c r="AC67" s="5">
        <f>IF(ajuizamento!AI74="",0,ajuizamento!AI74)</f>
        <v>0</v>
      </c>
      <c r="AD67" s="5">
        <f>IF(ajuizamento!AJ74="",0,ajuizamento!AJ74)</f>
        <v>0</v>
      </c>
      <c r="AE67" s="5">
        <f>IF(ajuizamento!AK74="",0,ajuizamento!AK74)</f>
        <v>0</v>
      </c>
      <c r="AF67" s="5">
        <f>IF(ajuizamento!AL74="",0,ajuizamento!AL74)</f>
        <v>0</v>
      </c>
      <c r="AG67" s="5">
        <f>IF(ajuizamento!AM74="",0,ajuizamento!AM74)</f>
        <v>0</v>
      </c>
      <c r="AH67" s="5">
        <f>IF(ajuizamento!AN74="",0,ajuizamento!AN74)</f>
        <v>0</v>
      </c>
      <c r="AI67" s="5">
        <f>IF(ajuizamento!AO74="",0,ajuizamento!AO74)</f>
        <v>0</v>
      </c>
      <c r="AJ67" s="5">
        <f>IF(ajuizamento!AP74="",0,ajuizamento!AP74)</f>
        <v>0</v>
      </c>
      <c r="AK67" s="5">
        <f>IF(ajuizamento!AS74="",0,ajuizamento!AS74)</f>
        <v>0</v>
      </c>
      <c r="AL67" s="9" t="str">
        <f t="shared" si="48"/>
        <v/>
      </c>
      <c r="AM67" s="7" t="str">
        <f t="shared" si="2"/>
        <v/>
      </c>
      <c r="AN67" s="291">
        <f t="shared" si="55"/>
        <v>0</v>
      </c>
      <c r="AO67" s="290" t="str">
        <f t="shared" si="53"/>
        <v/>
      </c>
      <c r="AP67" s="290" t="str">
        <f t="shared" si="53"/>
        <v/>
      </c>
      <c r="AQ67" s="290" t="str">
        <f t="shared" si="53"/>
        <v/>
      </c>
      <c r="AR67" s="290" t="str">
        <f t="shared" si="53"/>
        <v/>
      </c>
      <c r="AS67" s="290" t="str">
        <f t="shared" si="53"/>
        <v/>
      </c>
      <c r="AT67" s="290" t="str">
        <f t="shared" si="53"/>
        <v/>
      </c>
      <c r="AU67" s="290" t="str">
        <f t="shared" si="53"/>
        <v/>
      </c>
      <c r="AV67" s="290" t="str">
        <f t="shared" si="51"/>
        <v/>
      </c>
      <c r="AW67" s="290" t="str">
        <f t="shared" si="51"/>
        <v/>
      </c>
      <c r="AX67" s="290" t="str">
        <f t="shared" si="51"/>
        <v/>
      </c>
      <c r="AY67" s="290" t="str">
        <f t="shared" si="51"/>
        <v/>
      </c>
      <c r="AZ67" s="290" t="str">
        <f t="shared" si="51"/>
        <v/>
      </c>
      <c r="BA67" s="290" t="str">
        <f t="shared" si="51"/>
        <v/>
      </c>
      <c r="BB67" s="290" t="str">
        <f t="shared" si="51"/>
        <v/>
      </c>
      <c r="BC67" s="290" t="str">
        <f t="shared" si="51"/>
        <v/>
      </c>
      <c r="BD67" s="290" t="str">
        <f t="shared" si="51"/>
        <v/>
      </c>
      <c r="BE67" s="290" t="str">
        <f t="shared" si="46"/>
        <v/>
      </c>
      <c r="BF67" s="290" t="str">
        <f t="shared" si="46"/>
        <v/>
      </c>
      <c r="BG67" s="290" t="str">
        <f t="shared" si="45"/>
        <v/>
      </c>
      <c r="BH67" s="290" t="str">
        <f t="shared" si="42"/>
        <v/>
      </c>
      <c r="BI67" s="290" t="str">
        <f t="shared" si="42"/>
        <v/>
      </c>
      <c r="BJ67" s="290" t="str">
        <f t="shared" si="42"/>
        <v/>
      </c>
      <c r="BK67" s="290" t="str">
        <f t="shared" si="42"/>
        <v/>
      </c>
      <c r="BL67" s="290" t="str">
        <f t="shared" si="42"/>
        <v/>
      </c>
      <c r="BM67" s="290"/>
      <c r="BN67" s="290" t="str">
        <f>IF(AO67="","",COUNTIF($AO67:AO67,1))</f>
        <v/>
      </c>
      <c r="BO67" s="290" t="str">
        <f>IF(AP67="","",COUNTIF($AO67:AP67,1))</f>
        <v/>
      </c>
      <c r="BP67" s="290" t="str">
        <f>IF(AQ67="","",COUNTIF($AO67:AQ67,1))</f>
        <v/>
      </c>
      <c r="BQ67" s="290" t="str">
        <f>IF(AR67="","",COUNTIF($AO67:AR67,1))</f>
        <v/>
      </c>
      <c r="BR67" s="290" t="str">
        <f>IF(AS67="","",COUNTIF($AO67:AS67,1))</f>
        <v/>
      </c>
      <c r="BS67" s="290" t="str">
        <f>IF(AT67="","",COUNTIF($AO67:AT67,1))</f>
        <v/>
      </c>
      <c r="BT67" s="290" t="str">
        <f>IF(AU67="","",COUNTIF($AO67:AU67,1))</f>
        <v/>
      </c>
      <c r="BU67" s="290" t="str">
        <f>IF(AV67="","",COUNTIF($AO67:AV67,1))</f>
        <v/>
      </c>
      <c r="BV67" s="290" t="str">
        <f>IF(AW67="","",COUNTIF($AO67:AW67,1))</f>
        <v/>
      </c>
      <c r="BW67" s="290" t="str">
        <f>IF(AX67="","",COUNTIF($AO67:AX67,1))</f>
        <v/>
      </c>
      <c r="BX67" s="290" t="str">
        <f>IF(AY67="","",COUNTIF($AO67:AY67,1))</f>
        <v/>
      </c>
      <c r="BY67" s="290" t="str">
        <f>IF(AZ67="","",COUNTIF($AO67:AZ67,1))</f>
        <v/>
      </c>
      <c r="BZ67" s="290" t="str">
        <f>IF(BA67="","",COUNTIF($AO67:BA67,1))</f>
        <v/>
      </c>
      <c r="CA67" s="290" t="str">
        <f>IF(BB67="","",COUNTIF($AO67:BB67,1))</f>
        <v/>
      </c>
      <c r="CB67" s="290" t="str">
        <f>IF(BC67="","",COUNTIF($AO67:BC67,1))</f>
        <v/>
      </c>
      <c r="CC67" s="290" t="str">
        <f>IF(BD67="","",COUNTIF($AO67:BD67,1))</f>
        <v/>
      </c>
      <c r="CD67" s="290" t="str">
        <f>IF(BE67="","",COUNTIF($AO67:BE67,1))</f>
        <v/>
      </c>
      <c r="CE67" s="290" t="str">
        <f>IF(BF67="","",COUNTIF($AO67:BF67,1))</f>
        <v/>
      </c>
      <c r="CF67" s="290" t="str">
        <f>IF(BG67="","",COUNTIF($AO67:BG67,1))</f>
        <v/>
      </c>
      <c r="CG67" s="290" t="str">
        <f>IF(BH67="","",COUNTIF($AO67:BH67,1))</f>
        <v/>
      </c>
      <c r="CH67" s="290" t="str">
        <f>IF(BI67="","",COUNTIF($AO67:BI67,1))</f>
        <v/>
      </c>
      <c r="CI67" s="290" t="str">
        <f>IF(BJ67="","",COUNTIF($AO67:BJ67,1))</f>
        <v/>
      </c>
      <c r="CJ67" s="290" t="str">
        <f>IF(BK67="","",COUNTIF($AO67:BK67,1))</f>
        <v/>
      </c>
      <c r="CK67" s="290" t="str">
        <f>IF(BL67="","",COUNTIF($AO67:BL67,1))</f>
        <v/>
      </c>
      <c r="CL67" s="291"/>
      <c r="CM67" s="290" t="str">
        <f t="shared" si="56"/>
        <v/>
      </c>
      <c r="CN67" s="290" t="str">
        <f t="shared" si="56"/>
        <v/>
      </c>
      <c r="CO67" s="290" t="str">
        <f t="shared" si="56"/>
        <v/>
      </c>
      <c r="CP67" s="290" t="str">
        <f t="shared" si="56"/>
        <v/>
      </c>
      <c r="CQ67" s="290" t="str">
        <f t="shared" si="56"/>
        <v/>
      </c>
      <c r="CR67" s="290" t="str">
        <f t="shared" si="56"/>
        <v/>
      </c>
      <c r="CS67" s="290" t="str">
        <f t="shared" si="56"/>
        <v/>
      </c>
      <c r="CT67" s="290" t="str">
        <f t="shared" si="56"/>
        <v/>
      </c>
      <c r="CU67" s="290" t="str">
        <f t="shared" si="56"/>
        <v/>
      </c>
      <c r="CV67" s="290" t="str">
        <f t="shared" si="56"/>
        <v/>
      </c>
      <c r="CW67" s="290" t="str">
        <f t="shared" si="54"/>
        <v/>
      </c>
      <c r="CX67" s="290" t="str">
        <f t="shared" si="54"/>
        <v/>
      </c>
      <c r="CY67" s="290" t="str">
        <f t="shared" si="54"/>
        <v/>
      </c>
      <c r="CZ67" s="290" t="str">
        <f t="shared" si="54"/>
        <v/>
      </c>
      <c r="DA67" s="290" t="str">
        <f t="shared" si="54"/>
        <v/>
      </c>
      <c r="DB67" s="290" t="str">
        <f t="shared" si="54"/>
        <v/>
      </c>
      <c r="DC67" s="290" t="str">
        <f t="shared" si="52"/>
        <v/>
      </c>
      <c r="DD67" s="290" t="str">
        <f t="shared" si="52"/>
        <v/>
      </c>
      <c r="DE67" s="290" t="str">
        <f t="shared" si="50"/>
        <v/>
      </c>
      <c r="DF67" s="290" t="str">
        <f t="shared" si="50"/>
        <v/>
      </c>
      <c r="DG67" s="290" t="str">
        <f t="shared" si="50"/>
        <v/>
      </c>
      <c r="DH67" s="290" t="str">
        <f t="shared" si="50"/>
        <v/>
      </c>
      <c r="DI67" s="290" t="str">
        <f t="shared" si="50"/>
        <v/>
      </c>
      <c r="DJ67" s="290" t="str">
        <f t="shared" si="50"/>
        <v/>
      </c>
      <c r="DK67" s="3" t="str">
        <f t="shared" si="49"/>
        <v/>
      </c>
      <c r="DL67" s="3" t="str">
        <f t="shared" si="49"/>
        <v/>
      </c>
      <c r="DM67" s="3" t="str">
        <f t="shared" si="49"/>
        <v/>
      </c>
      <c r="DN67" s="3" t="str">
        <f t="shared" si="49"/>
        <v/>
      </c>
      <c r="DO67" s="3" t="str">
        <f t="shared" si="49"/>
        <v/>
      </c>
      <c r="DP67" s="3" t="str">
        <f t="shared" si="34"/>
        <v/>
      </c>
      <c r="DQ67" s="3" t="str">
        <f t="shared" si="35"/>
        <v/>
      </c>
      <c r="DR67" s="3" t="str">
        <f t="shared" si="36"/>
        <v/>
      </c>
      <c r="DS67" s="3" t="str">
        <f t="shared" si="37"/>
        <v/>
      </c>
      <c r="DT67" s="3" t="str">
        <f t="shared" si="38"/>
        <v/>
      </c>
      <c r="DU67" s="1" t="str">
        <f t="shared" si="39"/>
        <v/>
      </c>
      <c r="DV67" s="1" t="str">
        <f t="shared" si="19"/>
        <v/>
      </c>
      <c r="DW67" s="1" t="str">
        <f t="shared" si="20"/>
        <v/>
      </c>
      <c r="DX67" s="1" t="str">
        <f t="shared" si="21"/>
        <v/>
      </c>
      <c r="DY67" s="1" t="str">
        <f t="shared" si="22"/>
        <v/>
      </c>
      <c r="DZ67" s="1" t="str">
        <f t="shared" si="23"/>
        <v/>
      </c>
      <c r="EA67" s="1" t="str">
        <f t="shared" si="44"/>
        <v/>
      </c>
      <c r="EB67" s="1" t="str">
        <f t="shared" si="25"/>
        <v/>
      </c>
      <c r="EC67" s="1" t="str">
        <f t="shared" si="44"/>
        <v/>
      </c>
      <c r="ED67" s="1" t="str">
        <f t="shared" si="25"/>
        <v/>
      </c>
      <c r="EE67" s="1" t="str">
        <f t="shared" si="26"/>
        <v/>
      </c>
      <c r="EF67" s="1" t="str">
        <f t="shared" si="27"/>
        <v/>
      </c>
      <c r="EG67" s="1" t="str">
        <f t="shared" si="7"/>
        <v/>
      </c>
      <c r="EH67" s="1" t="str">
        <f t="shared" si="8"/>
        <v/>
      </c>
      <c r="EI67" s="1" t="str">
        <f t="shared" si="9"/>
        <v/>
      </c>
      <c r="EJ67" s="1" t="str">
        <f t="shared" si="10"/>
        <v/>
      </c>
      <c r="EK67" s="1" t="str">
        <f t="shared" si="11"/>
        <v/>
      </c>
      <c r="EL67" s="1" t="str">
        <f t="shared" si="12"/>
        <v/>
      </c>
      <c r="EM67" s="1" t="str">
        <f t="shared" si="13"/>
        <v/>
      </c>
      <c r="EN67" s="1" t="str">
        <f t="shared" si="14"/>
        <v/>
      </c>
      <c r="EP67" s="1" t="str">
        <f t="shared" si="28"/>
        <v/>
      </c>
      <c r="EQ67" s="1" t="str">
        <f t="shared" si="29"/>
        <v/>
      </c>
      <c r="ER67" s="1" t="str">
        <f t="shared" si="30"/>
        <v/>
      </c>
      <c r="ES67" s="1" t="str">
        <f t="shared" si="31"/>
        <v/>
      </c>
      <c r="ET67" s="1" t="str">
        <f t="shared" si="32"/>
        <v/>
      </c>
    </row>
    <row r="68" spans="1:150" ht="15.6" x14ac:dyDescent="0.3">
      <c r="A68" s="291" t="str">
        <f t="shared" si="15"/>
        <v/>
      </c>
      <c r="B68" s="292" t="str">
        <f>ajuizamento!A75</f>
        <v/>
      </c>
      <c r="C68" s="293" t="str">
        <f>ajuizamento!B75</f>
        <v/>
      </c>
      <c r="D68" s="293">
        <f>ajuizamento!C75</f>
        <v>0</v>
      </c>
      <c r="E68" s="293">
        <f>ajuizamento!D75</f>
        <v>0</v>
      </c>
      <c r="F68" s="293" t="str">
        <f>ajuizamento!E75</f>
        <v/>
      </c>
      <c r="G68" s="293" t="str">
        <f>ajuizamento!F75</f>
        <v/>
      </c>
      <c r="H68" s="292">
        <f>ajuizamento!G75</f>
        <v>0</v>
      </c>
      <c r="I68" s="5">
        <f>IF(ajuizamento!$AY75="",0,ajuizamento!$AY75)</f>
        <v>0</v>
      </c>
      <c r="J68" s="5">
        <f>IF(ajuizamento!H75="",0,ajuizamento!H75)</f>
        <v>0</v>
      </c>
      <c r="K68" s="5">
        <f>IF(ajuizamento!BC75="",0,ajuizamento!BC75)</f>
        <v>0</v>
      </c>
      <c r="L68" s="5">
        <f>IF(ajuizamento!BD75="",0,ajuizamento!BD75)</f>
        <v>0</v>
      </c>
      <c r="M68" s="5">
        <f>IF(ajuizamento!S75="",0,ajuizamento!S75)</f>
        <v>0</v>
      </c>
      <c r="N68" s="5">
        <f>IF(ajuizamento!T75="",0,ajuizamento!T75)</f>
        <v>0</v>
      </c>
      <c r="O68" s="5">
        <f>IF(ajuizamento!U75="",0,ajuizamento!U75)</f>
        <v>0</v>
      </c>
      <c r="P68" s="5">
        <f>IF(ajuizamento!V75="",0,ajuizamento!V75)</f>
        <v>0</v>
      </c>
      <c r="Q68" s="5">
        <f>IF(ajuizamento!W75="",0,ajuizamento!W75)</f>
        <v>0</v>
      </c>
      <c r="R68" s="5">
        <f>IF(ajuizamento!X75="",0,ajuizamento!X75)</f>
        <v>0</v>
      </c>
      <c r="S68" s="5">
        <f>IF(ajuizamento!Y75="",0,ajuizamento!Y75)</f>
        <v>0</v>
      </c>
      <c r="T68" s="5">
        <f>IF(ajuizamento!Z75="",0,ajuizamento!Z75)</f>
        <v>0</v>
      </c>
      <c r="U68" s="5">
        <f>IF(ajuizamento!AA75="",0,ajuizamento!AA75)</f>
        <v>0</v>
      </c>
      <c r="V68" s="5">
        <f>IF(ajuizamento!AB75="",0,ajuizamento!AB75)</f>
        <v>0</v>
      </c>
      <c r="W68" s="5">
        <f>IF(ajuizamento!AC75="",0,ajuizamento!AC75)</f>
        <v>0</v>
      </c>
      <c r="X68" s="5">
        <f>IF(ajuizamento!AD75="",0,ajuizamento!AD75)</f>
        <v>0</v>
      </c>
      <c r="Y68" s="5">
        <f>IF(ajuizamento!AE75="",0,ajuizamento!AE75)</f>
        <v>0</v>
      </c>
      <c r="Z68" s="5">
        <f>IF(ajuizamento!AF75="",0,ajuizamento!AF75)</f>
        <v>0</v>
      </c>
      <c r="AA68" s="5">
        <f>IF(ajuizamento!AG75="",0,ajuizamento!AG75)</f>
        <v>0</v>
      </c>
      <c r="AB68" s="5">
        <f>IF(ajuizamento!AH75="",0,ajuizamento!AH75)</f>
        <v>0</v>
      </c>
      <c r="AC68" s="5">
        <f>IF(ajuizamento!AI75="",0,ajuizamento!AI75)</f>
        <v>0</v>
      </c>
      <c r="AD68" s="5">
        <f>IF(ajuizamento!AJ75="",0,ajuizamento!AJ75)</f>
        <v>0</v>
      </c>
      <c r="AE68" s="5">
        <f>IF(ajuizamento!AK75="",0,ajuizamento!AK75)</f>
        <v>0</v>
      </c>
      <c r="AF68" s="5">
        <f>IF(ajuizamento!AL75="",0,ajuizamento!AL75)</f>
        <v>0</v>
      </c>
      <c r="AG68" s="5">
        <f>IF(ajuizamento!AM75="",0,ajuizamento!AM75)</f>
        <v>0</v>
      </c>
      <c r="AH68" s="5">
        <f>IF(ajuizamento!AN75="",0,ajuizamento!AN75)</f>
        <v>0</v>
      </c>
      <c r="AI68" s="5">
        <f>IF(ajuizamento!AO75="",0,ajuizamento!AO75)</f>
        <v>0</v>
      </c>
      <c r="AJ68" s="5">
        <f>IF(ajuizamento!AP75="",0,ajuizamento!AP75)</f>
        <v>0</v>
      </c>
      <c r="AK68" s="5">
        <f>IF(ajuizamento!AS75="",0,ajuizamento!AS75)</f>
        <v>0</v>
      </c>
      <c r="AL68" s="9" t="str">
        <f t="shared" si="48"/>
        <v/>
      </c>
      <c r="AM68" s="7" t="str">
        <f t="shared" si="2"/>
        <v/>
      </c>
      <c r="AN68" s="291">
        <f t="shared" si="55"/>
        <v>0</v>
      </c>
      <c r="AO68" s="290" t="str">
        <f t="shared" si="53"/>
        <v/>
      </c>
      <c r="AP68" s="290" t="str">
        <f t="shared" si="53"/>
        <v/>
      </c>
      <c r="AQ68" s="290" t="str">
        <f t="shared" si="53"/>
        <v/>
      </c>
      <c r="AR68" s="290" t="str">
        <f t="shared" si="53"/>
        <v/>
      </c>
      <c r="AS68" s="290" t="str">
        <f t="shared" si="53"/>
        <v/>
      </c>
      <c r="AT68" s="290" t="str">
        <f t="shared" si="53"/>
        <v/>
      </c>
      <c r="AU68" s="290" t="str">
        <f t="shared" si="53"/>
        <v/>
      </c>
      <c r="AV68" s="290" t="str">
        <f t="shared" si="51"/>
        <v/>
      </c>
      <c r="AW68" s="290" t="str">
        <f t="shared" si="51"/>
        <v/>
      </c>
      <c r="AX68" s="290" t="str">
        <f t="shared" si="51"/>
        <v/>
      </c>
      <c r="AY68" s="290" t="str">
        <f t="shared" si="51"/>
        <v/>
      </c>
      <c r="AZ68" s="290" t="str">
        <f t="shared" si="51"/>
        <v/>
      </c>
      <c r="BA68" s="290" t="str">
        <f t="shared" si="51"/>
        <v/>
      </c>
      <c r="BB68" s="290" t="str">
        <f t="shared" si="51"/>
        <v/>
      </c>
      <c r="BC68" s="290" t="str">
        <f t="shared" si="51"/>
        <v/>
      </c>
      <c r="BD68" s="290" t="str">
        <f t="shared" si="51"/>
        <v/>
      </c>
      <c r="BE68" s="290" t="str">
        <f t="shared" si="46"/>
        <v/>
      </c>
      <c r="BF68" s="290" t="str">
        <f t="shared" si="46"/>
        <v/>
      </c>
      <c r="BG68" s="290" t="str">
        <f t="shared" si="45"/>
        <v/>
      </c>
      <c r="BH68" s="290" t="str">
        <f t="shared" si="42"/>
        <v/>
      </c>
      <c r="BI68" s="290" t="str">
        <f t="shared" si="42"/>
        <v/>
      </c>
      <c r="BJ68" s="290" t="str">
        <f t="shared" si="42"/>
        <v/>
      </c>
      <c r="BK68" s="290" t="str">
        <f t="shared" si="42"/>
        <v/>
      </c>
      <c r="BL68" s="290" t="str">
        <f t="shared" si="42"/>
        <v/>
      </c>
      <c r="BM68" s="290"/>
      <c r="BN68" s="290" t="str">
        <f>IF(AO68="","",COUNTIF($AO68:AO68,1))</f>
        <v/>
      </c>
      <c r="BO68" s="290" t="str">
        <f>IF(AP68="","",COUNTIF($AO68:AP68,1))</f>
        <v/>
      </c>
      <c r="BP68" s="290" t="str">
        <f>IF(AQ68="","",COUNTIF($AO68:AQ68,1))</f>
        <v/>
      </c>
      <c r="BQ68" s="290" t="str">
        <f>IF(AR68="","",COUNTIF($AO68:AR68,1))</f>
        <v/>
      </c>
      <c r="BR68" s="290" t="str">
        <f>IF(AS68="","",COUNTIF($AO68:AS68,1))</f>
        <v/>
      </c>
      <c r="BS68" s="290" t="str">
        <f>IF(AT68="","",COUNTIF($AO68:AT68,1))</f>
        <v/>
      </c>
      <c r="BT68" s="290" t="str">
        <f>IF(AU68="","",COUNTIF($AO68:AU68,1))</f>
        <v/>
      </c>
      <c r="BU68" s="290" t="str">
        <f>IF(AV68="","",COUNTIF($AO68:AV68,1))</f>
        <v/>
      </c>
      <c r="BV68" s="290" t="str">
        <f>IF(AW68="","",COUNTIF($AO68:AW68,1))</f>
        <v/>
      </c>
      <c r="BW68" s="290" t="str">
        <f>IF(AX68="","",COUNTIF($AO68:AX68,1))</f>
        <v/>
      </c>
      <c r="BX68" s="290" t="str">
        <f>IF(AY68="","",COUNTIF($AO68:AY68,1))</f>
        <v/>
      </c>
      <c r="BY68" s="290" t="str">
        <f>IF(AZ68="","",COUNTIF($AO68:AZ68,1))</f>
        <v/>
      </c>
      <c r="BZ68" s="290" t="str">
        <f>IF(BA68="","",COUNTIF($AO68:BA68,1))</f>
        <v/>
      </c>
      <c r="CA68" s="290" t="str">
        <f>IF(BB68="","",COUNTIF($AO68:BB68,1))</f>
        <v/>
      </c>
      <c r="CB68" s="290" t="str">
        <f>IF(BC68="","",COUNTIF($AO68:BC68,1))</f>
        <v/>
      </c>
      <c r="CC68" s="290" t="str">
        <f>IF(BD68="","",COUNTIF($AO68:BD68,1))</f>
        <v/>
      </c>
      <c r="CD68" s="290" t="str">
        <f>IF(BE68="","",COUNTIF($AO68:BE68,1))</f>
        <v/>
      </c>
      <c r="CE68" s="290" t="str">
        <f>IF(BF68="","",COUNTIF($AO68:BF68,1))</f>
        <v/>
      </c>
      <c r="CF68" s="290" t="str">
        <f>IF(BG68="","",COUNTIF($AO68:BG68,1))</f>
        <v/>
      </c>
      <c r="CG68" s="290" t="str">
        <f>IF(BH68="","",COUNTIF($AO68:BH68,1))</f>
        <v/>
      </c>
      <c r="CH68" s="290" t="str">
        <f>IF(BI68="","",COUNTIF($AO68:BI68,1))</f>
        <v/>
      </c>
      <c r="CI68" s="290" t="str">
        <f>IF(BJ68="","",COUNTIF($AO68:BJ68,1))</f>
        <v/>
      </c>
      <c r="CJ68" s="290" t="str">
        <f>IF(BK68="","",COUNTIF($AO68:BK68,1))</f>
        <v/>
      </c>
      <c r="CK68" s="290" t="str">
        <f>IF(BL68="","",COUNTIF($AO68:BL68,1))</f>
        <v/>
      </c>
      <c r="CL68" s="291"/>
      <c r="CM68" s="290" t="str">
        <f t="shared" si="56"/>
        <v/>
      </c>
      <c r="CN68" s="290" t="str">
        <f t="shared" si="56"/>
        <v/>
      </c>
      <c r="CO68" s="290" t="str">
        <f t="shared" si="56"/>
        <v/>
      </c>
      <c r="CP68" s="290" t="str">
        <f t="shared" si="56"/>
        <v/>
      </c>
      <c r="CQ68" s="290" t="str">
        <f t="shared" si="56"/>
        <v/>
      </c>
      <c r="CR68" s="290" t="str">
        <f t="shared" si="56"/>
        <v/>
      </c>
      <c r="CS68" s="290" t="str">
        <f t="shared" si="56"/>
        <v/>
      </c>
      <c r="CT68" s="290" t="str">
        <f t="shared" si="56"/>
        <v/>
      </c>
      <c r="CU68" s="290" t="str">
        <f t="shared" si="56"/>
        <v/>
      </c>
      <c r="CV68" s="290" t="str">
        <f t="shared" si="56"/>
        <v/>
      </c>
      <c r="CW68" s="290" t="str">
        <f t="shared" si="54"/>
        <v/>
      </c>
      <c r="CX68" s="290" t="str">
        <f t="shared" si="54"/>
        <v/>
      </c>
      <c r="CY68" s="290" t="str">
        <f t="shared" si="54"/>
        <v/>
      </c>
      <c r="CZ68" s="290" t="str">
        <f t="shared" si="54"/>
        <v/>
      </c>
      <c r="DA68" s="290" t="str">
        <f t="shared" si="54"/>
        <v/>
      </c>
      <c r="DB68" s="290" t="str">
        <f t="shared" si="54"/>
        <v/>
      </c>
      <c r="DC68" s="290" t="str">
        <f t="shared" si="52"/>
        <v/>
      </c>
      <c r="DD68" s="290" t="str">
        <f t="shared" si="52"/>
        <v/>
      </c>
      <c r="DE68" s="290" t="str">
        <f t="shared" si="50"/>
        <v/>
      </c>
      <c r="DF68" s="290" t="str">
        <f t="shared" si="50"/>
        <v/>
      </c>
      <c r="DG68" s="290" t="str">
        <f t="shared" si="50"/>
        <v/>
      </c>
      <c r="DH68" s="290" t="str">
        <f t="shared" si="50"/>
        <v/>
      </c>
      <c r="DI68" s="290" t="str">
        <f t="shared" si="50"/>
        <v/>
      </c>
      <c r="DJ68" s="290" t="str">
        <f t="shared" si="50"/>
        <v/>
      </c>
      <c r="DK68" s="3" t="str">
        <f t="shared" si="49"/>
        <v/>
      </c>
      <c r="DL68" s="3" t="str">
        <f t="shared" si="49"/>
        <v/>
      </c>
      <c r="DM68" s="3" t="str">
        <f t="shared" si="49"/>
        <v/>
      </c>
      <c r="DN68" s="3" t="str">
        <f t="shared" si="49"/>
        <v/>
      </c>
      <c r="DO68" s="3" t="str">
        <f t="shared" si="49"/>
        <v/>
      </c>
      <c r="DP68" s="3" t="str">
        <f t="shared" si="34"/>
        <v/>
      </c>
      <c r="DQ68" s="3" t="str">
        <f t="shared" si="35"/>
        <v/>
      </c>
      <c r="DR68" s="3" t="str">
        <f t="shared" si="36"/>
        <v/>
      </c>
      <c r="DS68" s="3" t="str">
        <f t="shared" si="37"/>
        <v/>
      </c>
      <c r="DT68" s="3" t="str">
        <f t="shared" si="38"/>
        <v/>
      </c>
      <c r="DU68" s="1" t="str">
        <f t="shared" si="39"/>
        <v/>
      </c>
      <c r="DV68" s="1" t="str">
        <f t="shared" si="19"/>
        <v/>
      </c>
      <c r="DW68" s="1" t="str">
        <f t="shared" si="20"/>
        <v/>
      </c>
      <c r="DX68" s="1" t="str">
        <f t="shared" si="21"/>
        <v/>
      </c>
      <c r="DY68" s="1" t="str">
        <f t="shared" si="22"/>
        <v/>
      </c>
      <c r="DZ68" s="1" t="str">
        <f t="shared" si="23"/>
        <v/>
      </c>
      <c r="EA68" s="1" t="str">
        <f t="shared" si="44"/>
        <v/>
      </c>
      <c r="EB68" s="1" t="str">
        <f t="shared" si="25"/>
        <v/>
      </c>
      <c r="EC68" s="1" t="str">
        <f t="shared" si="44"/>
        <v/>
      </c>
      <c r="ED68" s="1" t="str">
        <f t="shared" si="25"/>
        <v/>
      </c>
      <c r="EE68" s="1" t="str">
        <f t="shared" si="26"/>
        <v/>
      </c>
      <c r="EF68" s="1" t="str">
        <f t="shared" si="27"/>
        <v/>
      </c>
      <c r="EG68" s="1" t="str">
        <f t="shared" si="7"/>
        <v/>
      </c>
      <c r="EH68" s="1" t="str">
        <f t="shared" si="8"/>
        <v/>
      </c>
      <c r="EI68" s="1" t="str">
        <f t="shared" si="9"/>
        <v/>
      </c>
      <c r="EJ68" s="1" t="str">
        <f t="shared" si="10"/>
        <v/>
      </c>
      <c r="EK68" s="1" t="str">
        <f t="shared" si="11"/>
        <v/>
      </c>
      <c r="EL68" s="1" t="str">
        <f t="shared" si="12"/>
        <v/>
      </c>
      <c r="EM68" s="1" t="str">
        <f t="shared" si="13"/>
        <v/>
      </c>
      <c r="EN68" s="1" t="str">
        <f t="shared" si="14"/>
        <v/>
      </c>
      <c r="EP68" s="1" t="str">
        <f t="shared" si="28"/>
        <v/>
      </c>
      <c r="EQ68" s="1" t="str">
        <f t="shared" si="29"/>
        <v/>
      </c>
      <c r="ER68" s="1" t="str">
        <f t="shared" si="30"/>
        <v/>
      </c>
      <c r="ES68" s="1" t="str">
        <f t="shared" si="31"/>
        <v/>
      </c>
      <c r="ET68" s="1" t="str">
        <f t="shared" si="32"/>
        <v/>
      </c>
    </row>
    <row r="69" spans="1:150" ht="15.6" x14ac:dyDescent="0.3">
      <c r="A69" s="291" t="str">
        <f t="shared" si="15"/>
        <v/>
      </c>
      <c r="B69" s="292" t="str">
        <f>ajuizamento!A76</f>
        <v/>
      </c>
      <c r="C69" s="293" t="str">
        <f>ajuizamento!B76</f>
        <v/>
      </c>
      <c r="D69" s="293">
        <f>ajuizamento!C76</f>
        <v>0</v>
      </c>
      <c r="E69" s="293">
        <f>ajuizamento!D76</f>
        <v>0</v>
      </c>
      <c r="F69" s="293" t="str">
        <f>ajuizamento!E76</f>
        <v/>
      </c>
      <c r="G69" s="293" t="str">
        <f>ajuizamento!F76</f>
        <v/>
      </c>
      <c r="H69" s="292">
        <f>ajuizamento!G76</f>
        <v>0</v>
      </c>
      <c r="I69" s="5">
        <f>IF(ajuizamento!$AY76="",0,ajuizamento!$AY76)</f>
        <v>0</v>
      </c>
      <c r="J69" s="5">
        <f>IF(ajuizamento!H76="",0,ajuizamento!H76)</f>
        <v>0</v>
      </c>
      <c r="K69" s="5">
        <f>IF(ajuizamento!BC76="",0,ajuizamento!BC76)</f>
        <v>0</v>
      </c>
      <c r="L69" s="5">
        <f>IF(ajuizamento!BD76="",0,ajuizamento!BD76)</f>
        <v>0</v>
      </c>
      <c r="M69" s="5">
        <f>IF(ajuizamento!S76="",0,ajuizamento!S76)</f>
        <v>0</v>
      </c>
      <c r="N69" s="5">
        <f>IF(ajuizamento!T76="",0,ajuizamento!T76)</f>
        <v>0</v>
      </c>
      <c r="O69" s="5">
        <f>IF(ajuizamento!U76="",0,ajuizamento!U76)</f>
        <v>0</v>
      </c>
      <c r="P69" s="5">
        <f>IF(ajuizamento!V76="",0,ajuizamento!V76)</f>
        <v>0</v>
      </c>
      <c r="Q69" s="5">
        <f>IF(ajuizamento!W76="",0,ajuizamento!W76)</f>
        <v>0</v>
      </c>
      <c r="R69" s="5">
        <f>IF(ajuizamento!X76="",0,ajuizamento!X76)</f>
        <v>0</v>
      </c>
      <c r="S69" s="5">
        <f>IF(ajuizamento!Y76="",0,ajuizamento!Y76)</f>
        <v>0</v>
      </c>
      <c r="T69" s="5">
        <f>IF(ajuizamento!Z76="",0,ajuizamento!Z76)</f>
        <v>0</v>
      </c>
      <c r="U69" s="5">
        <f>IF(ajuizamento!AA76="",0,ajuizamento!AA76)</f>
        <v>0</v>
      </c>
      <c r="V69" s="5">
        <f>IF(ajuizamento!AB76="",0,ajuizamento!AB76)</f>
        <v>0</v>
      </c>
      <c r="W69" s="5">
        <f>IF(ajuizamento!AC76="",0,ajuizamento!AC76)</f>
        <v>0</v>
      </c>
      <c r="X69" s="5">
        <f>IF(ajuizamento!AD76="",0,ajuizamento!AD76)</f>
        <v>0</v>
      </c>
      <c r="Y69" s="5">
        <f>IF(ajuizamento!AE76="",0,ajuizamento!AE76)</f>
        <v>0</v>
      </c>
      <c r="Z69" s="5">
        <f>IF(ajuizamento!AF76="",0,ajuizamento!AF76)</f>
        <v>0</v>
      </c>
      <c r="AA69" s="5">
        <f>IF(ajuizamento!AG76="",0,ajuizamento!AG76)</f>
        <v>0</v>
      </c>
      <c r="AB69" s="5">
        <f>IF(ajuizamento!AH76="",0,ajuizamento!AH76)</f>
        <v>0</v>
      </c>
      <c r="AC69" s="5">
        <f>IF(ajuizamento!AI76="",0,ajuizamento!AI76)</f>
        <v>0</v>
      </c>
      <c r="AD69" s="5">
        <f>IF(ajuizamento!AJ76="",0,ajuizamento!AJ76)</f>
        <v>0</v>
      </c>
      <c r="AE69" s="5">
        <f>IF(ajuizamento!AK76="",0,ajuizamento!AK76)</f>
        <v>0</v>
      </c>
      <c r="AF69" s="5">
        <f>IF(ajuizamento!AL76="",0,ajuizamento!AL76)</f>
        <v>0</v>
      </c>
      <c r="AG69" s="5">
        <f>IF(ajuizamento!AM76="",0,ajuizamento!AM76)</f>
        <v>0</v>
      </c>
      <c r="AH69" s="5">
        <f>IF(ajuizamento!AN76="",0,ajuizamento!AN76)</f>
        <v>0</v>
      </c>
      <c r="AI69" s="5">
        <f>IF(ajuizamento!AO76="",0,ajuizamento!AO76)</f>
        <v>0</v>
      </c>
      <c r="AJ69" s="5">
        <f>IF(ajuizamento!AP76="",0,ajuizamento!AP76)</f>
        <v>0</v>
      </c>
      <c r="AK69" s="5">
        <f>IF(ajuizamento!AS76="",0,ajuizamento!AS76)</f>
        <v>0</v>
      </c>
      <c r="AL69" s="9" t="str">
        <f t="shared" si="48"/>
        <v/>
      </c>
      <c r="AM69" s="7" t="str">
        <f t="shared" si="2"/>
        <v/>
      </c>
      <c r="AN69" s="291">
        <f t="shared" si="55"/>
        <v>0</v>
      </c>
      <c r="AO69" s="290" t="str">
        <f t="shared" si="53"/>
        <v/>
      </c>
      <c r="AP69" s="290" t="str">
        <f t="shared" si="53"/>
        <v/>
      </c>
      <c r="AQ69" s="290" t="str">
        <f t="shared" si="53"/>
        <v/>
      </c>
      <c r="AR69" s="290" t="str">
        <f t="shared" si="53"/>
        <v/>
      </c>
      <c r="AS69" s="290" t="str">
        <f t="shared" si="53"/>
        <v/>
      </c>
      <c r="AT69" s="290" t="str">
        <f t="shared" si="53"/>
        <v/>
      </c>
      <c r="AU69" s="290" t="str">
        <f t="shared" si="53"/>
        <v/>
      </c>
      <c r="AV69" s="290" t="str">
        <f t="shared" si="51"/>
        <v/>
      </c>
      <c r="AW69" s="290" t="str">
        <f t="shared" si="51"/>
        <v/>
      </c>
      <c r="AX69" s="290" t="str">
        <f t="shared" si="51"/>
        <v/>
      </c>
      <c r="AY69" s="290" t="str">
        <f t="shared" si="51"/>
        <v/>
      </c>
      <c r="AZ69" s="290" t="str">
        <f t="shared" si="51"/>
        <v/>
      </c>
      <c r="BA69" s="290" t="str">
        <f t="shared" si="51"/>
        <v/>
      </c>
      <c r="BB69" s="290" t="str">
        <f t="shared" si="51"/>
        <v/>
      </c>
      <c r="BC69" s="290" t="str">
        <f t="shared" si="51"/>
        <v/>
      </c>
      <c r="BD69" s="290" t="str">
        <f t="shared" si="51"/>
        <v/>
      </c>
      <c r="BE69" s="290" t="str">
        <f t="shared" si="46"/>
        <v/>
      </c>
      <c r="BF69" s="290" t="str">
        <f t="shared" si="46"/>
        <v/>
      </c>
      <c r="BG69" s="290" t="str">
        <f t="shared" si="45"/>
        <v/>
      </c>
      <c r="BH69" s="290" t="str">
        <f t="shared" si="42"/>
        <v/>
      </c>
      <c r="BI69" s="290" t="str">
        <f t="shared" si="42"/>
        <v/>
      </c>
      <c r="BJ69" s="290" t="str">
        <f t="shared" si="42"/>
        <v/>
      </c>
      <c r="BK69" s="290" t="str">
        <f t="shared" si="42"/>
        <v/>
      </c>
      <c r="BL69" s="290" t="str">
        <f t="shared" si="42"/>
        <v/>
      </c>
      <c r="BM69" s="290"/>
      <c r="BN69" s="290" t="str">
        <f>IF(AO69="","",COUNTIF($AO69:AO69,1))</f>
        <v/>
      </c>
      <c r="BO69" s="290" t="str">
        <f>IF(AP69="","",COUNTIF($AO69:AP69,1))</f>
        <v/>
      </c>
      <c r="BP69" s="290" t="str">
        <f>IF(AQ69="","",COUNTIF($AO69:AQ69,1))</f>
        <v/>
      </c>
      <c r="BQ69" s="290" t="str">
        <f>IF(AR69="","",COUNTIF($AO69:AR69,1))</f>
        <v/>
      </c>
      <c r="BR69" s="290" t="str">
        <f>IF(AS69="","",COUNTIF($AO69:AS69,1))</f>
        <v/>
      </c>
      <c r="BS69" s="290" t="str">
        <f>IF(AT69="","",COUNTIF($AO69:AT69,1))</f>
        <v/>
      </c>
      <c r="BT69" s="290" t="str">
        <f>IF(AU69="","",COUNTIF($AO69:AU69,1))</f>
        <v/>
      </c>
      <c r="BU69" s="290" t="str">
        <f>IF(AV69="","",COUNTIF($AO69:AV69,1))</f>
        <v/>
      </c>
      <c r="BV69" s="290" t="str">
        <f>IF(AW69="","",COUNTIF($AO69:AW69,1))</f>
        <v/>
      </c>
      <c r="BW69" s="290" t="str">
        <f>IF(AX69="","",COUNTIF($AO69:AX69,1))</f>
        <v/>
      </c>
      <c r="BX69" s="290" t="str">
        <f>IF(AY69="","",COUNTIF($AO69:AY69,1))</f>
        <v/>
      </c>
      <c r="BY69" s="290" t="str">
        <f>IF(AZ69="","",COUNTIF($AO69:AZ69,1))</f>
        <v/>
      </c>
      <c r="BZ69" s="290" t="str">
        <f>IF(BA69="","",COUNTIF($AO69:BA69,1))</f>
        <v/>
      </c>
      <c r="CA69" s="290" t="str">
        <f>IF(BB69="","",COUNTIF($AO69:BB69,1))</f>
        <v/>
      </c>
      <c r="CB69" s="290" t="str">
        <f>IF(BC69="","",COUNTIF($AO69:BC69,1))</f>
        <v/>
      </c>
      <c r="CC69" s="290" t="str">
        <f>IF(BD69="","",COUNTIF($AO69:BD69,1))</f>
        <v/>
      </c>
      <c r="CD69" s="290" t="str">
        <f>IF(BE69="","",COUNTIF($AO69:BE69,1))</f>
        <v/>
      </c>
      <c r="CE69" s="290" t="str">
        <f>IF(BF69="","",COUNTIF($AO69:BF69,1))</f>
        <v/>
      </c>
      <c r="CF69" s="290" t="str">
        <f>IF(BG69="","",COUNTIF($AO69:BG69,1))</f>
        <v/>
      </c>
      <c r="CG69" s="290" t="str">
        <f>IF(BH69="","",COUNTIF($AO69:BH69,1))</f>
        <v/>
      </c>
      <c r="CH69" s="290" t="str">
        <f>IF(BI69="","",COUNTIF($AO69:BI69,1))</f>
        <v/>
      </c>
      <c r="CI69" s="290" t="str">
        <f>IF(BJ69="","",COUNTIF($AO69:BJ69,1))</f>
        <v/>
      </c>
      <c r="CJ69" s="290" t="str">
        <f>IF(BK69="","",COUNTIF($AO69:BK69,1))</f>
        <v/>
      </c>
      <c r="CK69" s="290" t="str">
        <f>IF(BL69="","",COUNTIF($AO69:BL69,1))</f>
        <v/>
      </c>
      <c r="CL69" s="291"/>
      <c r="CM69" s="290" t="str">
        <f t="shared" si="56"/>
        <v/>
      </c>
      <c r="CN69" s="290" t="str">
        <f t="shared" si="56"/>
        <v/>
      </c>
      <c r="CO69" s="290" t="str">
        <f t="shared" si="56"/>
        <v/>
      </c>
      <c r="CP69" s="290" t="str">
        <f t="shared" si="56"/>
        <v/>
      </c>
      <c r="CQ69" s="290" t="str">
        <f t="shared" si="56"/>
        <v/>
      </c>
      <c r="CR69" s="290" t="str">
        <f t="shared" si="56"/>
        <v/>
      </c>
      <c r="CS69" s="290" t="str">
        <f t="shared" si="56"/>
        <v/>
      </c>
      <c r="CT69" s="290" t="str">
        <f t="shared" si="56"/>
        <v/>
      </c>
      <c r="CU69" s="290" t="str">
        <f t="shared" si="56"/>
        <v/>
      </c>
      <c r="CV69" s="290" t="str">
        <f t="shared" si="56"/>
        <v/>
      </c>
      <c r="CW69" s="290" t="str">
        <f t="shared" si="54"/>
        <v/>
      </c>
      <c r="CX69" s="290" t="str">
        <f t="shared" si="54"/>
        <v/>
      </c>
      <c r="CY69" s="290" t="str">
        <f t="shared" si="54"/>
        <v/>
      </c>
      <c r="CZ69" s="290" t="str">
        <f t="shared" si="54"/>
        <v/>
      </c>
      <c r="DA69" s="290" t="str">
        <f t="shared" si="54"/>
        <v/>
      </c>
      <c r="DB69" s="290" t="str">
        <f t="shared" si="54"/>
        <v/>
      </c>
      <c r="DC69" s="290" t="str">
        <f t="shared" si="52"/>
        <v/>
      </c>
      <c r="DD69" s="290" t="str">
        <f t="shared" si="52"/>
        <v/>
      </c>
      <c r="DE69" s="290" t="str">
        <f t="shared" si="50"/>
        <v/>
      </c>
      <c r="DF69" s="290" t="str">
        <f t="shared" si="50"/>
        <v/>
      </c>
      <c r="DG69" s="290" t="str">
        <f t="shared" si="50"/>
        <v/>
      </c>
      <c r="DH69" s="290" t="str">
        <f t="shared" si="50"/>
        <v/>
      </c>
      <c r="DI69" s="290" t="str">
        <f t="shared" si="50"/>
        <v/>
      </c>
      <c r="DJ69" s="290" t="str">
        <f t="shared" si="50"/>
        <v/>
      </c>
      <c r="DK69" s="3" t="str">
        <f t="shared" si="49"/>
        <v/>
      </c>
      <c r="DL69" s="3" t="str">
        <f t="shared" si="49"/>
        <v/>
      </c>
      <c r="DM69" s="3" t="str">
        <f t="shared" si="49"/>
        <v/>
      </c>
      <c r="DN69" s="3" t="str">
        <f t="shared" si="49"/>
        <v/>
      </c>
      <c r="DO69" s="3" t="str">
        <f t="shared" si="49"/>
        <v/>
      </c>
      <c r="DP69" s="3" t="str">
        <f t="shared" si="34"/>
        <v/>
      </c>
      <c r="DQ69" s="3" t="str">
        <f t="shared" si="35"/>
        <v/>
      </c>
      <c r="DR69" s="3" t="str">
        <f t="shared" si="36"/>
        <v/>
      </c>
      <c r="DS69" s="3" t="str">
        <f t="shared" si="37"/>
        <v/>
      </c>
      <c r="DT69" s="3" t="str">
        <f t="shared" si="38"/>
        <v/>
      </c>
      <c r="DU69" s="1" t="str">
        <f t="shared" si="39"/>
        <v/>
      </c>
      <c r="DV69" s="1" t="str">
        <f t="shared" si="19"/>
        <v/>
      </c>
      <c r="DW69" s="1" t="str">
        <f t="shared" si="20"/>
        <v/>
      </c>
      <c r="DX69" s="1" t="str">
        <f t="shared" si="21"/>
        <v/>
      </c>
      <c r="DY69" s="1" t="str">
        <f t="shared" si="22"/>
        <v/>
      </c>
      <c r="DZ69" s="1" t="str">
        <f t="shared" si="23"/>
        <v/>
      </c>
      <c r="EA69" s="1" t="str">
        <f t="shared" si="44"/>
        <v/>
      </c>
      <c r="EB69" s="1" t="str">
        <f t="shared" si="25"/>
        <v/>
      </c>
      <c r="EC69" s="1" t="str">
        <f t="shared" si="44"/>
        <v/>
      </c>
      <c r="ED69" s="1" t="str">
        <f t="shared" si="25"/>
        <v/>
      </c>
      <c r="EE69" s="1" t="str">
        <f t="shared" si="26"/>
        <v/>
      </c>
      <c r="EF69" s="1" t="str">
        <f t="shared" si="27"/>
        <v/>
      </c>
      <c r="EG69" s="1" t="str">
        <f t="shared" si="7"/>
        <v/>
      </c>
      <c r="EH69" s="1" t="str">
        <f t="shared" si="8"/>
        <v/>
      </c>
      <c r="EI69" s="1" t="str">
        <f t="shared" si="9"/>
        <v/>
      </c>
      <c r="EJ69" s="1" t="str">
        <f t="shared" si="10"/>
        <v/>
      </c>
      <c r="EK69" s="1" t="str">
        <f t="shared" si="11"/>
        <v/>
      </c>
      <c r="EL69" s="1" t="str">
        <f t="shared" si="12"/>
        <v/>
      </c>
      <c r="EM69" s="1" t="str">
        <f t="shared" si="13"/>
        <v/>
      </c>
      <c r="EN69" s="1" t="str">
        <f t="shared" si="14"/>
        <v/>
      </c>
      <c r="EP69" s="1" t="str">
        <f t="shared" si="28"/>
        <v/>
      </c>
      <c r="EQ69" s="1" t="str">
        <f t="shared" si="29"/>
        <v/>
      </c>
      <c r="ER69" s="1" t="str">
        <f t="shared" si="30"/>
        <v/>
      </c>
      <c r="ES69" s="1" t="str">
        <f t="shared" si="31"/>
        <v/>
      </c>
      <c r="ET69" s="1" t="str">
        <f t="shared" si="32"/>
        <v/>
      </c>
    </row>
    <row r="70" spans="1:150" ht="15.6" x14ac:dyDescent="0.3">
      <c r="A70" s="291" t="str">
        <f t="shared" si="15"/>
        <v/>
      </c>
      <c r="B70" s="292" t="str">
        <f>ajuizamento!A77</f>
        <v/>
      </c>
      <c r="C70" s="293" t="str">
        <f>ajuizamento!B77</f>
        <v/>
      </c>
      <c r="D70" s="293">
        <f>ajuizamento!C77</f>
        <v>0</v>
      </c>
      <c r="E70" s="293">
        <f>ajuizamento!D77</f>
        <v>0</v>
      </c>
      <c r="F70" s="293" t="str">
        <f>ajuizamento!E77</f>
        <v/>
      </c>
      <c r="G70" s="293" t="str">
        <f>ajuizamento!F77</f>
        <v/>
      </c>
      <c r="H70" s="292">
        <f>ajuizamento!G77</f>
        <v>0</v>
      </c>
      <c r="I70" s="5">
        <f>IF(ajuizamento!$AY77="",0,ajuizamento!$AY77)</f>
        <v>0</v>
      </c>
      <c r="J70" s="5">
        <f>IF(ajuizamento!H77="",0,ajuizamento!H77)</f>
        <v>0</v>
      </c>
      <c r="K70" s="5">
        <f>IF(ajuizamento!BC77="",0,ajuizamento!BC77)</f>
        <v>0</v>
      </c>
      <c r="L70" s="5">
        <f>IF(ajuizamento!BD77="",0,ajuizamento!BD77)</f>
        <v>0</v>
      </c>
      <c r="M70" s="5">
        <f>IF(ajuizamento!S77="",0,ajuizamento!S77)</f>
        <v>0</v>
      </c>
      <c r="N70" s="5">
        <f>IF(ajuizamento!T77="",0,ajuizamento!T77)</f>
        <v>0</v>
      </c>
      <c r="O70" s="5">
        <f>IF(ajuizamento!U77="",0,ajuizamento!U77)</f>
        <v>0</v>
      </c>
      <c r="P70" s="5">
        <f>IF(ajuizamento!V77="",0,ajuizamento!V77)</f>
        <v>0</v>
      </c>
      <c r="Q70" s="5">
        <f>IF(ajuizamento!W77="",0,ajuizamento!W77)</f>
        <v>0</v>
      </c>
      <c r="R70" s="5">
        <f>IF(ajuizamento!X77="",0,ajuizamento!X77)</f>
        <v>0</v>
      </c>
      <c r="S70" s="5">
        <f>IF(ajuizamento!Y77="",0,ajuizamento!Y77)</f>
        <v>0</v>
      </c>
      <c r="T70" s="5">
        <f>IF(ajuizamento!Z77="",0,ajuizamento!Z77)</f>
        <v>0</v>
      </c>
      <c r="U70" s="5">
        <f>IF(ajuizamento!AA77="",0,ajuizamento!AA77)</f>
        <v>0</v>
      </c>
      <c r="V70" s="5">
        <f>IF(ajuizamento!AB77="",0,ajuizamento!AB77)</f>
        <v>0</v>
      </c>
      <c r="W70" s="5">
        <f>IF(ajuizamento!AC77="",0,ajuizamento!AC77)</f>
        <v>0</v>
      </c>
      <c r="X70" s="5">
        <f>IF(ajuizamento!AD77="",0,ajuizamento!AD77)</f>
        <v>0</v>
      </c>
      <c r="Y70" s="5">
        <f>IF(ajuizamento!AE77="",0,ajuizamento!AE77)</f>
        <v>0</v>
      </c>
      <c r="Z70" s="5">
        <f>IF(ajuizamento!AF77="",0,ajuizamento!AF77)</f>
        <v>0</v>
      </c>
      <c r="AA70" s="5">
        <f>IF(ajuizamento!AG77="",0,ajuizamento!AG77)</f>
        <v>0</v>
      </c>
      <c r="AB70" s="5">
        <f>IF(ajuizamento!AH77="",0,ajuizamento!AH77)</f>
        <v>0</v>
      </c>
      <c r="AC70" s="5">
        <f>IF(ajuizamento!AI77="",0,ajuizamento!AI77)</f>
        <v>0</v>
      </c>
      <c r="AD70" s="5">
        <f>IF(ajuizamento!AJ77="",0,ajuizamento!AJ77)</f>
        <v>0</v>
      </c>
      <c r="AE70" s="5">
        <f>IF(ajuizamento!AK77="",0,ajuizamento!AK77)</f>
        <v>0</v>
      </c>
      <c r="AF70" s="5">
        <f>IF(ajuizamento!AL77="",0,ajuizamento!AL77)</f>
        <v>0</v>
      </c>
      <c r="AG70" s="5">
        <f>IF(ajuizamento!AM77="",0,ajuizamento!AM77)</f>
        <v>0</v>
      </c>
      <c r="AH70" s="5">
        <f>IF(ajuizamento!AN77="",0,ajuizamento!AN77)</f>
        <v>0</v>
      </c>
      <c r="AI70" s="5">
        <f>IF(ajuizamento!AO77="",0,ajuizamento!AO77)</f>
        <v>0</v>
      </c>
      <c r="AJ70" s="5">
        <f>IF(ajuizamento!AP77="",0,ajuizamento!AP77)</f>
        <v>0</v>
      </c>
      <c r="AK70" s="5">
        <f>IF(ajuizamento!AS77="",0,ajuizamento!AS77)</f>
        <v>0</v>
      </c>
      <c r="AL70" s="9" t="str">
        <f t="shared" si="48"/>
        <v/>
      </c>
      <c r="AM70" s="7" t="str">
        <f t="shared" si="2"/>
        <v/>
      </c>
      <c r="AN70" s="291">
        <f t="shared" si="55"/>
        <v>0</v>
      </c>
      <c r="AO70" s="290" t="str">
        <f t="shared" si="53"/>
        <v/>
      </c>
      <c r="AP70" s="290" t="str">
        <f t="shared" si="53"/>
        <v/>
      </c>
      <c r="AQ70" s="290" t="str">
        <f t="shared" si="53"/>
        <v/>
      </c>
      <c r="AR70" s="290" t="str">
        <f t="shared" si="53"/>
        <v/>
      </c>
      <c r="AS70" s="290" t="str">
        <f t="shared" si="53"/>
        <v/>
      </c>
      <c r="AT70" s="290" t="str">
        <f t="shared" si="53"/>
        <v/>
      </c>
      <c r="AU70" s="290" t="str">
        <f t="shared" si="53"/>
        <v/>
      </c>
      <c r="AV70" s="290" t="str">
        <f t="shared" si="51"/>
        <v/>
      </c>
      <c r="AW70" s="290" t="str">
        <f t="shared" si="51"/>
        <v/>
      </c>
      <c r="AX70" s="290" t="str">
        <f t="shared" si="51"/>
        <v/>
      </c>
      <c r="AY70" s="290" t="str">
        <f t="shared" si="51"/>
        <v/>
      </c>
      <c r="AZ70" s="290" t="str">
        <f t="shared" si="51"/>
        <v/>
      </c>
      <c r="BA70" s="290" t="str">
        <f t="shared" si="51"/>
        <v/>
      </c>
      <c r="BB70" s="290" t="str">
        <f t="shared" si="51"/>
        <v/>
      </c>
      <c r="BC70" s="290" t="str">
        <f t="shared" si="51"/>
        <v/>
      </c>
      <c r="BD70" s="290" t="str">
        <f t="shared" si="51"/>
        <v/>
      </c>
      <c r="BE70" s="290" t="str">
        <f t="shared" si="46"/>
        <v/>
      </c>
      <c r="BF70" s="290" t="str">
        <f t="shared" si="46"/>
        <v/>
      </c>
      <c r="BG70" s="290" t="str">
        <f t="shared" si="45"/>
        <v/>
      </c>
      <c r="BH70" s="290" t="str">
        <f t="shared" si="45"/>
        <v/>
      </c>
      <c r="BI70" s="290" t="str">
        <f t="shared" si="45"/>
        <v/>
      </c>
      <c r="BJ70" s="290" t="str">
        <f t="shared" si="45"/>
        <v/>
      </c>
      <c r="BK70" s="290" t="str">
        <f t="shared" si="45"/>
        <v/>
      </c>
      <c r="BL70" s="290" t="str">
        <f t="shared" si="45"/>
        <v/>
      </c>
      <c r="BM70" s="290"/>
      <c r="BN70" s="290" t="str">
        <f>IF(AO70="","",COUNTIF($AO70:AO70,1))</f>
        <v/>
      </c>
      <c r="BO70" s="290" t="str">
        <f>IF(AP70="","",COUNTIF($AO70:AP70,1))</f>
        <v/>
      </c>
      <c r="BP70" s="290" t="str">
        <f>IF(AQ70="","",COUNTIF($AO70:AQ70,1))</f>
        <v/>
      </c>
      <c r="BQ70" s="290" t="str">
        <f>IF(AR70="","",COUNTIF($AO70:AR70,1))</f>
        <v/>
      </c>
      <c r="BR70" s="290" t="str">
        <f>IF(AS70="","",COUNTIF($AO70:AS70,1))</f>
        <v/>
      </c>
      <c r="BS70" s="290" t="str">
        <f>IF(AT70="","",COUNTIF($AO70:AT70,1))</f>
        <v/>
      </c>
      <c r="BT70" s="290" t="str">
        <f>IF(AU70="","",COUNTIF($AO70:AU70,1))</f>
        <v/>
      </c>
      <c r="BU70" s="290" t="str">
        <f>IF(AV70="","",COUNTIF($AO70:AV70,1))</f>
        <v/>
      </c>
      <c r="BV70" s="290" t="str">
        <f>IF(AW70="","",COUNTIF($AO70:AW70,1))</f>
        <v/>
      </c>
      <c r="BW70" s="290" t="str">
        <f>IF(AX70="","",COUNTIF($AO70:AX70,1))</f>
        <v/>
      </c>
      <c r="BX70" s="290" t="str">
        <f>IF(AY70="","",COUNTIF($AO70:AY70,1))</f>
        <v/>
      </c>
      <c r="BY70" s="290" t="str">
        <f>IF(AZ70="","",COUNTIF($AO70:AZ70,1))</f>
        <v/>
      </c>
      <c r="BZ70" s="290" t="str">
        <f>IF(BA70="","",COUNTIF($AO70:BA70,1))</f>
        <v/>
      </c>
      <c r="CA70" s="290" t="str">
        <f>IF(BB70="","",COUNTIF($AO70:BB70,1))</f>
        <v/>
      </c>
      <c r="CB70" s="290" t="str">
        <f>IF(BC70="","",COUNTIF($AO70:BC70,1))</f>
        <v/>
      </c>
      <c r="CC70" s="290" t="str">
        <f>IF(BD70="","",COUNTIF($AO70:BD70,1))</f>
        <v/>
      </c>
      <c r="CD70" s="290" t="str">
        <f>IF(BE70="","",COUNTIF($AO70:BE70,1))</f>
        <v/>
      </c>
      <c r="CE70" s="290" t="str">
        <f>IF(BF70="","",COUNTIF($AO70:BF70,1))</f>
        <v/>
      </c>
      <c r="CF70" s="290" t="str">
        <f>IF(BG70="","",COUNTIF($AO70:BG70,1))</f>
        <v/>
      </c>
      <c r="CG70" s="290" t="str">
        <f>IF(BH70="","",COUNTIF($AO70:BH70,1))</f>
        <v/>
      </c>
      <c r="CH70" s="290" t="str">
        <f>IF(BI70="","",COUNTIF($AO70:BI70,1))</f>
        <v/>
      </c>
      <c r="CI70" s="290" t="str">
        <f>IF(BJ70="","",COUNTIF($AO70:BJ70,1))</f>
        <v/>
      </c>
      <c r="CJ70" s="290" t="str">
        <f>IF(BK70="","",COUNTIF($AO70:BK70,1))</f>
        <v/>
      </c>
      <c r="CK70" s="290" t="str">
        <f>IF(BL70="","",COUNTIF($AO70:BL70,1))</f>
        <v/>
      </c>
      <c r="CL70" s="291"/>
      <c r="CM70" s="290" t="str">
        <f t="shared" si="56"/>
        <v/>
      </c>
      <c r="CN70" s="290" t="str">
        <f t="shared" si="56"/>
        <v/>
      </c>
      <c r="CO70" s="290" t="str">
        <f t="shared" si="56"/>
        <v/>
      </c>
      <c r="CP70" s="290" t="str">
        <f t="shared" si="56"/>
        <v/>
      </c>
      <c r="CQ70" s="290" t="str">
        <f t="shared" si="56"/>
        <v/>
      </c>
      <c r="CR70" s="290" t="str">
        <f t="shared" si="56"/>
        <v/>
      </c>
      <c r="CS70" s="290" t="str">
        <f t="shared" si="56"/>
        <v/>
      </c>
      <c r="CT70" s="290" t="str">
        <f t="shared" si="56"/>
        <v/>
      </c>
      <c r="CU70" s="290" t="str">
        <f t="shared" si="56"/>
        <v/>
      </c>
      <c r="CV70" s="290" t="str">
        <f t="shared" si="56"/>
        <v/>
      </c>
      <c r="CW70" s="290" t="str">
        <f t="shared" si="54"/>
        <v/>
      </c>
      <c r="CX70" s="290" t="str">
        <f t="shared" si="54"/>
        <v/>
      </c>
      <c r="CY70" s="290" t="str">
        <f t="shared" si="54"/>
        <v/>
      </c>
      <c r="CZ70" s="290" t="str">
        <f t="shared" si="54"/>
        <v/>
      </c>
      <c r="DA70" s="290" t="str">
        <f t="shared" si="54"/>
        <v/>
      </c>
      <c r="DB70" s="290" t="str">
        <f t="shared" si="54"/>
        <v/>
      </c>
      <c r="DC70" s="290" t="str">
        <f t="shared" si="52"/>
        <v/>
      </c>
      <c r="DD70" s="290" t="str">
        <f t="shared" si="52"/>
        <v/>
      </c>
      <c r="DE70" s="290" t="str">
        <f t="shared" si="50"/>
        <v/>
      </c>
      <c r="DF70" s="290" t="str">
        <f t="shared" si="50"/>
        <v/>
      </c>
      <c r="DG70" s="290" t="str">
        <f t="shared" si="50"/>
        <v/>
      </c>
      <c r="DH70" s="290" t="str">
        <f t="shared" si="50"/>
        <v/>
      </c>
      <c r="DI70" s="290" t="str">
        <f t="shared" si="50"/>
        <v/>
      </c>
      <c r="DJ70" s="290" t="str">
        <f t="shared" si="50"/>
        <v/>
      </c>
      <c r="DK70" s="3" t="str">
        <f t="shared" si="49"/>
        <v/>
      </c>
      <c r="DL70" s="3" t="str">
        <f t="shared" si="49"/>
        <v/>
      </c>
      <c r="DM70" s="3" t="str">
        <f t="shared" si="49"/>
        <v/>
      </c>
      <c r="DN70" s="3" t="str">
        <f t="shared" si="49"/>
        <v/>
      </c>
      <c r="DO70" s="3" t="str">
        <f t="shared" si="49"/>
        <v/>
      </c>
      <c r="DP70" s="3" t="str">
        <f t="shared" si="34"/>
        <v/>
      </c>
      <c r="DQ70" s="3" t="str">
        <f t="shared" si="35"/>
        <v/>
      </c>
      <c r="DR70" s="3" t="str">
        <f t="shared" si="36"/>
        <v/>
      </c>
      <c r="DS70" s="3" t="str">
        <f t="shared" si="37"/>
        <v/>
      </c>
      <c r="DT70" s="3" t="str">
        <f t="shared" si="38"/>
        <v/>
      </c>
      <c r="DU70" s="1" t="str">
        <f t="shared" si="39"/>
        <v/>
      </c>
      <c r="DV70" s="1" t="str">
        <f t="shared" si="19"/>
        <v/>
      </c>
      <c r="DW70" s="1" t="str">
        <f t="shared" si="20"/>
        <v/>
      </c>
      <c r="DX70" s="1" t="str">
        <f t="shared" si="21"/>
        <v/>
      </c>
      <c r="DY70" s="1" t="str">
        <f t="shared" si="22"/>
        <v/>
      </c>
      <c r="DZ70" s="1" t="str">
        <f t="shared" si="23"/>
        <v/>
      </c>
      <c r="EA70" s="1" t="str">
        <f t="shared" si="44"/>
        <v/>
      </c>
      <c r="EB70" s="1" t="str">
        <f t="shared" si="25"/>
        <v/>
      </c>
      <c r="EC70" s="1" t="str">
        <f t="shared" si="44"/>
        <v/>
      </c>
      <c r="ED70" s="1" t="str">
        <f t="shared" si="25"/>
        <v/>
      </c>
      <c r="EE70" s="1" t="str">
        <f t="shared" si="26"/>
        <v/>
      </c>
      <c r="EF70" s="1" t="str">
        <f t="shared" si="27"/>
        <v/>
      </c>
      <c r="EG70" s="1" t="str">
        <f t="shared" si="7"/>
        <v/>
      </c>
      <c r="EH70" s="1" t="str">
        <f t="shared" si="8"/>
        <v/>
      </c>
      <c r="EI70" s="1" t="str">
        <f t="shared" si="9"/>
        <v/>
      </c>
      <c r="EJ70" s="1" t="str">
        <f t="shared" si="10"/>
        <v/>
      </c>
      <c r="EK70" s="1" t="str">
        <f t="shared" si="11"/>
        <v/>
      </c>
      <c r="EL70" s="1" t="str">
        <f t="shared" si="12"/>
        <v/>
      </c>
      <c r="EM70" s="1" t="str">
        <f t="shared" si="13"/>
        <v/>
      </c>
      <c r="EN70" s="1" t="str">
        <f t="shared" si="14"/>
        <v/>
      </c>
      <c r="EP70" s="1" t="str">
        <f t="shared" si="28"/>
        <v/>
      </c>
      <c r="EQ70" s="1" t="str">
        <f t="shared" si="29"/>
        <v/>
      </c>
      <c r="ER70" s="1" t="str">
        <f t="shared" si="30"/>
        <v/>
      </c>
      <c r="ES70" s="1" t="str">
        <f t="shared" si="31"/>
        <v/>
      </c>
      <c r="ET70" s="1" t="str">
        <f t="shared" si="32"/>
        <v/>
      </c>
    </row>
    <row r="71" spans="1:150" ht="15.6" x14ac:dyDescent="0.3">
      <c r="A71" s="291" t="str">
        <f t="shared" si="15"/>
        <v/>
      </c>
      <c r="B71" s="292" t="str">
        <f>ajuizamento!A78</f>
        <v/>
      </c>
      <c r="C71" s="293" t="str">
        <f>ajuizamento!B78</f>
        <v/>
      </c>
      <c r="D71" s="293">
        <f>ajuizamento!C78</f>
        <v>0</v>
      </c>
      <c r="E71" s="293">
        <f>ajuizamento!D78</f>
        <v>0</v>
      </c>
      <c r="F71" s="293" t="str">
        <f>ajuizamento!E78</f>
        <v/>
      </c>
      <c r="G71" s="293" t="str">
        <f>ajuizamento!F78</f>
        <v/>
      </c>
      <c r="H71" s="292">
        <f>ajuizamento!G78</f>
        <v>0</v>
      </c>
      <c r="I71" s="5">
        <f>IF(ajuizamento!$AY78="",0,ajuizamento!$AY78)</f>
        <v>0</v>
      </c>
      <c r="J71" s="5">
        <f>IF(ajuizamento!H78="",0,ajuizamento!H78)</f>
        <v>0</v>
      </c>
      <c r="K71" s="5">
        <f>IF(ajuizamento!BC78="",0,ajuizamento!BC78)</f>
        <v>0</v>
      </c>
      <c r="L71" s="5">
        <f>IF(ajuizamento!BD78="",0,ajuizamento!BD78)</f>
        <v>0</v>
      </c>
      <c r="M71" s="5">
        <f>IF(ajuizamento!S78="",0,ajuizamento!S78)</f>
        <v>0</v>
      </c>
      <c r="N71" s="5">
        <f>IF(ajuizamento!T78="",0,ajuizamento!T78)</f>
        <v>0</v>
      </c>
      <c r="O71" s="5">
        <f>IF(ajuizamento!U78="",0,ajuizamento!U78)</f>
        <v>0</v>
      </c>
      <c r="P71" s="5">
        <f>IF(ajuizamento!V78="",0,ajuizamento!V78)</f>
        <v>0</v>
      </c>
      <c r="Q71" s="5">
        <f>IF(ajuizamento!W78="",0,ajuizamento!W78)</f>
        <v>0</v>
      </c>
      <c r="R71" s="5">
        <f>IF(ajuizamento!X78="",0,ajuizamento!X78)</f>
        <v>0</v>
      </c>
      <c r="S71" s="5">
        <f>IF(ajuizamento!Y78="",0,ajuizamento!Y78)</f>
        <v>0</v>
      </c>
      <c r="T71" s="5">
        <f>IF(ajuizamento!Z78="",0,ajuizamento!Z78)</f>
        <v>0</v>
      </c>
      <c r="U71" s="5">
        <f>IF(ajuizamento!AA78="",0,ajuizamento!AA78)</f>
        <v>0</v>
      </c>
      <c r="V71" s="5">
        <f>IF(ajuizamento!AB78="",0,ajuizamento!AB78)</f>
        <v>0</v>
      </c>
      <c r="W71" s="5">
        <f>IF(ajuizamento!AC78="",0,ajuizamento!AC78)</f>
        <v>0</v>
      </c>
      <c r="X71" s="5">
        <f>IF(ajuizamento!AD78="",0,ajuizamento!AD78)</f>
        <v>0</v>
      </c>
      <c r="Y71" s="5">
        <f>IF(ajuizamento!AE78="",0,ajuizamento!AE78)</f>
        <v>0</v>
      </c>
      <c r="Z71" s="5">
        <f>IF(ajuizamento!AF78="",0,ajuizamento!AF78)</f>
        <v>0</v>
      </c>
      <c r="AA71" s="5">
        <f>IF(ajuizamento!AG78="",0,ajuizamento!AG78)</f>
        <v>0</v>
      </c>
      <c r="AB71" s="5">
        <f>IF(ajuizamento!AH78="",0,ajuizamento!AH78)</f>
        <v>0</v>
      </c>
      <c r="AC71" s="5">
        <f>IF(ajuizamento!AI78="",0,ajuizamento!AI78)</f>
        <v>0</v>
      </c>
      <c r="AD71" s="5">
        <f>IF(ajuizamento!AJ78="",0,ajuizamento!AJ78)</f>
        <v>0</v>
      </c>
      <c r="AE71" s="5">
        <f>IF(ajuizamento!AK78="",0,ajuizamento!AK78)</f>
        <v>0</v>
      </c>
      <c r="AF71" s="5">
        <f>IF(ajuizamento!AL78="",0,ajuizamento!AL78)</f>
        <v>0</v>
      </c>
      <c r="AG71" s="5">
        <f>IF(ajuizamento!AM78="",0,ajuizamento!AM78)</f>
        <v>0</v>
      </c>
      <c r="AH71" s="5">
        <f>IF(ajuizamento!AN78="",0,ajuizamento!AN78)</f>
        <v>0</v>
      </c>
      <c r="AI71" s="5">
        <f>IF(ajuizamento!AO78="",0,ajuizamento!AO78)</f>
        <v>0</v>
      </c>
      <c r="AJ71" s="5">
        <f>IF(ajuizamento!AP78="",0,ajuizamento!AP78)</f>
        <v>0</v>
      </c>
      <c r="AK71" s="5">
        <f>IF(ajuizamento!AS78="",0,ajuizamento!AS78)</f>
        <v>0</v>
      </c>
      <c r="AL71" s="9" t="str">
        <f t="shared" si="48"/>
        <v/>
      </c>
      <c r="AM71" s="7" t="str">
        <f t="shared" si="2"/>
        <v/>
      </c>
      <c r="AN71" s="291">
        <f t="shared" si="55"/>
        <v>0</v>
      </c>
      <c r="AO71" s="290" t="str">
        <f t="shared" si="53"/>
        <v/>
      </c>
      <c r="AP71" s="290" t="str">
        <f t="shared" si="53"/>
        <v/>
      </c>
      <c r="AQ71" s="290" t="str">
        <f t="shared" si="53"/>
        <v/>
      </c>
      <c r="AR71" s="290" t="str">
        <f t="shared" si="53"/>
        <v/>
      </c>
      <c r="AS71" s="290" t="str">
        <f t="shared" si="53"/>
        <v/>
      </c>
      <c r="AT71" s="290" t="str">
        <f t="shared" si="53"/>
        <v/>
      </c>
      <c r="AU71" s="290" t="str">
        <f t="shared" si="53"/>
        <v/>
      </c>
      <c r="AV71" s="290" t="str">
        <f t="shared" si="51"/>
        <v/>
      </c>
      <c r="AW71" s="290" t="str">
        <f t="shared" si="51"/>
        <v/>
      </c>
      <c r="AX71" s="290" t="str">
        <f t="shared" si="51"/>
        <v/>
      </c>
      <c r="AY71" s="290" t="str">
        <f t="shared" si="51"/>
        <v/>
      </c>
      <c r="AZ71" s="290" t="str">
        <f t="shared" si="51"/>
        <v/>
      </c>
      <c r="BA71" s="290" t="str">
        <f t="shared" si="51"/>
        <v/>
      </c>
      <c r="BB71" s="290" t="str">
        <f t="shared" si="51"/>
        <v/>
      </c>
      <c r="BC71" s="290" t="str">
        <f t="shared" si="51"/>
        <v/>
      </c>
      <c r="BD71" s="290" t="str">
        <f t="shared" si="51"/>
        <v/>
      </c>
      <c r="BE71" s="290" t="str">
        <f t="shared" si="46"/>
        <v/>
      </c>
      <c r="BF71" s="290" t="str">
        <f t="shared" si="46"/>
        <v/>
      </c>
      <c r="BG71" s="290" t="str">
        <f t="shared" si="45"/>
        <v/>
      </c>
      <c r="BH71" s="290" t="str">
        <f t="shared" si="45"/>
        <v/>
      </c>
      <c r="BI71" s="290" t="str">
        <f t="shared" si="45"/>
        <v/>
      </c>
      <c r="BJ71" s="290" t="str">
        <f t="shared" si="45"/>
        <v/>
      </c>
      <c r="BK71" s="290" t="str">
        <f t="shared" si="45"/>
        <v/>
      </c>
      <c r="BL71" s="290" t="str">
        <f t="shared" si="45"/>
        <v/>
      </c>
      <c r="BM71" s="290"/>
      <c r="BN71" s="290" t="str">
        <f>IF(AO71="","",COUNTIF($AO71:AO71,1))</f>
        <v/>
      </c>
      <c r="BO71" s="290" t="str">
        <f>IF(AP71="","",COUNTIF($AO71:AP71,1))</f>
        <v/>
      </c>
      <c r="BP71" s="290" t="str">
        <f>IF(AQ71="","",COUNTIF($AO71:AQ71,1))</f>
        <v/>
      </c>
      <c r="BQ71" s="290" t="str">
        <f>IF(AR71="","",COUNTIF($AO71:AR71,1))</f>
        <v/>
      </c>
      <c r="BR71" s="290" t="str">
        <f>IF(AS71="","",COUNTIF($AO71:AS71,1))</f>
        <v/>
      </c>
      <c r="BS71" s="290" t="str">
        <f>IF(AT71="","",COUNTIF($AO71:AT71,1))</f>
        <v/>
      </c>
      <c r="BT71" s="290" t="str">
        <f>IF(AU71="","",COUNTIF($AO71:AU71,1))</f>
        <v/>
      </c>
      <c r="BU71" s="290" t="str">
        <f>IF(AV71="","",COUNTIF($AO71:AV71,1))</f>
        <v/>
      </c>
      <c r="BV71" s="290" t="str">
        <f>IF(AW71="","",COUNTIF($AO71:AW71,1))</f>
        <v/>
      </c>
      <c r="BW71" s="290" t="str">
        <f>IF(AX71="","",COUNTIF($AO71:AX71,1))</f>
        <v/>
      </c>
      <c r="BX71" s="290" t="str">
        <f>IF(AY71="","",COUNTIF($AO71:AY71,1))</f>
        <v/>
      </c>
      <c r="BY71" s="290" t="str">
        <f>IF(AZ71="","",COUNTIF($AO71:AZ71,1))</f>
        <v/>
      </c>
      <c r="BZ71" s="290" t="str">
        <f>IF(BA71="","",COUNTIF($AO71:BA71,1))</f>
        <v/>
      </c>
      <c r="CA71" s="290" t="str">
        <f>IF(BB71="","",COUNTIF($AO71:BB71,1))</f>
        <v/>
      </c>
      <c r="CB71" s="290" t="str">
        <f>IF(BC71="","",COUNTIF($AO71:BC71,1))</f>
        <v/>
      </c>
      <c r="CC71" s="290" t="str">
        <f>IF(BD71="","",COUNTIF($AO71:BD71,1))</f>
        <v/>
      </c>
      <c r="CD71" s="290" t="str">
        <f>IF(BE71="","",COUNTIF($AO71:BE71,1))</f>
        <v/>
      </c>
      <c r="CE71" s="290" t="str">
        <f>IF(BF71="","",COUNTIF($AO71:BF71,1))</f>
        <v/>
      </c>
      <c r="CF71" s="290" t="str">
        <f>IF(BG71="","",COUNTIF($AO71:BG71,1))</f>
        <v/>
      </c>
      <c r="CG71" s="290" t="str">
        <f>IF(BH71="","",COUNTIF($AO71:BH71,1))</f>
        <v/>
      </c>
      <c r="CH71" s="290" t="str">
        <f>IF(BI71="","",COUNTIF($AO71:BI71,1))</f>
        <v/>
      </c>
      <c r="CI71" s="290" t="str">
        <f>IF(BJ71="","",COUNTIF($AO71:BJ71,1))</f>
        <v/>
      </c>
      <c r="CJ71" s="290" t="str">
        <f>IF(BK71="","",COUNTIF($AO71:BK71,1))</f>
        <v/>
      </c>
      <c r="CK71" s="290" t="str">
        <f>IF(BL71="","",COUNTIF($AO71:BL71,1))</f>
        <v/>
      </c>
      <c r="CL71" s="291"/>
      <c r="CM71" s="290" t="str">
        <f t="shared" si="56"/>
        <v/>
      </c>
      <c r="CN71" s="290" t="str">
        <f t="shared" si="56"/>
        <v/>
      </c>
      <c r="CO71" s="290" t="str">
        <f t="shared" si="56"/>
        <v/>
      </c>
      <c r="CP71" s="290" t="str">
        <f t="shared" si="56"/>
        <v/>
      </c>
      <c r="CQ71" s="290" t="str">
        <f t="shared" si="56"/>
        <v/>
      </c>
      <c r="CR71" s="290" t="str">
        <f t="shared" si="56"/>
        <v/>
      </c>
      <c r="CS71" s="290" t="str">
        <f t="shared" si="56"/>
        <v/>
      </c>
      <c r="CT71" s="290" t="str">
        <f t="shared" si="56"/>
        <v/>
      </c>
      <c r="CU71" s="290" t="str">
        <f t="shared" si="56"/>
        <v/>
      </c>
      <c r="CV71" s="290" t="str">
        <f t="shared" si="56"/>
        <v/>
      </c>
      <c r="CW71" s="290" t="str">
        <f t="shared" si="54"/>
        <v/>
      </c>
      <c r="CX71" s="290" t="str">
        <f t="shared" si="54"/>
        <v/>
      </c>
      <c r="CY71" s="290" t="str">
        <f t="shared" si="54"/>
        <v/>
      </c>
      <c r="CZ71" s="290" t="str">
        <f t="shared" si="54"/>
        <v/>
      </c>
      <c r="DA71" s="290" t="str">
        <f t="shared" si="54"/>
        <v/>
      </c>
      <c r="DB71" s="290" t="str">
        <f t="shared" si="54"/>
        <v/>
      </c>
      <c r="DC71" s="290" t="str">
        <f t="shared" si="52"/>
        <v/>
      </c>
      <c r="DD71" s="290" t="str">
        <f t="shared" si="52"/>
        <v/>
      </c>
      <c r="DE71" s="290" t="str">
        <f t="shared" si="50"/>
        <v/>
      </c>
      <c r="DF71" s="290" t="str">
        <f t="shared" si="50"/>
        <v/>
      </c>
      <c r="DG71" s="290" t="str">
        <f t="shared" si="50"/>
        <v/>
      </c>
      <c r="DH71" s="290" t="str">
        <f t="shared" si="50"/>
        <v/>
      </c>
      <c r="DI71" s="290" t="str">
        <f t="shared" si="50"/>
        <v/>
      </c>
      <c r="DJ71" s="290" t="str">
        <f t="shared" si="50"/>
        <v/>
      </c>
      <c r="DK71" s="3" t="str">
        <f t="shared" si="49"/>
        <v/>
      </c>
      <c r="DL71" s="3" t="str">
        <f t="shared" si="49"/>
        <v/>
      </c>
      <c r="DM71" s="3" t="str">
        <f t="shared" si="49"/>
        <v/>
      </c>
      <c r="DN71" s="3" t="str">
        <f t="shared" si="49"/>
        <v/>
      </c>
      <c r="DO71" s="3" t="str">
        <f t="shared" si="49"/>
        <v/>
      </c>
      <c r="DP71" s="3" t="str">
        <f t="shared" si="34"/>
        <v/>
      </c>
      <c r="DQ71" s="3" t="str">
        <f t="shared" si="35"/>
        <v/>
      </c>
      <c r="DR71" s="3" t="str">
        <f t="shared" si="36"/>
        <v/>
      </c>
      <c r="DS71" s="3" t="str">
        <f t="shared" si="37"/>
        <v/>
      </c>
      <c r="DT71" s="3" t="str">
        <f t="shared" si="38"/>
        <v/>
      </c>
      <c r="DU71" s="1" t="str">
        <f t="shared" si="39"/>
        <v/>
      </c>
      <c r="DV71" s="1" t="str">
        <f t="shared" si="19"/>
        <v/>
      </c>
      <c r="DW71" s="1" t="str">
        <f t="shared" si="20"/>
        <v/>
      </c>
      <c r="DX71" s="1" t="str">
        <f t="shared" si="21"/>
        <v/>
      </c>
      <c r="DY71" s="1" t="str">
        <f t="shared" si="22"/>
        <v/>
      </c>
      <c r="DZ71" s="1" t="str">
        <f t="shared" si="23"/>
        <v/>
      </c>
      <c r="EA71" s="1" t="str">
        <f t="shared" si="44"/>
        <v/>
      </c>
      <c r="EB71" s="1" t="str">
        <f t="shared" si="25"/>
        <v/>
      </c>
      <c r="EC71" s="1" t="str">
        <f t="shared" si="44"/>
        <v/>
      </c>
      <c r="ED71" s="1" t="str">
        <f t="shared" si="25"/>
        <v/>
      </c>
      <c r="EE71" s="1" t="str">
        <f t="shared" si="26"/>
        <v/>
      </c>
      <c r="EF71" s="1" t="str">
        <f t="shared" si="27"/>
        <v/>
      </c>
      <c r="EG71" s="1" t="str">
        <f t="shared" si="7"/>
        <v/>
      </c>
      <c r="EH71" s="1" t="str">
        <f t="shared" si="8"/>
        <v/>
      </c>
      <c r="EI71" s="1" t="str">
        <f t="shared" si="9"/>
        <v/>
      </c>
      <c r="EJ71" s="1" t="str">
        <f t="shared" si="10"/>
        <v/>
      </c>
      <c r="EK71" s="1" t="str">
        <f t="shared" si="11"/>
        <v/>
      </c>
      <c r="EL71" s="1" t="str">
        <f t="shared" si="12"/>
        <v/>
      </c>
      <c r="EM71" s="1" t="str">
        <f t="shared" si="13"/>
        <v/>
      </c>
      <c r="EN71" s="1" t="str">
        <f t="shared" si="14"/>
        <v/>
      </c>
      <c r="EP71" s="1" t="str">
        <f t="shared" si="28"/>
        <v/>
      </c>
      <c r="EQ71" s="1" t="str">
        <f t="shared" si="29"/>
        <v/>
      </c>
      <c r="ER71" s="1" t="str">
        <f t="shared" si="30"/>
        <v/>
      </c>
      <c r="ES71" s="1" t="str">
        <f t="shared" si="31"/>
        <v/>
      </c>
      <c r="ET71" s="1" t="str">
        <f t="shared" si="32"/>
        <v/>
      </c>
    </row>
    <row r="72" spans="1:150" ht="15.6" x14ac:dyDescent="0.3">
      <c r="A72" s="291" t="str">
        <f t="shared" si="15"/>
        <v/>
      </c>
      <c r="B72" s="292" t="str">
        <f>ajuizamento!A79</f>
        <v/>
      </c>
      <c r="C72" s="293" t="str">
        <f>ajuizamento!B79</f>
        <v/>
      </c>
      <c r="D72" s="293">
        <f>ajuizamento!C79</f>
        <v>0</v>
      </c>
      <c r="E72" s="293">
        <f>ajuizamento!D79</f>
        <v>0</v>
      </c>
      <c r="F72" s="293" t="str">
        <f>ajuizamento!E79</f>
        <v/>
      </c>
      <c r="G72" s="293" t="str">
        <f>ajuizamento!F79</f>
        <v/>
      </c>
      <c r="H72" s="292">
        <f>ajuizamento!G79</f>
        <v>0</v>
      </c>
      <c r="I72" s="5">
        <f>IF(ajuizamento!$AY79="",0,ajuizamento!$AY79)</f>
        <v>0</v>
      </c>
      <c r="J72" s="5">
        <f>IF(ajuizamento!H79="",0,ajuizamento!H79)</f>
        <v>0</v>
      </c>
      <c r="K72" s="5">
        <f>IF(ajuizamento!BC79="",0,ajuizamento!BC79)</f>
        <v>0</v>
      </c>
      <c r="L72" s="5">
        <f>IF(ajuizamento!BD79="",0,ajuizamento!BD79)</f>
        <v>0</v>
      </c>
      <c r="M72" s="5">
        <f>IF(ajuizamento!S79="",0,ajuizamento!S79)</f>
        <v>0</v>
      </c>
      <c r="N72" s="5">
        <f>IF(ajuizamento!T79="",0,ajuizamento!T79)</f>
        <v>0</v>
      </c>
      <c r="O72" s="5">
        <f>IF(ajuizamento!U79="",0,ajuizamento!U79)</f>
        <v>0</v>
      </c>
      <c r="P72" s="5">
        <f>IF(ajuizamento!V79="",0,ajuizamento!V79)</f>
        <v>0</v>
      </c>
      <c r="Q72" s="5">
        <f>IF(ajuizamento!W79="",0,ajuizamento!W79)</f>
        <v>0</v>
      </c>
      <c r="R72" s="5">
        <f>IF(ajuizamento!X79="",0,ajuizamento!X79)</f>
        <v>0</v>
      </c>
      <c r="S72" s="5">
        <f>IF(ajuizamento!Y79="",0,ajuizamento!Y79)</f>
        <v>0</v>
      </c>
      <c r="T72" s="5">
        <f>IF(ajuizamento!Z79="",0,ajuizamento!Z79)</f>
        <v>0</v>
      </c>
      <c r="U72" s="5">
        <f>IF(ajuizamento!AA79="",0,ajuizamento!AA79)</f>
        <v>0</v>
      </c>
      <c r="V72" s="5">
        <f>IF(ajuizamento!AB79="",0,ajuizamento!AB79)</f>
        <v>0</v>
      </c>
      <c r="W72" s="5">
        <f>IF(ajuizamento!AC79="",0,ajuizamento!AC79)</f>
        <v>0</v>
      </c>
      <c r="X72" s="5">
        <f>IF(ajuizamento!AD79="",0,ajuizamento!AD79)</f>
        <v>0</v>
      </c>
      <c r="Y72" s="5">
        <f>IF(ajuizamento!AE79="",0,ajuizamento!AE79)</f>
        <v>0</v>
      </c>
      <c r="Z72" s="5">
        <f>IF(ajuizamento!AF79="",0,ajuizamento!AF79)</f>
        <v>0</v>
      </c>
      <c r="AA72" s="5">
        <f>IF(ajuizamento!AG79="",0,ajuizamento!AG79)</f>
        <v>0</v>
      </c>
      <c r="AB72" s="5">
        <f>IF(ajuizamento!AH79="",0,ajuizamento!AH79)</f>
        <v>0</v>
      </c>
      <c r="AC72" s="5">
        <f>IF(ajuizamento!AI79="",0,ajuizamento!AI79)</f>
        <v>0</v>
      </c>
      <c r="AD72" s="5">
        <f>IF(ajuizamento!AJ79="",0,ajuizamento!AJ79)</f>
        <v>0</v>
      </c>
      <c r="AE72" s="5">
        <f>IF(ajuizamento!AK79="",0,ajuizamento!AK79)</f>
        <v>0</v>
      </c>
      <c r="AF72" s="5">
        <f>IF(ajuizamento!AL79="",0,ajuizamento!AL79)</f>
        <v>0</v>
      </c>
      <c r="AG72" s="5">
        <f>IF(ajuizamento!AM79="",0,ajuizamento!AM79)</f>
        <v>0</v>
      </c>
      <c r="AH72" s="5">
        <f>IF(ajuizamento!AN79="",0,ajuizamento!AN79)</f>
        <v>0</v>
      </c>
      <c r="AI72" s="5">
        <f>IF(ajuizamento!AO79="",0,ajuizamento!AO79)</f>
        <v>0</v>
      </c>
      <c r="AJ72" s="5">
        <f>IF(ajuizamento!AP79="",0,ajuizamento!AP79)</f>
        <v>0</v>
      </c>
      <c r="AK72" s="5">
        <f>IF(ajuizamento!AS79="",0,ajuizamento!AS79)</f>
        <v>0</v>
      </c>
      <c r="AL72" s="9" t="str">
        <f t="shared" ref="AL72:AL103" si="57">IF(AN72=0,"",I72)</f>
        <v/>
      </c>
      <c r="AM72" s="7" t="str">
        <f t="shared" ref="AM72:AM103" si="58">IFERROR(RANK(AL72,AL:AL,0),"")</f>
        <v/>
      </c>
      <c r="AN72" s="291">
        <f t="shared" si="55"/>
        <v>0</v>
      </c>
      <c r="AO72" s="290" t="str">
        <f t="shared" si="53"/>
        <v/>
      </c>
      <c r="AP72" s="290" t="str">
        <f t="shared" si="53"/>
        <v/>
      </c>
      <c r="AQ72" s="290" t="str">
        <f t="shared" si="53"/>
        <v/>
      </c>
      <c r="AR72" s="290" t="str">
        <f t="shared" si="53"/>
        <v/>
      </c>
      <c r="AS72" s="290" t="str">
        <f t="shared" si="53"/>
        <v/>
      </c>
      <c r="AT72" s="290" t="str">
        <f t="shared" si="53"/>
        <v/>
      </c>
      <c r="AU72" s="290" t="str">
        <f t="shared" si="53"/>
        <v/>
      </c>
      <c r="AV72" s="290" t="str">
        <f t="shared" si="51"/>
        <v/>
      </c>
      <c r="AW72" s="290" t="str">
        <f t="shared" si="51"/>
        <v/>
      </c>
      <c r="AX72" s="290" t="str">
        <f t="shared" si="51"/>
        <v/>
      </c>
      <c r="AY72" s="290" t="str">
        <f t="shared" si="51"/>
        <v/>
      </c>
      <c r="AZ72" s="290" t="str">
        <f t="shared" si="51"/>
        <v/>
      </c>
      <c r="BA72" s="290" t="str">
        <f t="shared" si="51"/>
        <v/>
      </c>
      <c r="BB72" s="290" t="str">
        <f t="shared" si="51"/>
        <v/>
      </c>
      <c r="BC72" s="290" t="str">
        <f t="shared" si="51"/>
        <v/>
      </c>
      <c r="BD72" s="290" t="str">
        <f t="shared" si="51"/>
        <v/>
      </c>
      <c r="BE72" s="290" t="str">
        <f t="shared" si="46"/>
        <v/>
      </c>
      <c r="BF72" s="290" t="str">
        <f t="shared" si="46"/>
        <v/>
      </c>
      <c r="BG72" s="290" t="str">
        <f t="shared" si="45"/>
        <v/>
      </c>
      <c r="BH72" s="290" t="str">
        <f t="shared" si="45"/>
        <v/>
      </c>
      <c r="BI72" s="290" t="str">
        <f t="shared" si="45"/>
        <v/>
      </c>
      <c r="BJ72" s="290" t="str">
        <f t="shared" si="45"/>
        <v/>
      </c>
      <c r="BK72" s="290" t="str">
        <f t="shared" si="45"/>
        <v/>
      </c>
      <c r="BL72" s="290" t="str">
        <f t="shared" si="45"/>
        <v/>
      </c>
      <c r="BM72" s="290"/>
      <c r="BN72" s="290" t="str">
        <f>IF(AO72="","",COUNTIF($AO72:AO72,1))</f>
        <v/>
      </c>
      <c r="BO72" s="290" t="str">
        <f>IF(AP72="","",COUNTIF($AO72:AP72,1))</f>
        <v/>
      </c>
      <c r="BP72" s="290" t="str">
        <f>IF(AQ72="","",COUNTIF($AO72:AQ72,1))</f>
        <v/>
      </c>
      <c r="BQ72" s="290" t="str">
        <f>IF(AR72="","",COUNTIF($AO72:AR72,1))</f>
        <v/>
      </c>
      <c r="BR72" s="290" t="str">
        <f>IF(AS72="","",COUNTIF($AO72:AS72,1))</f>
        <v/>
      </c>
      <c r="BS72" s="290" t="str">
        <f>IF(AT72="","",COUNTIF($AO72:AT72,1))</f>
        <v/>
      </c>
      <c r="BT72" s="290" t="str">
        <f>IF(AU72="","",COUNTIF($AO72:AU72,1))</f>
        <v/>
      </c>
      <c r="BU72" s="290" t="str">
        <f>IF(AV72="","",COUNTIF($AO72:AV72,1))</f>
        <v/>
      </c>
      <c r="BV72" s="290" t="str">
        <f>IF(AW72="","",COUNTIF($AO72:AW72,1))</f>
        <v/>
      </c>
      <c r="BW72" s="290" t="str">
        <f>IF(AX72="","",COUNTIF($AO72:AX72,1))</f>
        <v/>
      </c>
      <c r="BX72" s="290" t="str">
        <f>IF(AY72="","",COUNTIF($AO72:AY72,1))</f>
        <v/>
      </c>
      <c r="BY72" s="290" t="str">
        <f>IF(AZ72="","",COUNTIF($AO72:AZ72,1))</f>
        <v/>
      </c>
      <c r="BZ72" s="290" t="str">
        <f>IF(BA72="","",COUNTIF($AO72:BA72,1))</f>
        <v/>
      </c>
      <c r="CA72" s="290" t="str">
        <f>IF(BB72="","",COUNTIF($AO72:BB72,1))</f>
        <v/>
      </c>
      <c r="CB72" s="290" t="str">
        <f>IF(BC72="","",COUNTIF($AO72:BC72,1))</f>
        <v/>
      </c>
      <c r="CC72" s="290" t="str">
        <f>IF(BD72="","",COUNTIF($AO72:BD72,1))</f>
        <v/>
      </c>
      <c r="CD72" s="290" t="str">
        <f>IF(BE72="","",COUNTIF($AO72:BE72,1))</f>
        <v/>
      </c>
      <c r="CE72" s="290" t="str">
        <f>IF(BF72="","",COUNTIF($AO72:BF72,1))</f>
        <v/>
      </c>
      <c r="CF72" s="290" t="str">
        <f>IF(BG72="","",COUNTIF($AO72:BG72,1))</f>
        <v/>
      </c>
      <c r="CG72" s="290" t="str">
        <f>IF(BH72="","",COUNTIF($AO72:BH72,1))</f>
        <v/>
      </c>
      <c r="CH72" s="290" t="str">
        <f>IF(BI72="","",COUNTIF($AO72:BI72,1))</f>
        <v/>
      </c>
      <c r="CI72" s="290" t="str">
        <f>IF(BJ72="","",COUNTIF($AO72:BJ72,1))</f>
        <v/>
      </c>
      <c r="CJ72" s="290" t="str">
        <f>IF(BK72="","",COUNTIF($AO72:BK72,1))</f>
        <v/>
      </c>
      <c r="CK72" s="290" t="str">
        <f>IF(BL72="","",COUNTIF($AO72:BL72,1))</f>
        <v/>
      </c>
      <c r="CL72" s="291"/>
      <c r="CM72" s="290" t="str">
        <f t="shared" si="56"/>
        <v/>
      </c>
      <c r="CN72" s="290" t="str">
        <f t="shared" si="56"/>
        <v/>
      </c>
      <c r="CO72" s="290" t="str">
        <f t="shared" si="56"/>
        <v/>
      </c>
      <c r="CP72" s="290" t="str">
        <f t="shared" si="56"/>
        <v/>
      </c>
      <c r="CQ72" s="290" t="str">
        <f t="shared" si="56"/>
        <v/>
      </c>
      <c r="CR72" s="290" t="str">
        <f t="shared" si="56"/>
        <v/>
      </c>
      <c r="CS72" s="290" t="str">
        <f t="shared" si="56"/>
        <v/>
      </c>
      <c r="CT72" s="290" t="str">
        <f t="shared" si="56"/>
        <v/>
      </c>
      <c r="CU72" s="290" t="str">
        <f t="shared" si="56"/>
        <v/>
      </c>
      <c r="CV72" s="290" t="str">
        <f t="shared" si="56"/>
        <v/>
      </c>
      <c r="CW72" s="290" t="str">
        <f t="shared" si="54"/>
        <v/>
      </c>
      <c r="CX72" s="290" t="str">
        <f t="shared" si="54"/>
        <v/>
      </c>
      <c r="CY72" s="290" t="str">
        <f t="shared" si="54"/>
        <v/>
      </c>
      <c r="CZ72" s="290" t="str">
        <f t="shared" si="54"/>
        <v/>
      </c>
      <c r="DA72" s="290" t="str">
        <f t="shared" si="54"/>
        <v/>
      </c>
      <c r="DB72" s="290" t="str">
        <f t="shared" si="54"/>
        <v/>
      </c>
      <c r="DC72" s="290" t="str">
        <f t="shared" si="52"/>
        <v/>
      </c>
      <c r="DD72" s="290" t="str">
        <f t="shared" si="52"/>
        <v/>
      </c>
      <c r="DE72" s="290" t="str">
        <f t="shared" si="50"/>
        <v/>
      </c>
      <c r="DF72" s="290" t="str">
        <f t="shared" si="50"/>
        <v/>
      </c>
      <c r="DG72" s="290" t="str">
        <f t="shared" si="50"/>
        <v/>
      </c>
      <c r="DH72" s="290" t="str">
        <f t="shared" si="50"/>
        <v/>
      </c>
      <c r="DI72" s="290" t="str">
        <f t="shared" si="50"/>
        <v/>
      </c>
      <c r="DJ72" s="290" t="str">
        <f t="shared" si="50"/>
        <v/>
      </c>
      <c r="DK72" s="3" t="str">
        <f t="shared" si="49"/>
        <v/>
      </c>
      <c r="DL72" s="3" t="str">
        <f t="shared" si="49"/>
        <v/>
      </c>
      <c r="DM72" s="3" t="str">
        <f t="shared" si="49"/>
        <v/>
      </c>
      <c r="DN72" s="3" t="str">
        <f t="shared" si="49"/>
        <v/>
      </c>
      <c r="DO72" s="3" t="str">
        <f t="shared" si="49"/>
        <v/>
      </c>
      <c r="DP72" s="3" t="str">
        <f t="shared" si="34"/>
        <v/>
      </c>
      <c r="DQ72" s="3" t="str">
        <f t="shared" si="35"/>
        <v/>
      </c>
      <c r="DR72" s="3" t="str">
        <f t="shared" si="36"/>
        <v/>
      </c>
      <c r="DS72" s="3" t="str">
        <f t="shared" si="37"/>
        <v/>
      </c>
      <c r="DT72" s="3" t="str">
        <f t="shared" si="38"/>
        <v/>
      </c>
      <c r="DU72" s="1" t="str">
        <f t="shared" si="39"/>
        <v/>
      </c>
      <c r="DV72" s="1" t="str">
        <f t="shared" si="19"/>
        <v/>
      </c>
      <c r="DW72" s="1" t="str">
        <f t="shared" si="20"/>
        <v/>
      </c>
      <c r="DX72" s="1" t="str">
        <f t="shared" si="21"/>
        <v/>
      </c>
      <c r="DY72" s="1" t="str">
        <f t="shared" ref="DY72:DY103" si="59">IFERROR(INDEX($BN$1:$CK$1,MATCH(DY$6,$BN72:$CK72,0)),"")</f>
        <v/>
      </c>
      <c r="DZ72" s="1" t="str">
        <f t="shared" ref="DZ72:DZ103" si="60">IFERROR(INDEX($CM72:$DJ72,MATCH(DY72,$CM$1:$DJ$1,0)),"")</f>
        <v/>
      </c>
      <c r="EA72" s="1" t="str">
        <f t="shared" si="44"/>
        <v/>
      </c>
      <c r="EB72" s="1" t="str">
        <f t="shared" ref="EB72:ED103" si="61">IFERROR(INDEX($CM72:$DJ72,MATCH(EA72,$CM$1:$DJ$1,0)),"")</f>
        <v/>
      </c>
      <c r="EC72" s="1" t="str">
        <f t="shared" si="44"/>
        <v/>
      </c>
      <c r="ED72" s="1" t="str">
        <f t="shared" si="61"/>
        <v/>
      </c>
      <c r="EE72" s="1" t="str">
        <f t="shared" si="26"/>
        <v/>
      </c>
      <c r="EF72" s="1" t="str">
        <f t="shared" si="27"/>
        <v/>
      </c>
      <c r="EG72" s="1" t="str">
        <f t="shared" ref="EG72:EG103" si="62">IFERROR(INDEX($BN$6:$CK$6,MATCH(EG$6,$BN72:$CK72,0)),"")</f>
        <v/>
      </c>
      <c r="EH72" s="1" t="str">
        <f t="shared" ref="EH72:EH103" si="63">IFERROR(INDEX($CM72:$DJ72,MATCH(EG72,$CM$6:$DJ$6,0)),"")</f>
        <v/>
      </c>
      <c r="EI72" s="1" t="str">
        <f t="shared" ref="EI72:EI103" si="64">IFERROR(INDEX($BN$6:$CK$6,MATCH(EI$6,$BN72:$CK72,0)),"")</f>
        <v/>
      </c>
      <c r="EJ72" s="1" t="str">
        <f t="shared" ref="EJ72:EJ103" si="65">IFERROR(INDEX($CM72:$DJ72,MATCH(EI72,$CM$6:$DJ$6,0)),"")</f>
        <v/>
      </c>
      <c r="EK72" s="1" t="str">
        <f t="shared" ref="EK72:EK103" si="66">IFERROR(INDEX($BN$6:$CK$6,MATCH(EK$6,$BN72:$CK72,0)),"")</f>
        <v/>
      </c>
      <c r="EL72" s="1" t="str">
        <f t="shared" ref="EL72:EL103" si="67">IFERROR(INDEX($CM72:$DJ72,MATCH(EK72,$CM$6:$DJ$6,0)),"")</f>
        <v/>
      </c>
      <c r="EM72" s="1" t="str">
        <f t="shared" ref="EM72:EM103" si="68">IFERROR(INDEX($BN$6:$CK$6,MATCH(EM$6,$BN72:$CK72,0)),"")</f>
        <v/>
      </c>
      <c r="EN72" s="1" t="str">
        <f t="shared" ref="EN72:EN103" si="69">IFERROR(INDEX($CM72:$DJ72,MATCH(EM72,$CM$6:$DJ$6,0)),"")</f>
        <v/>
      </c>
      <c r="EP72" s="1" t="str">
        <f t="shared" si="28"/>
        <v/>
      </c>
      <c r="EQ72" s="1" t="str">
        <f t="shared" si="29"/>
        <v/>
      </c>
      <c r="ER72" s="1" t="str">
        <f t="shared" si="30"/>
        <v/>
      </c>
      <c r="ES72" s="1" t="str">
        <f t="shared" si="31"/>
        <v/>
      </c>
      <c r="ET72" s="1" t="str">
        <f t="shared" si="32"/>
        <v/>
      </c>
    </row>
    <row r="73" spans="1:150" ht="15.6" x14ac:dyDescent="0.3">
      <c r="A73" s="291" t="str">
        <f t="shared" ref="A73:A103" si="70">IF(B73="","",F73&amp;" - "&amp;G73)</f>
        <v/>
      </c>
      <c r="B73" s="292" t="str">
        <f>ajuizamento!A80</f>
        <v/>
      </c>
      <c r="C73" s="293" t="str">
        <f>ajuizamento!B80</f>
        <v/>
      </c>
      <c r="D73" s="293">
        <f>ajuizamento!C80</f>
        <v>0</v>
      </c>
      <c r="E73" s="293">
        <f>ajuizamento!D80</f>
        <v>0</v>
      </c>
      <c r="F73" s="293" t="str">
        <f>ajuizamento!E80</f>
        <v/>
      </c>
      <c r="G73" s="293" t="str">
        <f>ajuizamento!F80</f>
        <v/>
      </c>
      <c r="H73" s="292">
        <f>ajuizamento!G80</f>
        <v>0</v>
      </c>
      <c r="I73" s="5">
        <f>IF(ajuizamento!$AY80="",0,ajuizamento!$AY80)</f>
        <v>0</v>
      </c>
      <c r="J73" s="5">
        <f>IF(ajuizamento!H80="",0,ajuizamento!H80)</f>
        <v>0</v>
      </c>
      <c r="K73" s="5">
        <f>IF(ajuizamento!BC80="",0,ajuizamento!BC80)</f>
        <v>0</v>
      </c>
      <c r="L73" s="5">
        <f>IF(ajuizamento!BD80="",0,ajuizamento!BD80)</f>
        <v>0</v>
      </c>
      <c r="M73" s="5">
        <f>IF(ajuizamento!S80="",0,ajuizamento!S80)</f>
        <v>0</v>
      </c>
      <c r="N73" s="5">
        <f>IF(ajuizamento!T80="",0,ajuizamento!T80)</f>
        <v>0</v>
      </c>
      <c r="O73" s="5">
        <f>IF(ajuizamento!U80="",0,ajuizamento!U80)</f>
        <v>0</v>
      </c>
      <c r="P73" s="5">
        <f>IF(ajuizamento!V80="",0,ajuizamento!V80)</f>
        <v>0</v>
      </c>
      <c r="Q73" s="5">
        <f>IF(ajuizamento!W80="",0,ajuizamento!W80)</f>
        <v>0</v>
      </c>
      <c r="R73" s="5">
        <f>IF(ajuizamento!X80="",0,ajuizamento!X80)</f>
        <v>0</v>
      </c>
      <c r="S73" s="5">
        <f>IF(ajuizamento!Y80="",0,ajuizamento!Y80)</f>
        <v>0</v>
      </c>
      <c r="T73" s="5">
        <f>IF(ajuizamento!Z80="",0,ajuizamento!Z80)</f>
        <v>0</v>
      </c>
      <c r="U73" s="5">
        <f>IF(ajuizamento!AA80="",0,ajuizamento!AA80)</f>
        <v>0</v>
      </c>
      <c r="V73" s="5">
        <f>IF(ajuizamento!AB80="",0,ajuizamento!AB80)</f>
        <v>0</v>
      </c>
      <c r="W73" s="5">
        <f>IF(ajuizamento!AC80="",0,ajuizamento!AC80)</f>
        <v>0</v>
      </c>
      <c r="X73" s="5">
        <f>IF(ajuizamento!AD80="",0,ajuizamento!AD80)</f>
        <v>0</v>
      </c>
      <c r="Y73" s="5">
        <f>IF(ajuizamento!AE80="",0,ajuizamento!AE80)</f>
        <v>0</v>
      </c>
      <c r="Z73" s="5">
        <f>IF(ajuizamento!AF80="",0,ajuizamento!AF80)</f>
        <v>0</v>
      </c>
      <c r="AA73" s="5">
        <f>IF(ajuizamento!AG80="",0,ajuizamento!AG80)</f>
        <v>0</v>
      </c>
      <c r="AB73" s="5">
        <f>IF(ajuizamento!AH80="",0,ajuizamento!AH80)</f>
        <v>0</v>
      </c>
      <c r="AC73" s="5">
        <f>IF(ajuizamento!AI80="",0,ajuizamento!AI80)</f>
        <v>0</v>
      </c>
      <c r="AD73" s="5">
        <f>IF(ajuizamento!AJ80="",0,ajuizamento!AJ80)</f>
        <v>0</v>
      </c>
      <c r="AE73" s="5">
        <f>IF(ajuizamento!AK80="",0,ajuizamento!AK80)</f>
        <v>0</v>
      </c>
      <c r="AF73" s="5">
        <f>IF(ajuizamento!AL80="",0,ajuizamento!AL80)</f>
        <v>0</v>
      </c>
      <c r="AG73" s="5">
        <f>IF(ajuizamento!AM80="",0,ajuizamento!AM80)</f>
        <v>0</v>
      </c>
      <c r="AH73" s="5">
        <f>IF(ajuizamento!AN80="",0,ajuizamento!AN80)</f>
        <v>0</v>
      </c>
      <c r="AI73" s="5">
        <f>IF(ajuizamento!AO80="",0,ajuizamento!AO80)</f>
        <v>0</v>
      </c>
      <c r="AJ73" s="5">
        <f>IF(ajuizamento!AP80="",0,ajuizamento!AP80)</f>
        <v>0</v>
      </c>
      <c r="AK73" s="5">
        <f>IF(ajuizamento!AS80="",0,ajuizamento!AS80)</f>
        <v>0</v>
      </c>
      <c r="AL73" s="9" t="str">
        <f t="shared" si="57"/>
        <v/>
      </c>
      <c r="AM73" s="7" t="str">
        <f t="shared" si="58"/>
        <v/>
      </c>
      <c r="AN73" s="291">
        <f t="shared" si="55"/>
        <v>0</v>
      </c>
      <c r="AO73" s="290" t="str">
        <f t="shared" si="53"/>
        <v/>
      </c>
      <c r="AP73" s="290" t="str">
        <f t="shared" si="53"/>
        <v/>
      </c>
      <c r="AQ73" s="290" t="str">
        <f t="shared" si="53"/>
        <v/>
      </c>
      <c r="AR73" s="290" t="str">
        <f t="shared" si="53"/>
        <v/>
      </c>
      <c r="AS73" s="290" t="str">
        <f t="shared" si="53"/>
        <v/>
      </c>
      <c r="AT73" s="290" t="str">
        <f t="shared" si="53"/>
        <v/>
      </c>
      <c r="AU73" s="290" t="str">
        <f t="shared" si="53"/>
        <v/>
      </c>
      <c r="AV73" s="290" t="str">
        <f t="shared" si="51"/>
        <v/>
      </c>
      <c r="AW73" s="290" t="str">
        <f t="shared" si="51"/>
        <v/>
      </c>
      <c r="AX73" s="290" t="str">
        <f t="shared" si="51"/>
        <v/>
      </c>
      <c r="AY73" s="290" t="str">
        <f t="shared" si="51"/>
        <v/>
      </c>
      <c r="AZ73" s="290" t="str">
        <f t="shared" si="51"/>
        <v/>
      </c>
      <c r="BA73" s="290" t="str">
        <f t="shared" si="51"/>
        <v/>
      </c>
      <c r="BB73" s="290" t="str">
        <f t="shared" si="51"/>
        <v/>
      </c>
      <c r="BC73" s="290" t="str">
        <f t="shared" si="51"/>
        <v/>
      </c>
      <c r="BD73" s="290" t="str">
        <f t="shared" si="51"/>
        <v/>
      </c>
      <c r="BE73" s="290" t="str">
        <f t="shared" si="46"/>
        <v/>
      </c>
      <c r="BF73" s="290" t="str">
        <f t="shared" si="46"/>
        <v/>
      </c>
      <c r="BG73" s="290" t="str">
        <f t="shared" si="45"/>
        <v/>
      </c>
      <c r="BH73" s="290" t="str">
        <f t="shared" si="45"/>
        <v/>
      </c>
      <c r="BI73" s="290" t="str">
        <f t="shared" si="45"/>
        <v/>
      </c>
      <c r="BJ73" s="290" t="str">
        <f t="shared" si="45"/>
        <v/>
      </c>
      <c r="BK73" s="290" t="str">
        <f t="shared" si="45"/>
        <v/>
      </c>
      <c r="BL73" s="290" t="str">
        <f t="shared" si="45"/>
        <v/>
      </c>
      <c r="BM73" s="290"/>
      <c r="BN73" s="290" t="str">
        <f>IF(AO73="","",COUNTIF($AO73:AO73,1))</f>
        <v/>
      </c>
      <c r="BO73" s="290" t="str">
        <f>IF(AP73="","",COUNTIF($AO73:AP73,1))</f>
        <v/>
      </c>
      <c r="BP73" s="290" t="str">
        <f>IF(AQ73="","",COUNTIF($AO73:AQ73,1))</f>
        <v/>
      </c>
      <c r="BQ73" s="290" t="str">
        <f>IF(AR73="","",COUNTIF($AO73:AR73,1))</f>
        <v/>
      </c>
      <c r="BR73" s="290" t="str">
        <f>IF(AS73="","",COUNTIF($AO73:AS73,1))</f>
        <v/>
      </c>
      <c r="BS73" s="290" t="str">
        <f>IF(AT73="","",COUNTIF($AO73:AT73,1))</f>
        <v/>
      </c>
      <c r="BT73" s="290" t="str">
        <f>IF(AU73="","",COUNTIF($AO73:AU73,1))</f>
        <v/>
      </c>
      <c r="BU73" s="290" t="str">
        <f>IF(AV73="","",COUNTIF($AO73:AV73,1))</f>
        <v/>
      </c>
      <c r="BV73" s="290" t="str">
        <f>IF(AW73="","",COUNTIF($AO73:AW73,1))</f>
        <v/>
      </c>
      <c r="BW73" s="290" t="str">
        <f>IF(AX73="","",COUNTIF($AO73:AX73,1))</f>
        <v/>
      </c>
      <c r="BX73" s="290" t="str">
        <f>IF(AY73="","",COUNTIF($AO73:AY73,1))</f>
        <v/>
      </c>
      <c r="BY73" s="290" t="str">
        <f>IF(AZ73="","",COUNTIF($AO73:AZ73,1))</f>
        <v/>
      </c>
      <c r="BZ73" s="290" t="str">
        <f>IF(BA73="","",COUNTIF($AO73:BA73,1))</f>
        <v/>
      </c>
      <c r="CA73" s="290" t="str">
        <f>IF(BB73="","",COUNTIF($AO73:BB73,1))</f>
        <v/>
      </c>
      <c r="CB73" s="290" t="str">
        <f>IF(BC73="","",COUNTIF($AO73:BC73,1))</f>
        <v/>
      </c>
      <c r="CC73" s="290" t="str">
        <f>IF(BD73="","",COUNTIF($AO73:BD73,1))</f>
        <v/>
      </c>
      <c r="CD73" s="290" t="str">
        <f>IF(BE73="","",COUNTIF($AO73:BE73,1))</f>
        <v/>
      </c>
      <c r="CE73" s="290" t="str">
        <f>IF(BF73="","",COUNTIF($AO73:BF73,1))</f>
        <v/>
      </c>
      <c r="CF73" s="290" t="str">
        <f>IF(BG73="","",COUNTIF($AO73:BG73,1))</f>
        <v/>
      </c>
      <c r="CG73" s="290" t="str">
        <f>IF(BH73="","",COUNTIF($AO73:BH73,1))</f>
        <v/>
      </c>
      <c r="CH73" s="290" t="str">
        <f>IF(BI73="","",COUNTIF($AO73:BI73,1))</f>
        <v/>
      </c>
      <c r="CI73" s="290" t="str">
        <f>IF(BJ73="","",COUNTIF($AO73:BJ73,1))</f>
        <v/>
      </c>
      <c r="CJ73" s="290" t="str">
        <f>IF(BK73="","",COUNTIF($AO73:BK73,1))</f>
        <v/>
      </c>
      <c r="CK73" s="290" t="str">
        <f>IF(BL73="","",COUNTIF($AO73:BL73,1))</f>
        <v/>
      </c>
      <c r="CL73" s="291"/>
      <c r="CM73" s="290" t="str">
        <f t="shared" si="56"/>
        <v/>
      </c>
      <c r="CN73" s="290" t="str">
        <f t="shared" si="56"/>
        <v/>
      </c>
      <c r="CO73" s="290" t="str">
        <f t="shared" si="56"/>
        <v/>
      </c>
      <c r="CP73" s="290" t="str">
        <f t="shared" si="56"/>
        <v/>
      </c>
      <c r="CQ73" s="290" t="str">
        <f t="shared" si="56"/>
        <v/>
      </c>
      <c r="CR73" s="290" t="str">
        <f t="shared" si="56"/>
        <v/>
      </c>
      <c r="CS73" s="290" t="str">
        <f t="shared" si="56"/>
        <v/>
      </c>
      <c r="CT73" s="290" t="str">
        <f t="shared" si="56"/>
        <v/>
      </c>
      <c r="CU73" s="290" t="str">
        <f t="shared" si="56"/>
        <v/>
      </c>
      <c r="CV73" s="290" t="str">
        <f t="shared" si="56"/>
        <v/>
      </c>
      <c r="CW73" s="290" t="str">
        <f t="shared" si="54"/>
        <v/>
      </c>
      <c r="CX73" s="290" t="str">
        <f t="shared" si="54"/>
        <v/>
      </c>
      <c r="CY73" s="290" t="str">
        <f t="shared" si="54"/>
        <v/>
      </c>
      <c r="CZ73" s="290" t="str">
        <f t="shared" si="54"/>
        <v/>
      </c>
      <c r="DA73" s="290" t="str">
        <f t="shared" si="54"/>
        <v/>
      </c>
      <c r="DB73" s="290" t="str">
        <f t="shared" si="54"/>
        <v/>
      </c>
      <c r="DC73" s="290" t="str">
        <f t="shared" si="52"/>
        <v/>
      </c>
      <c r="DD73" s="290" t="str">
        <f t="shared" si="52"/>
        <v/>
      </c>
      <c r="DE73" s="290" t="str">
        <f t="shared" si="50"/>
        <v/>
      </c>
      <c r="DF73" s="290" t="str">
        <f t="shared" si="50"/>
        <v/>
      </c>
      <c r="DG73" s="290" t="str">
        <f t="shared" si="50"/>
        <v/>
      </c>
      <c r="DH73" s="290" t="str">
        <f t="shared" si="50"/>
        <v/>
      </c>
      <c r="DI73" s="290" t="str">
        <f t="shared" si="50"/>
        <v/>
      </c>
      <c r="DJ73" s="290" t="str">
        <f t="shared" si="50"/>
        <v/>
      </c>
      <c r="DK73" s="3" t="str">
        <f t="shared" si="49"/>
        <v/>
      </c>
      <c r="DL73" s="3" t="str">
        <f t="shared" si="49"/>
        <v/>
      </c>
      <c r="DM73" s="3" t="str">
        <f t="shared" si="49"/>
        <v/>
      </c>
      <c r="DN73" s="3" t="str">
        <f t="shared" si="49"/>
        <v/>
      </c>
      <c r="DO73" s="3" t="str">
        <f t="shared" si="49"/>
        <v/>
      </c>
      <c r="DP73" s="3" t="str">
        <f t="shared" si="34"/>
        <v/>
      </c>
      <c r="DQ73" s="3" t="str">
        <f t="shared" si="35"/>
        <v/>
      </c>
      <c r="DR73" s="3" t="str">
        <f t="shared" si="36"/>
        <v/>
      </c>
      <c r="DS73" s="3" t="str">
        <f t="shared" si="37"/>
        <v/>
      </c>
      <c r="DT73" s="3" t="str">
        <f t="shared" si="38"/>
        <v/>
      </c>
      <c r="DU73" s="1" t="str">
        <f t="shared" ref="DU73:DU103" si="71">IFERROR(INDEX($BN$1:$CK$1,MATCH(DU$6,$BN73:$CK73,0)),"")</f>
        <v/>
      </c>
      <c r="DV73" s="1" t="str">
        <f t="shared" ref="DV73:DV103" si="72">IFERROR(INDEX($CM73:$DJ73,MATCH(DU73,$CM$1:$DJ$1,0)),"")</f>
        <v/>
      </c>
      <c r="DW73" s="1" t="str">
        <f t="shared" ref="DW73:DW103" si="73">IFERROR(INDEX($BN$1:$CK$1,MATCH(DW$6,$BN73:$CK73,0)),"")</f>
        <v/>
      </c>
      <c r="DX73" s="1" t="str">
        <f t="shared" ref="DX73:DX103" si="74">IFERROR(INDEX($CM73:$DJ73,MATCH(DW73,$CM$1:$DJ$1,0)),"")</f>
        <v/>
      </c>
      <c r="DY73" s="1" t="str">
        <f t="shared" si="59"/>
        <v/>
      </c>
      <c r="DZ73" s="1" t="str">
        <f t="shared" si="60"/>
        <v/>
      </c>
      <c r="EA73" s="1" t="str">
        <f t="shared" si="44"/>
        <v/>
      </c>
      <c r="EB73" s="1" t="str">
        <f t="shared" si="61"/>
        <v/>
      </c>
      <c r="EC73" s="1" t="str">
        <f t="shared" si="44"/>
        <v/>
      </c>
      <c r="ED73" s="1" t="str">
        <f t="shared" si="61"/>
        <v/>
      </c>
      <c r="EE73" s="1" t="str">
        <f t="shared" ref="EE73:EE103" si="75">IFERROR(INDEX($BN$6:$CK$6,MATCH(EE$6,$BN73:$CK73,0)),"")</f>
        <v/>
      </c>
      <c r="EF73" s="1" t="str">
        <f t="shared" ref="EF73:EF103" si="76">IFERROR(INDEX($CM73:$DJ73,MATCH(EE73,$CM$6:$DJ$6,0)),"")</f>
        <v/>
      </c>
      <c r="EG73" s="1" t="str">
        <f t="shared" si="62"/>
        <v/>
      </c>
      <c r="EH73" s="1" t="str">
        <f t="shared" si="63"/>
        <v/>
      </c>
      <c r="EI73" s="1" t="str">
        <f t="shared" si="64"/>
        <v/>
      </c>
      <c r="EJ73" s="1" t="str">
        <f t="shared" si="65"/>
        <v/>
      </c>
      <c r="EK73" s="1" t="str">
        <f t="shared" si="66"/>
        <v/>
      </c>
      <c r="EL73" s="1" t="str">
        <f t="shared" si="67"/>
        <v/>
      </c>
      <c r="EM73" s="1" t="str">
        <f t="shared" si="68"/>
        <v/>
      </c>
      <c r="EN73" s="1" t="str">
        <f t="shared" si="69"/>
        <v/>
      </c>
      <c r="EP73" s="1" t="str">
        <f t="shared" ref="EP73:EP103" si="77">IF(EE73="","",EE73&amp;") "&amp;EF73)</f>
        <v/>
      </c>
      <c r="EQ73" s="1" t="str">
        <f t="shared" ref="EQ73:EQ103" si="78">IF(EG73="","",EG73&amp;") "&amp;EH73)</f>
        <v/>
      </c>
      <c r="ER73" s="1" t="str">
        <f t="shared" ref="ER73:ER103" si="79">IF(EI73="","",EI73&amp;") "&amp;EJ73)</f>
        <v/>
      </c>
      <c r="ES73" s="1" t="str">
        <f t="shared" ref="ES73:ES103" si="80">IF(EK73="","",EK73&amp;") "&amp;EL73)</f>
        <v/>
      </c>
      <c r="ET73" s="1" t="str">
        <f t="shared" ref="ET73:ET103" si="81">IF(EM73="","",EM73&amp;") "&amp;EN73)</f>
        <v/>
      </c>
    </row>
    <row r="74" spans="1:150" ht="15.6" x14ac:dyDescent="0.3">
      <c r="A74" s="291" t="str">
        <f t="shared" si="70"/>
        <v/>
      </c>
      <c r="B74" s="292" t="str">
        <f>ajuizamento!A81</f>
        <v/>
      </c>
      <c r="C74" s="293" t="str">
        <f>ajuizamento!B81</f>
        <v/>
      </c>
      <c r="D74" s="293">
        <f>ajuizamento!C81</f>
        <v>0</v>
      </c>
      <c r="E74" s="293">
        <f>ajuizamento!D81</f>
        <v>0</v>
      </c>
      <c r="F74" s="293" t="str">
        <f>ajuizamento!E81</f>
        <v/>
      </c>
      <c r="G74" s="293" t="str">
        <f>ajuizamento!F81</f>
        <v/>
      </c>
      <c r="H74" s="292">
        <f>ajuizamento!G81</f>
        <v>0</v>
      </c>
      <c r="I74" s="5">
        <f>IF(ajuizamento!$AY81="",0,ajuizamento!$AY81)</f>
        <v>0</v>
      </c>
      <c r="J74" s="5">
        <f>IF(ajuizamento!H81="",0,ajuizamento!H81)</f>
        <v>0</v>
      </c>
      <c r="K74" s="5">
        <f>IF(ajuizamento!BC81="",0,ajuizamento!BC81)</f>
        <v>0</v>
      </c>
      <c r="L74" s="5">
        <f>IF(ajuizamento!BD81="",0,ajuizamento!BD81)</f>
        <v>0</v>
      </c>
      <c r="M74" s="5">
        <f>IF(ajuizamento!S81="",0,ajuizamento!S81)</f>
        <v>0</v>
      </c>
      <c r="N74" s="5">
        <f>IF(ajuizamento!T81="",0,ajuizamento!T81)</f>
        <v>0</v>
      </c>
      <c r="O74" s="5">
        <f>IF(ajuizamento!U81="",0,ajuizamento!U81)</f>
        <v>0</v>
      </c>
      <c r="P74" s="5">
        <f>IF(ajuizamento!V81="",0,ajuizamento!V81)</f>
        <v>0</v>
      </c>
      <c r="Q74" s="5">
        <f>IF(ajuizamento!W81="",0,ajuizamento!W81)</f>
        <v>0</v>
      </c>
      <c r="R74" s="5">
        <f>IF(ajuizamento!X81="",0,ajuizamento!X81)</f>
        <v>0</v>
      </c>
      <c r="S74" s="5">
        <f>IF(ajuizamento!Y81="",0,ajuizamento!Y81)</f>
        <v>0</v>
      </c>
      <c r="T74" s="5">
        <f>IF(ajuizamento!Z81="",0,ajuizamento!Z81)</f>
        <v>0</v>
      </c>
      <c r="U74" s="5">
        <f>IF(ajuizamento!AA81="",0,ajuizamento!AA81)</f>
        <v>0</v>
      </c>
      <c r="V74" s="5">
        <f>IF(ajuizamento!AB81="",0,ajuizamento!AB81)</f>
        <v>0</v>
      </c>
      <c r="W74" s="5">
        <f>IF(ajuizamento!AC81="",0,ajuizamento!AC81)</f>
        <v>0</v>
      </c>
      <c r="X74" s="5">
        <f>IF(ajuizamento!AD81="",0,ajuizamento!AD81)</f>
        <v>0</v>
      </c>
      <c r="Y74" s="5">
        <f>IF(ajuizamento!AE81="",0,ajuizamento!AE81)</f>
        <v>0</v>
      </c>
      <c r="Z74" s="5">
        <f>IF(ajuizamento!AF81="",0,ajuizamento!AF81)</f>
        <v>0</v>
      </c>
      <c r="AA74" s="5">
        <f>IF(ajuizamento!AG81="",0,ajuizamento!AG81)</f>
        <v>0</v>
      </c>
      <c r="AB74" s="5">
        <f>IF(ajuizamento!AH81="",0,ajuizamento!AH81)</f>
        <v>0</v>
      </c>
      <c r="AC74" s="5">
        <f>IF(ajuizamento!AI81="",0,ajuizamento!AI81)</f>
        <v>0</v>
      </c>
      <c r="AD74" s="5">
        <f>IF(ajuizamento!AJ81="",0,ajuizamento!AJ81)</f>
        <v>0</v>
      </c>
      <c r="AE74" s="5">
        <f>IF(ajuizamento!AK81="",0,ajuizamento!AK81)</f>
        <v>0</v>
      </c>
      <c r="AF74" s="5">
        <f>IF(ajuizamento!AL81="",0,ajuizamento!AL81)</f>
        <v>0</v>
      </c>
      <c r="AG74" s="5">
        <f>IF(ajuizamento!AM81="",0,ajuizamento!AM81)</f>
        <v>0</v>
      </c>
      <c r="AH74" s="5">
        <f>IF(ajuizamento!AN81="",0,ajuizamento!AN81)</f>
        <v>0</v>
      </c>
      <c r="AI74" s="5">
        <f>IF(ajuizamento!AO81="",0,ajuizamento!AO81)</f>
        <v>0</v>
      </c>
      <c r="AJ74" s="5">
        <f>IF(ajuizamento!AP81="",0,ajuizamento!AP81)</f>
        <v>0</v>
      </c>
      <c r="AK74" s="5">
        <f>IF(ajuizamento!AS81="",0,ajuizamento!AS81)</f>
        <v>0</v>
      </c>
      <c r="AL74" s="9" t="str">
        <f t="shared" si="57"/>
        <v/>
      </c>
      <c r="AM74" s="7" t="str">
        <f t="shared" si="58"/>
        <v/>
      </c>
      <c r="AN74" s="291">
        <f t="shared" si="55"/>
        <v>0</v>
      </c>
      <c r="AO74" s="290" t="str">
        <f t="shared" si="53"/>
        <v/>
      </c>
      <c r="AP74" s="290" t="str">
        <f t="shared" si="53"/>
        <v/>
      </c>
      <c r="AQ74" s="290" t="str">
        <f t="shared" si="53"/>
        <v/>
      </c>
      <c r="AR74" s="290" t="str">
        <f t="shared" si="53"/>
        <v/>
      </c>
      <c r="AS74" s="290" t="str">
        <f t="shared" si="53"/>
        <v/>
      </c>
      <c r="AT74" s="290" t="str">
        <f t="shared" si="53"/>
        <v/>
      </c>
      <c r="AU74" s="290" t="str">
        <f t="shared" si="53"/>
        <v/>
      </c>
      <c r="AV74" s="290" t="str">
        <f t="shared" si="51"/>
        <v/>
      </c>
      <c r="AW74" s="290" t="str">
        <f t="shared" si="51"/>
        <v/>
      </c>
      <c r="AX74" s="290" t="str">
        <f t="shared" si="51"/>
        <v/>
      </c>
      <c r="AY74" s="290" t="str">
        <f t="shared" si="51"/>
        <v/>
      </c>
      <c r="AZ74" s="290" t="str">
        <f t="shared" si="51"/>
        <v/>
      </c>
      <c r="BA74" s="290" t="str">
        <f t="shared" si="51"/>
        <v/>
      </c>
      <c r="BB74" s="290" t="str">
        <f t="shared" si="51"/>
        <v/>
      </c>
      <c r="BC74" s="290" t="str">
        <f t="shared" si="51"/>
        <v/>
      </c>
      <c r="BD74" s="290" t="str">
        <f t="shared" si="51"/>
        <v/>
      </c>
      <c r="BE74" s="290" t="str">
        <f t="shared" si="46"/>
        <v/>
      </c>
      <c r="BF74" s="290" t="str">
        <f t="shared" si="46"/>
        <v/>
      </c>
      <c r="BG74" s="290" t="str">
        <f t="shared" si="45"/>
        <v/>
      </c>
      <c r="BH74" s="290" t="str">
        <f t="shared" si="45"/>
        <v/>
      </c>
      <c r="BI74" s="290" t="str">
        <f t="shared" si="45"/>
        <v/>
      </c>
      <c r="BJ74" s="290" t="str">
        <f t="shared" si="45"/>
        <v/>
      </c>
      <c r="BK74" s="290" t="str">
        <f t="shared" si="45"/>
        <v/>
      </c>
      <c r="BL74" s="290" t="str">
        <f t="shared" si="45"/>
        <v/>
      </c>
      <c r="BM74" s="290"/>
      <c r="BN74" s="290" t="str">
        <f>IF(AO74="","",COUNTIF($AO74:AO74,1))</f>
        <v/>
      </c>
      <c r="BO74" s="290" t="str">
        <f>IF(AP74="","",COUNTIF($AO74:AP74,1))</f>
        <v/>
      </c>
      <c r="BP74" s="290" t="str">
        <f>IF(AQ74="","",COUNTIF($AO74:AQ74,1))</f>
        <v/>
      </c>
      <c r="BQ74" s="290" t="str">
        <f>IF(AR74="","",COUNTIF($AO74:AR74,1))</f>
        <v/>
      </c>
      <c r="BR74" s="290" t="str">
        <f>IF(AS74="","",COUNTIF($AO74:AS74,1))</f>
        <v/>
      </c>
      <c r="BS74" s="290" t="str">
        <f>IF(AT74="","",COUNTIF($AO74:AT74,1))</f>
        <v/>
      </c>
      <c r="BT74" s="290" t="str">
        <f>IF(AU74="","",COUNTIF($AO74:AU74,1))</f>
        <v/>
      </c>
      <c r="BU74" s="290" t="str">
        <f>IF(AV74="","",COUNTIF($AO74:AV74,1))</f>
        <v/>
      </c>
      <c r="BV74" s="290" t="str">
        <f>IF(AW74="","",COUNTIF($AO74:AW74,1))</f>
        <v/>
      </c>
      <c r="BW74" s="290" t="str">
        <f>IF(AX74="","",COUNTIF($AO74:AX74,1))</f>
        <v/>
      </c>
      <c r="BX74" s="290" t="str">
        <f>IF(AY74="","",COUNTIF($AO74:AY74,1))</f>
        <v/>
      </c>
      <c r="BY74" s="290" t="str">
        <f>IF(AZ74="","",COUNTIF($AO74:AZ74,1))</f>
        <v/>
      </c>
      <c r="BZ74" s="290" t="str">
        <f>IF(BA74="","",COUNTIF($AO74:BA74,1))</f>
        <v/>
      </c>
      <c r="CA74" s="290" t="str">
        <f>IF(BB74="","",COUNTIF($AO74:BB74,1))</f>
        <v/>
      </c>
      <c r="CB74" s="290" t="str">
        <f>IF(BC74="","",COUNTIF($AO74:BC74,1))</f>
        <v/>
      </c>
      <c r="CC74" s="290" t="str">
        <f>IF(BD74="","",COUNTIF($AO74:BD74,1))</f>
        <v/>
      </c>
      <c r="CD74" s="290" t="str">
        <f>IF(BE74="","",COUNTIF($AO74:BE74,1))</f>
        <v/>
      </c>
      <c r="CE74" s="290" t="str">
        <f>IF(BF74="","",COUNTIF($AO74:BF74,1))</f>
        <v/>
      </c>
      <c r="CF74" s="290" t="str">
        <f>IF(BG74="","",COUNTIF($AO74:BG74,1))</f>
        <v/>
      </c>
      <c r="CG74" s="290" t="str">
        <f>IF(BH74="","",COUNTIF($AO74:BH74,1))</f>
        <v/>
      </c>
      <c r="CH74" s="290" t="str">
        <f>IF(BI74="","",COUNTIF($AO74:BI74,1))</f>
        <v/>
      </c>
      <c r="CI74" s="290" t="str">
        <f>IF(BJ74="","",COUNTIF($AO74:BJ74,1))</f>
        <v/>
      </c>
      <c r="CJ74" s="290" t="str">
        <f>IF(BK74="","",COUNTIF($AO74:BK74,1))</f>
        <v/>
      </c>
      <c r="CK74" s="290" t="str">
        <f>IF(BL74="","",COUNTIF($AO74:BL74,1))</f>
        <v/>
      </c>
      <c r="CL74" s="291"/>
      <c r="CM74" s="290" t="str">
        <f t="shared" si="56"/>
        <v/>
      </c>
      <c r="CN74" s="290" t="str">
        <f t="shared" si="56"/>
        <v/>
      </c>
      <c r="CO74" s="290" t="str">
        <f t="shared" si="56"/>
        <v/>
      </c>
      <c r="CP74" s="290" t="str">
        <f t="shared" si="56"/>
        <v/>
      </c>
      <c r="CQ74" s="290" t="str">
        <f t="shared" si="56"/>
        <v/>
      </c>
      <c r="CR74" s="290" t="str">
        <f t="shared" si="56"/>
        <v/>
      </c>
      <c r="CS74" s="290" t="str">
        <f t="shared" si="56"/>
        <v/>
      </c>
      <c r="CT74" s="290" t="str">
        <f t="shared" si="56"/>
        <v/>
      </c>
      <c r="CU74" s="290" t="str">
        <f t="shared" si="56"/>
        <v/>
      </c>
      <c r="CV74" s="290" t="str">
        <f t="shared" si="56"/>
        <v/>
      </c>
      <c r="CW74" s="290" t="str">
        <f t="shared" si="54"/>
        <v/>
      </c>
      <c r="CX74" s="290" t="str">
        <f t="shared" si="54"/>
        <v/>
      </c>
      <c r="CY74" s="290" t="str">
        <f t="shared" si="54"/>
        <v/>
      </c>
      <c r="CZ74" s="290" t="str">
        <f t="shared" si="54"/>
        <v/>
      </c>
      <c r="DA74" s="290" t="str">
        <f t="shared" si="54"/>
        <v/>
      </c>
      <c r="DB74" s="290" t="str">
        <f t="shared" si="54"/>
        <v/>
      </c>
      <c r="DC74" s="290" t="str">
        <f t="shared" si="52"/>
        <v/>
      </c>
      <c r="DD74" s="290" t="str">
        <f t="shared" si="52"/>
        <v/>
      </c>
      <c r="DE74" s="290" t="str">
        <f t="shared" si="50"/>
        <v/>
      </c>
      <c r="DF74" s="290" t="str">
        <f t="shared" si="50"/>
        <v/>
      </c>
      <c r="DG74" s="290" t="str">
        <f t="shared" si="50"/>
        <v/>
      </c>
      <c r="DH74" s="290" t="str">
        <f t="shared" si="50"/>
        <v/>
      </c>
      <c r="DI74" s="290" t="str">
        <f t="shared" si="50"/>
        <v/>
      </c>
      <c r="DJ74" s="290" t="str">
        <f t="shared" si="50"/>
        <v/>
      </c>
      <c r="DK74" s="3" t="str">
        <f t="shared" ref="DK74:DO103" si="82">IFERROR(INDEX($BN$1:$CK$1,MATCH(DK$6,$BN74:$CK74,0)),"")</f>
        <v/>
      </c>
      <c r="DL74" s="3" t="str">
        <f t="shared" si="82"/>
        <v/>
      </c>
      <c r="DM74" s="3" t="str">
        <f t="shared" si="82"/>
        <v/>
      </c>
      <c r="DN74" s="3" t="str">
        <f t="shared" si="82"/>
        <v/>
      </c>
      <c r="DO74" s="3" t="str">
        <f t="shared" si="82"/>
        <v/>
      </c>
      <c r="DP74" s="3" t="str">
        <f t="shared" ref="DP74:DP103" si="83">IFERROR(INDEX($CM74:$DJ74,MATCH(DK74,$CM$1:$DJ$1,0)),"")</f>
        <v/>
      </c>
      <c r="DQ74" s="3" t="str">
        <f t="shared" ref="DQ74:DQ103" si="84">IFERROR(INDEX($CM74:$DJ74,MATCH(DL74,$CM$1:$DJ$1,0)),"")</f>
        <v/>
      </c>
      <c r="DR74" s="3" t="str">
        <f t="shared" ref="DR74:DR103" si="85">IFERROR(INDEX($CM74:$DJ74,MATCH(DM74,$CM$1:$DJ$1,0)),"")</f>
        <v/>
      </c>
      <c r="DS74" s="3" t="str">
        <f t="shared" ref="DS74:DS103" si="86">IFERROR(INDEX($CM74:$DJ74,MATCH(DN74,$CM$1:$DJ$1,0)),"")</f>
        <v/>
      </c>
      <c r="DT74" s="3" t="str">
        <f t="shared" ref="DT74:DT103" si="87">IFERROR(INDEX($CM74:$DJ74,MATCH(DO74,$CM$1:$DJ$1,0)),"")</f>
        <v/>
      </c>
      <c r="DU74" s="1" t="str">
        <f t="shared" si="71"/>
        <v/>
      </c>
      <c r="DV74" s="1" t="str">
        <f t="shared" si="72"/>
        <v/>
      </c>
      <c r="DW74" s="1" t="str">
        <f t="shared" si="73"/>
        <v/>
      </c>
      <c r="DX74" s="1" t="str">
        <f t="shared" si="74"/>
        <v/>
      </c>
      <c r="DY74" s="1" t="str">
        <f t="shared" si="59"/>
        <v/>
      </c>
      <c r="DZ74" s="1" t="str">
        <f t="shared" si="60"/>
        <v/>
      </c>
      <c r="EA74" s="1" t="str">
        <f t="shared" si="44"/>
        <v/>
      </c>
      <c r="EB74" s="1" t="str">
        <f t="shared" si="61"/>
        <v/>
      </c>
      <c r="EC74" s="1" t="str">
        <f t="shared" si="44"/>
        <v/>
      </c>
      <c r="ED74" s="1" t="str">
        <f t="shared" si="61"/>
        <v/>
      </c>
      <c r="EE74" s="1" t="str">
        <f t="shared" si="75"/>
        <v/>
      </c>
      <c r="EF74" s="1" t="str">
        <f t="shared" si="76"/>
        <v/>
      </c>
      <c r="EG74" s="1" t="str">
        <f t="shared" si="62"/>
        <v/>
      </c>
      <c r="EH74" s="1" t="str">
        <f t="shared" si="63"/>
        <v/>
      </c>
      <c r="EI74" s="1" t="str">
        <f t="shared" si="64"/>
        <v/>
      </c>
      <c r="EJ74" s="1" t="str">
        <f t="shared" si="65"/>
        <v/>
      </c>
      <c r="EK74" s="1" t="str">
        <f t="shared" si="66"/>
        <v/>
      </c>
      <c r="EL74" s="1" t="str">
        <f t="shared" si="67"/>
        <v/>
      </c>
      <c r="EM74" s="1" t="str">
        <f t="shared" si="68"/>
        <v/>
      </c>
      <c r="EN74" s="1" t="str">
        <f t="shared" si="69"/>
        <v/>
      </c>
      <c r="EP74" s="1" t="str">
        <f t="shared" si="77"/>
        <v/>
      </c>
      <c r="EQ74" s="1" t="str">
        <f t="shared" si="78"/>
        <v/>
      </c>
      <c r="ER74" s="1" t="str">
        <f t="shared" si="79"/>
        <v/>
      </c>
      <c r="ES74" s="1" t="str">
        <f t="shared" si="80"/>
        <v/>
      </c>
      <c r="ET74" s="1" t="str">
        <f t="shared" si="81"/>
        <v/>
      </c>
    </row>
    <row r="75" spans="1:150" ht="15.6" x14ac:dyDescent="0.3">
      <c r="A75" s="291" t="str">
        <f t="shared" si="70"/>
        <v/>
      </c>
      <c r="B75" s="292" t="str">
        <f>ajuizamento!A82</f>
        <v/>
      </c>
      <c r="C75" s="293" t="str">
        <f>ajuizamento!B82</f>
        <v/>
      </c>
      <c r="D75" s="293">
        <f>ajuizamento!C82</f>
        <v>0</v>
      </c>
      <c r="E75" s="293">
        <f>ajuizamento!D82</f>
        <v>0</v>
      </c>
      <c r="F75" s="293" t="str">
        <f>ajuizamento!E82</f>
        <v/>
      </c>
      <c r="G75" s="293" t="str">
        <f>ajuizamento!F82</f>
        <v/>
      </c>
      <c r="H75" s="292">
        <f>ajuizamento!G82</f>
        <v>0</v>
      </c>
      <c r="I75" s="5">
        <f>IF(ajuizamento!$AY82="",0,ajuizamento!$AY82)</f>
        <v>0</v>
      </c>
      <c r="J75" s="5">
        <f>IF(ajuizamento!H82="",0,ajuizamento!H82)</f>
        <v>0</v>
      </c>
      <c r="K75" s="5">
        <f>IF(ajuizamento!BC82="",0,ajuizamento!BC82)</f>
        <v>0</v>
      </c>
      <c r="L75" s="5">
        <f>IF(ajuizamento!BD82="",0,ajuizamento!BD82)</f>
        <v>0</v>
      </c>
      <c r="M75" s="5">
        <f>IF(ajuizamento!S82="",0,ajuizamento!S82)</f>
        <v>0</v>
      </c>
      <c r="N75" s="5">
        <f>IF(ajuizamento!T82="",0,ajuizamento!T82)</f>
        <v>0</v>
      </c>
      <c r="O75" s="5">
        <f>IF(ajuizamento!U82="",0,ajuizamento!U82)</f>
        <v>0</v>
      </c>
      <c r="P75" s="5">
        <f>IF(ajuizamento!V82="",0,ajuizamento!V82)</f>
        <v>0</v>
      </c>
      <c r="Q75" s="5">
        <f>IF(ajuizamento!W82="",0,ajuizamento!W82)</f>
        <v>0</v>
      </c>
      <c r="R75" s="5">
        <f>IF(ajuizamento!X82="",0,ajuizamento!X82)</f>
        <v>0</v>
      </c>
      <c r="S75" s="5">
        <f>IF(ajuizamento!Y82="",0,ajuizamento!Y82)</f>
        <v>0</v>
      </c>
      <c r="T75" s="5">
        <f>IF(ajuizamento!Z82="",0,ajuizamento!Z82)</f>
        <v>0</v>
      </c>
      <c r="U75" s="5">
        <f>IF(ajuizamento!AA82="",0,ajuizamento!AA82)</f>
        <v>0</v>
      </c>
      <c r="V75" s="5">
        <f>IF(ajuizamento!AB82="",0,ajuizamento!AB82)</f>
        <v>0</v>
      </c>
      <c r="W75" s="5">
        <f>IF(ajuizamento!AC82="",0,ajuizamento!AC82)</f>
        <v>0</v>
      </c>
      <c r="X75" s="5">
        <f>IF(ajuizamento!AD82="",0,ajuizamento!AD82)</f>
        <v>0</v>
      </c>
      <c r="Y75" s="5">
        <f>IF(ajuizamento!AE82="",0,ajuizamento!AE82)</f>
        <v>0</v>
      </c>
      <c r="Z75" s="5">
        <f>IF(ajuizamento!AF82="",0,ajuizamento!AF82)</f>
        <v>0</v>
      </c>
      <c r="AA75" s="5">
        <f>IF(ajuizamento!AG82="",0,ajuizamento!AG82)</f>
        <v>0</v>
      </c>
      <c r="AB75" s="5">
        <f>IF(ajuizamento!AH82="",0,ajuizamento!AH82)</f>
        <v>0</v>
      </c>
      <c r="AC75" s="5">
        <f>IF(ajuizamento!AI82="",0,ajuizamento!AI82)</f>
        <v>0</v>
      </c>
      <c r="AD75" s="5">
        <f>IF(ajuizamento!AJ82="",0,ajuizamento!AJ82)</f>
        <v>0</v>
      </c>
      <c r="AE75" s="5">
        <f>IF(ajuizamento!AK82="",0,ajuizamento!AK82)</f>
        <v>0</v>
      </c>
      <c r="AF75" s="5">
        <f>IF(ajuizamento!AL82="",0,ajuizamento!AL82)</f>
        <v>0</v>
      </c>
      <c r="AG75" s="5">
        <f>IF(ajuizamento!AM82="",0,ajuizamento!AM82)</f>
        <v>0</v>
      </c>
      <c r="AH75" s="5">
        <f>IF(ajuizamento!AN82="",0,ajuizamento!AN82)</f>
        <v>0</v>
      </c>
      <c r="AI75" s="5">
        <f>IF(ajuizamento!AO82="",0,ajuizamento!AO82)</f>
        <v>0</v>
      </c>
      <c r="AJ75" s="5">
        <f>IF(ajuizamento!AP82="",0,ajuizamento!AP82)</f>
        <v>0</v>
      </c>
      <c r="AK75" s="5">
        <f>IF(ajuizamento!AS82="",0,ajuizamento!AS82)</f>
        <v>0</v>
      </c>
      <c r="AL75" s="9" t="str">
        <f t="shared" si="57"/>
        <v/>
      </c>
      <c r="AM75" s="7" t="str">
        <f t="shared" si="58"/>
        <v/>
      </c>
      <c r="AN75" s="291">
        <f t="shared" si="55"/>
        <v>0</v>
      </c>
      <c r="AO75" s="290" t="str">
        <f t="shared" si="53"/>
        <v/>
      </c>
      <c r="AP75" s="290" t="str">
        <f t="shared" si="53"/>
        <v/>
      </c>
      <c r="AQ75" s="290" t="str">
        <f t="shared" si="53"/>
        <v/>
      </c>
      <c r="AR75" s="290" t="str">
        <f t="shared" si="53"/>
        <v/>
      </c>
      <c r="AS75" s="290" t="str">
        <f t="shared" si="53"/>
        <v/>
      </c>
      <c r="AT75" s="290" t="str">
        <f t="shared" si="53"/>
        <v/>
      </c>
      <c r="AU75" s="290" t="str">
        <f t="shared" si="53"/>
        <v/>
      </c>
      <c r="AV75" s="290" t="str">
        <f t="shared" si="51"/>
        <v/>
      </c>
      <c r="AW75" s="290" t="str">
        <f t="shared" si="51"/>
        <v/>
      </c>
      <c r="AX75" s="290" t="str">
        <f t="shared" si="51"/>
        <v/>
      </c>
      <c r="AY75" s="290" t="str">
        <f t="shared" ref="AY75:BL103" si="88">IF(W75=0,"",1)</f>
        <v/>
      </c>
      <c r="AZ75" s="290" t="str">
        <f t="shared" si="88"/>
        <v/>
      </c>
      <c r="BA75" s="290" t="str">
        <f t="shared" si="88"/>
        <v/>
      </c>
      <c r="BB75" s="290" t="str">
        <f t="shared" si="88"/>
        <v/>
      </c>
      <c r="BC75" s="290" t="str">
        <f t="shared" si="88"/>
        <v/>
      </c>
      <c r="BD75" s="290" t="str">
        <f t="shared" si="88"/>
        <v/>
      </c>
      <c r="BE75" s="290" t="str">
        <f t="shared" si="46"/>
        <v/>
      </c>
      <c r="BF75" s="290" t="str">
        <f t="shared" si="46"/>
        <v/>
      </c>
      <c r="BG75" s="290" t="str">
        <f t="shared" si="45"/>
        <v/>
      </c>
      <c r="BH75" s="290" t="str">
        <f t="shared" si="45"/>
        <v/>
      </c>
      <c r="BI75" s="290" t="str">
        <f t="shared" si="45"/>
        <v/>
      </c>
      <c r="BJ75" s="290" t="str">
        <f t="shared" si="45"/>
        <v/>
      </c>
      <c r="BK75" s="290" t="str">
        <f t="shared" si="45"/>
        <v/>
      </c>
      <c r="BL75" s="290" t="str">
        <f t="shared" si="45"/>
        <v/>
      </c>
      <c r="BM75" s="290"/>
      <c r="BN75" s="290" t="str">
        <f>IF(AO75="","",COUNTIF($AO75:AO75,1))</f>
        <v/>
      </c>
      <c r="BO75" s="290" t="str">
        <f>IF(AP75="","",COUNTIF($AO75:AP75,1))</f>
        <v/>
      </c>
      <c r="BP75" s="290" t="str">
        <f>IF(AQ75="","",COUNTIF($AO75:AQ75,1))</f>
        <v/>
      </c>
      <c r="BQ75" s="290" t="str">
        <f>IF(AR75="","",COUNTIF($AO75:AR75,1))</f>
        <v/>
      </c>
      <c r="BR75" s="290" t="str">
        <f>IF(AS75="","",COUNTIF($AO75:AS75,1))</f>
        <v/>
      </c>
      <c r="BS75" s="290" t="str">
        <f>IF(AT75="","",COUNTIF($AO75:AT75,1))</f>
        <v/>
      </c>
      <c r="BT75" s="290" t="str">
        <f>IF(AU75="","",COUNTIF($AO75:AU75,1))</f>
        <v/>
      </c>
      <c r="BU75" s="290" t="str">
        <f>IF(AV75="","",COUNTIF($AO75:AV75,1))</f>
        <v/>
      </c>
      <c r="BV75" s="290" t="str">
        <f>IF(AW75="","",COUNTIF($AO75:AW75,1))</f>
        <v/>
      </c>
      <c r="BW75" s="290" t="str">
        <f>IF(AX75="","",COUNTIF($AO75:AX75,1))</f>
        <v/>
      </c>
      <c r="BX75" s="290" t="str">
        <f>IF(AY75="","",COUNTIF($AO75:AY75,1))</f>
        <v/>
      </c>
      <c r="BY75" s="290" t="str">
        <f>IF(AZ75="","",COUNTIF($AO75:AZ75,1))</f>
        <v/>
      </c>
      <c r="BZ75" s="290" t="str">
        <f>IF(BA75="","",COUNTIF($AO75:BA75,1))</f>
        <v/>
      </c>
      <c r="CA75" s="290" t="str">
        <f>IF(BB75="","",COUNTIF($AO75:BB75,1))</f>
        <v/>
      </c>
      <c r="CB75" s="290" t="str">
        <f>IF(BC75="","",COUNTIF($AO75:BC75,1))</f>
        <v/>
      </c>
      <c r="CC75" s="290" t="str">
        <f>IF(BD75="","",COUNTIF($AO75:BD75,1))</f>
        <v/>
      </c>
      <c r="CD75" s="290" t="str">
        <f>IF(BE75="","",COUNTIF($AO75:BE75,1))</f>
        <v/>
      </c>
      <c r="CE75" s="290" t="str">
        <f>IF(BF75="","",COUNTIF($AO75:BF75,1))</f>
        <v/>
      </c>
      <c r="CF75" s="290" t="str">
        <f>IF(BG75="","",COUNTIF($AO75:BG75,1))</f>
        <v/>
      </c>
      <c r="CG75" s="290" t="str">
        <f>IF(BH75="","",COUNTIF($AO75:BH75,1))</f>
        <v/>
      </c>
      <c r="CH75" s="290" t="str">
        <f>IF(BI75="","",COUNTIF($AO75:BI75,1))</f>
        <v/>
      </c>
      <c r="CI75" s="290" t="str">
        <f>IF(BJ75="","",COUNTIF($AO75:BJ75,1))</f>
        <v/>
      </c>
      <c r="CJ75" s="290" t="str">
        <f>IF(BK75="","",COUNTIF($AO75:BK75,1))</f>
        <v/>
      </c>
      <c r="CK75" s="290" t="str">
        <f>IF(BL75="","",COUNTIF($AO75:BL75,1))</f>
        <v/>
      </c>
      <c r="CL75" s="291"/>
      <c r="CM75" s="290" t="str">
        <f t="shared" si="56"/>
        <v/>
      </c>
      <c r="CN75" s="290" t="str">
        <f t="shared" si="56"/>
        <v/>
      </c>
      <c r="CO75" s="290" t="str">
        <f t="shared" si="56"/>
        <v/>
      </c>
      <c r="CP75" s="290" t="str">
        <f t="shared" si="56"/>
        <v/>
      </c>
      <c r="CQ75" s="290" t="str">
        <f t="shared" si="56"/>
        <v/>
      </c>
      <c r="CR75" s="290" t="str">
        <f t="shared" si="56"/>
        <v/>
      </c>
      <c r="CS75" s="290" t="str">
        <f t="shared" si="56"/>
        <v/>
      </c>
      <c r="CT75" s="290" t="str">
        <f t="shared" si="56"/>
        <v/>
      </c>
      <c r="CU75" s="290" t="str">
        <f t="shared" si="56"/>
        <v/>
      </c>
      <c r="CV75" s="290" t="str">
        <f t="shared" si="56"/>
        <v/>
      </c>
      <c r="CW75" s="290" t="str">
        <f t="shared" si="54"/>
        <v/>
      </c>
      <c r="CX75" s="290" t="str">
        <f t="shared" si="54"/>
        <v/>
      </c>
      <c r="CY75" s="290" t="str">
        <f t="shared" si="54"/>
        <v/>
      </c>
      <c r="CZ75" s="290" t="str">
        <f t="shared" si="54"/>
        <v/>
      </c>
      <c r="DA75" s="290" t="str">
        <f t="shared" si="54"/>
        <v/>
      </c>
      <c r="DB75" s="290" t="str">
        <f t="shared" si="54"/>
        <v/>
      </c>
      <c r="DC75" s="290" t="str">
        <f t="shared" si="52"/>
        <v/>
      </c>
      <c r="DD75" s="290" t="str">
        <f t="shared" si="52"/>
        <v/>
      </c>
      <c r="DE75" s="290" t="str">
        <f t="shared" si="50"/>
        <v/>
      </c>
      <c r="DF75" s="290" t="str">
        <f t="shared" si="50"/>
        <v/>
      </c>
      <c r="DG75" s="290" t="str">
        <f t="shared" si="50"/>
        <v/>
      </c>
      <c r="DH75" s="290" t="str">
        <f t="shared" si="50"/>
        <v/>
      </c>
      <c r="DI75" s="290" t="str">
        <f t="shared" si="50"/>
        <v/>
      </c>
      <c r="DJ75" s="290" t="str">
        <f t="shared" si="50"/>
        <v/>
      </c>
      <c r="DK75" s="3" t="str">
        <f t="shared" si="82"/>
        <v/>
      </c>
      <c r="DL75" s="3" t="str">
        <f t="shared" si="82"/>
        <v/>
      </c>
      <c r="DM75" s="3" t="str">
        <f t="shared" si="82"/>
        <v/>
      </c>
      <c r="DN75" s="3" t="str">
        <f t="shared" si="82"/>
        <v/>
      </c>
      <c r="DO75" s="3" t="str">
        <f t="shared" si="82"/>
        <v/>
      </c>
      <c r="DP75" s="3" t="str">
        <f t="shared" si="83"/>
        <v/>
      </c>
      <c r="DQ75" s="3" t="str">
        <f t="shared" si="84"/>
        <v/>
      </c>
      <c r="DR75" s="3" t="str">
        <f t="shared" si="85"/>
        <v/>
      </c>
      <c r="DS75" s="3" t="str">
        <f t="shared" si="86"/>
        <v/>
      </c>
      <c r="DT75" s="3" t="str">
        <f t="shared" si="87"/>
        <v/>
      </c>
      <c r="DU75" s="1" t="str">
        <f t="shared" si="71"/>
        <v/>
      </c>
      <c r="DV75" s="1" t="str">
        <f t="shared" si="72"/>
        <v/>
      </c>
      <c r="DW75" s="1" t="str">
        <f t="shared" si="73"/>
        <v/>
      </c>
      <c r="DX75" s="1" t="str">
        <f t="shared" si="74"/>
        <v/>
      </c>
      <c r="DY75" s="1" t="str">
        <f t="shared" si="59"/>
        <v/>
      </c>
      <c r="DZ75" s="1" t="str">
        <f t="shared" si="60"/>
        <v/>
      </c>
      <c r="EA75" s="1" t="str">
        <f t="shared" si="44"/>
        <v/>
      </c>
      <c r="EB75" s="1" t="str">
        <f t="shared" si="61"/>
        <v/>
      </c>
      <c r="EC75" s="1" t="str">
        <f t="shared" si="44"/>
        <v/>
      </c>
      <c r="ED75" s="1" t="str">
        <f t="shared" si="61"/>
        <v/>
      </c>
      <c r="EE75" s="1" t="str">
        <f t="shared" si="75"/>
        <v/>
      </c>
      <c r="EF75" s="1" t="str">
        <f t="shared" si="76"/>
        <v/>
      </c>
      <c r="EG75" s="1" t="str">
        <f t="shared" si="62"/>
        <v/>
      </c>
      <c r="EH75" s="1" t="str">
        <f t="shared" si="63"/>
        <v/>
      </c>
      <c r="EI75" s="1" t="str">
        <f t="shared" si="64"/>
        <v/>
      </c>
      <c r="EJ75" s="1" t="str">
        <f t="shared" si="65"/>
        <v/>
      </c>
      <c r="EK75" s="1" t="str">
        <f t="shared" si="66"/>
        <v/>
      </c>
      <c r="EL75" s="1" t="str">
        <f t="shared" si="67"/>
        <v/>
      </c>
      <c r="EM75" s="1" t="str">
        <f t="shared" si="68"/>
        <v/>
      </c>
      <c r="EN75" s="1" t="str">
        <f t="shared" si="69"/>
        <v/>
      </c>
      <c r="EP75" s="1" t="str">
        <f t="shared" si="77"/>
        <v/>
      </c>
      <c r="EQ75" s="1" t="str">
        <f t="shared" si="78"/>
        <v/>
      </c>
      <c r="ER75" s="1" t="str">
        <f t="shared" si="79"/>
        <v/>
      </c>
      <c r="ES75" s="1" t="str">
        <f t="shared" si="80"/>
        <v/>
      </c>
      <c r="ET75" s="1" t="str">
        <f t="shared" si="81"/>
        <v/>
      </c>
    </row>
    <row r="76" spans="1:150" ht="15.6" x14ac:dyDescent="0.3">
      <c r="A76" s="291" t="str">
        <f t="shared" si="70"/>
        <v/>
      </c>
      <c r="B76" s="292" t="str">
        <f>ajuizamento!A83</f>
        <v/>
      </c>
      <c r="C76" s="293" t="str">
        <f>ajuizamento!B83</f>
        <v/>
      </c>
      <c r="D76" s="293">
        <f>ajuizamento!C83</f>
        <v>0</v>
      </c>
      <c r="E76" s="293">
        <f>ajuizamento!D83</f>
        <v>0</v>
      </c>
      <c r="F76" s="293" t="str">
        <f>ajuizamento!E83</f>
        <v/>
      </c>
      <c r="G76" s="293" t="str">
        <f>ajuizamento!F83</f>
        <v/>
      </c>
      <c r="H76" s="292">
        <f>ajuizamento!G83</f>
        <v>0</v>
      </c>
      <c r="I76" s="5">
        <f>IF(ajuizamento!$AY83="",0,ajuizamento!$AY83)</f>
        <v>0</v>
      </c>
      <c r="J76" s="5">
        <f>IF(ajuizamento!H83="",0,ajuizamento!H83)</f>
        <v>0</v>
      </c>
      <c r="K76" s="5">
        <f>IF(ajuizamento!BC83="",0,ajuizamento!BC83)</f>
        <v>0</v>
      </c>
      <c r="L76" s="5">
        <f>IF(ajuizamento!BD83="",0,ajuizamento!BD83)</f>
        <v>0</v>
      </c>
      <c r="M76" s="5">
        <f>IF(ajuizamento!S83="",0,ajuizamento!S83)</f>
        <v>0</v>
      </c>
      <c r="N76" s="5">
        <f>IF(ajuizamento!T83="",0,ajuizamento!T83)</f>
        <v>0</v>
      </c>
      <c r="O76" s="5">
        <f>IF(ajuizamento!U83="",0,ajuizamento!U83)</f>
        <v>0</v>
      </c>
      <c r="P76" s="5">
        <f>IF(ajuizamento!V83="",0,ajuizamento!V83)</f>
        <v>0</v>
      </c>
      <c r="Q76" s="5">
        <f>IF(ajuizamento!W83="",0,ajuizamento!W83)</f>
        <v>0</v>
      </c>
      <c r="R76" s="5">
        <f>IF(ajuizamento!X83="",0,ajuizamento!X83)</f>
        <v>0</v>
      </c>
      <c r="S76" s="5">
        <f>IF(ajuizamento!Y83="",0,ajuizamento!Y83)</f>
        <v>0</v>
      </c>
      <c r="T76" s="5">
        <f>IF(ajuizamento!Z83="",0,ajuizamento!Z83)</f>
        <v>0</v>
      </c>
      <c r="U76" s="5">
        <f>IF(ajuizamento!AA83="",0,ajuizamento!AA83)</f>
        <v>0</v>
      </c>
      <c r="V76" s="5">
        <f>IF(ajuizamento!AB83="",0,ajuizamento!AB83)</f>
        <v>0</v>
      </c>
      <c r="W76" s="5">
        <f>IF(ajuizamento!AC83="",0,ajuizamento!AC83)</f>
        <v>0</v>
      </c>
      <c r="X76" s="5">
        <f>IF(ajuizamento!AD83="",0,ajuizamento!AD83)</f>
        <v>0</v>
      </c>
      <c r="Y76" s="5">
        <f>IF(ajuizamento!AE83="",0,ajuizamento!AE83)</f>
        <v>0</v>
      </c>
      <c r="Z76" s="5">
        <f>IF(ajuizamento!AF83="",0,ajuizamento!AF83)</f>
        <v>0</v>
      </c>
      <c r="AA76" s="5">
        <f>IF(ajuizamento!AG83="",0,ajuizamento!AG83)</f>
        <v>0</v>
      </c>
      <c r="AB76" s="5">
        <f>IF(ajuizamento!AH83="",0,ajuizamento!AH83)</f>
        <v>0</v>
      </c>
      <c r="AC76" s="5">
        <f>IF(ajuizamento!AI83="",0,ajuizamento!AI83)</f>
        <v>0</v>
      </c>
      <c r="AD76" s="5">
        <f>IF(ajuizamento!AJ83="",0,ajuizamento!AJ83)</f>
        <v>0</v>
      </c>
      <c r="AE76" s="5">
        <f>IF(ajuizamento!AK83="",0,ajuizamento!AK83)</f>
        <v>0</v>
      </c>
      <c r="AF76" s="5">
        <f>IF(ajuizamento!AL83="",0,ajuizamento!AL83)</f>
        <v>0</v>
      </c>
      <c r="AG76" s="5">
        <f>IF(ajuizamento!AM83="",0,ajuizamento!AM83)</f>
        <v>0</v>
      </c>
      <c r="AH76" s="5">
        <f>IF(ajuizamento!AN83="",0,ajuizamento!AN83)</f>
        <v>0</v>
      </c>
      <c r="AI76" s="5">
        <f>IF(ajuizamento!AO83="",0,ajuizamento!AO83)</f>
        <v>0</v>
      </c>
      <c r="AJ76" s="5">
        <f>IF(ajuizamento!AP83="",0,ajuizamento!AP83)</f>
        <v>0</v>
      </c>
      <c r="AK76" s="5">
        <f>IF(ajuizamento!AS83="",0,ajuizamento!AS83)</f>
        <v>0</v>
      </c>
      <c r="AL76" s="9" t="str">
        <f t="shared" si="57"/>
        <v/>
      </c>
      <c r="AM76" s="7" t="str">
        <f t="shared" si="58"/>
        <v/>
      </c>
      <c r="AN76" s="291">
        <f t="shared" si="55"/>
        <v>0</v>
      </c>
      <c r="AO76" s="290" t="str">
        <f t="shared" si="53"/>
        <v/>
      </c>
      <c r="AP76" s="290" t="str">
        <f t="shared" si="53"/>
        <v/>
      </c>
      <c r="AQ76" s="290" t="str">
        <f t="shared" si="53"/>
        <v/>
      </c>
      <c r="AR76" s="290" t="str">
        <f t="shared" si="53"/>
        <v/>
      </c>
      <c r="AS76" s="290" t="str">
        <f t="shared" si="53"/>
        <v/>
      </c>
      <c r="AT76" s="290" t="str">
        <f t="shared" si="53"/>
        <v/>
      </c>
      <c r="AU76" s="290" t="str">
        <f t="shared" si="53"/>
        <v/>
      </c>
      <c r="AV76" s="290" t="str">
        <f t="shared" si="53"/>
        <v/>
      </c>
      <c r="AW76" s="290" t="str">
        <f t="shared" si="53"/>
        <v/>
      </c>
      <c r="AX76" s="290" t="str">
        <f t="shared" si="53"/>
        <v/>
      </c>
      <c r="AY76" s="290" t="str">
        <f t="shared" si="88"/>
        <v/>
      </c>
      <c r="AZ76" s="290" t="str">
        <f t="shared" si="88"/>
        <v/>
      </c>
      <c r="BA76" s="290" t="str">
        <f t="shared" si="88"/>
        <v/>
      </c>
      <c r="BB76" s="290" t="str">
        <f t="shared" si="88"/>
        <v/>
      </c>
      <c r="BC76" s="290" t="str">
        <f t="shared" si="88"/>
        <v/>
      </c>
      <c r="BD76" s="290" t="str">
        <f t="shared" si="88"/>
        <v/>
      </c>
      <c r="BE76" s="290" t="str">
        <f t="shared" si="46"/>
        <v/>
      </c>
      <c r="BF76" s="290" t="str">
        <f t="shared" si="46"/>
        <v/>
      </c>
      <c r="BG76" s="290" t="str">
        <f t="shared" si="45"/>
        <v/>
      </c>
      <c r="BH76" s="290" t="str">
        <f t="shared" si="45"/>
        <v/>
      </c>
      <c r="BI76" s="290" t="str">
        <f t="shared" si="45"/>
        <v/>
      </c>
      <c r="BJ76" s="290" t="str">
        <f t="shared" si="45"/>
        <v/>
      </c>
      <c r="BK76" s="290" t="str">
        <f t="shared" si="45"/>
        <v/>
      </c>
      <c r="BL76" s="290" t="str">
        <f t="shared" si="45"/>
        <v/>
      </c>
      <c r="BM76" s="290"/>
      <c r="BN76" s="290" t="str">
        <f>IF(AO76="","",COUNTIF($AO76:AO76,1))</f>
        <v/>
      </c>
      <c r="BO76" s="290" t="str">
        <f>IF(AP76="","",COUNTIF($AO76:AP76,1))</f>
        <v/>
      </c>
      <c r="BP76" s="290" t="str">
        <f>IF(AQ76="","",COUNTIF($AO76:AQ76,1))</f>
        <v/>
      </c>
      <c r="BQ76" s="290" t="str">
        <f>IF(AR76="","",COUNTIF($AO76:AR76,1))</f>
        <v/>
      </c>
      <c r="BR76" s="290" t="str">
        <f>IF(AS76="","",COUNTIF($AO76:AS76,1))</f>
        <v/>
      </c>
      <c r="BS76" s="290" t="str">
        <f>IF(AT76="","",COUNTIF($AO76:AT76,1))</f>
        <v/>
      </c>
      <c r="BT76" s="290" t="str">
        <f>IF(AU76="","",COUNTIF($AO76:AU76,1))</f>
        <v/>
      </c>
      <c r="BU76" s="290" t="str">
        <f>IF(AV76="","",COUNTIF($AO76:AV76,1))</f>
        <v/>
      </c>
      <c r="BV76" s="290" t="str">
        <f>IF(AW76="","",COUNTIF($AO76:AW76,1))</f>
        <v/>
      </c>
      <c r="BW76" s="290" t="str">
        <f>IF(AX76="","",COUNTIF($AO76:AX76,1))</f>
        <v/>
      </c>
      <c r="BX76" s="290" t="str">
        <f>IF(AY76="","",COUNTIF($AO76:AY76,1))</f>
        <v/>
      </c>
      <c r="BY76" s="290" t="str">
        <f>IF(AZ76="","",COUNTIF($AO76:AZ76,1))</f>
        <v/>
      </c>
      <c r="BZ76" s="290" t="str">
        <f>IF(BA76="","",COUNTIF($AO76:BA76,1))</f>
        <v/>
      </c>
      <c r="CA76" s="290" t="str">
        <f>IF(BB76="","",COUNTIF($AO76:BB76,1))</f>
        <v/>
      </c>
      <c r="CB76" s="290" t="str">
        <f>IF(BC76="","",COUNTIF($AO76:BC76,1))</f>
        <v/>
      </c>
      <c r="CC76" s="290" t="str">
        <f>IF(BD76="","",COUNTIF($AO76:BD76,1))</f>
        <v/>
      </c>
      <c r="CD76" s="290" t="str">
        <f>IF(BE76="","",COUNTIF($AO76:BE76,1))</f>
        <v/>
      </c>
      <c r="CE76" s="290" t="str">
        <f>IF(BF76="","",COUNTIF($AO76:BF76,1))</f>
        <v/>
      </c>
      <c r="CF76" s="290" t="str">
        <f>IF(BG76="","",COUNTIF($AO76:BG76,1))</f>
        <v/>
      </c>
      <c r="CG76" s="290" t="str">
        <f>IF(BH76="","",COUNTIF($AO76:BH76,1))</f>
        <v/>
      </c>
      <c r="CH76" s="290" t="str">
        <f>IF(BI76="","",COUNTIF($AO76:BI76,1))</f>
        <v/>
      </c>
      <c r="CI76" s="290" t="str">
        <f>IF(BJ76="","",COUNTIF($AO76:BJ76,1))</f>
        <v/>
      </c>
      <c r="CJ76" s="290" t="str">
        <f>IF(BK76="","",COUNTIF($AO76:BK76,1))</f>
        <v/>
      </c>
      <c r="CK76" s="290" t="str">
        <f>IF(BL76="","",COUNTIF($AO76:BL76,1))</f>
        <v/>
      </c>
      <c r="CL76" s="291"/>
      <c r="CM76" s="290" t="str">
        <f t="shared" si="56"/>
        <v/>
      </c>
      <c r="CN76" s="290" t="str">
        <f t="shared" si="56"/>
        <v/>
      </c>
      <c r="CO76" s="290" t="str">
        <f t="shared" si="56"/>
        <v/>
      </c>
      <c r="CP76" s="290" t="str">
        <f t="shared" si="56"/>
        <v/>
      </c>
      <c r="CQ76" s="290" t="str">
        <f t="shared" si="56"/>
        <v/>
      </c>
      <c r="CR76" s="290" t="str">
        <f t="shared" si="56"/>
        <v/>
      </c>
      <c r="CS76" s="290" t="str">
        <f t="shared" si="56"/>
        <v/>
      </c>
      <c r="CT76" s="290" t="str">
        <f t="shared" si="56"/>
        <v/>
      </c>
      <c r="CU76" s="290" t="str">
        <f t="shared" si="56"/>
        <v/>
      </c>
      <c r="CV76" s="290" t="str">
        <f t="shared" si="56"/>
        <v/>
      </c>
      <c r="CW76" s="290" t="str">
        <f t="shared" si="54"/>
        <v/>
      </c>
      <c r="CX76" s="290" t="str">
        <f t="shared" si="54"/>
        <v/>
      </c>
      <c r="CY76" s="290" t="str">
        <f t="shared" si="54"/>
        <v/>
      </c>
      <c r="CZ76" s="290" t="str">
        <f t="shared" si="54"/>
        <v/>
      </c>
      <c r="DA76" s="290" t="str">
        <f t="shared" si="54"/>
        <v/>
      </c>
      <c r="DB76" s="290" t="str">
        <f t="shared" si="54"/>
        <v/>
      </c>
      <c r="DC76" s="290" t="str">
        <f t="shared" si="52"/>
        <v/>
      </c>
      <c r="DD76" s="290" t="str">
        <f t="shared" si="52"/>
        <v/>
      </c>
      <c r="DE76" s="290" t="str">
        <f t="shared" si="50"/>
        <v/>
      </c>
      <c r="DF76" s="290" t="str">
        <f t="shared" si="50"/>
        <v/>
      </c>
      <c r="DG76" s="290" t="str">
        <f t="shared" si="50"/>
        <v/>
      </c>
      <c r="DH76" s="290" t="str">
        <f t="shared" si="50"/>
        <v/>
      </c>
      <c r="DI76" s="290" t="str">
        <f t="shared" si="50"/>
        <v/>
      </c>
      <c r="DJ76" s="290" t="str">
        <f t="shared" si="50"/>
        <v/>
      </c>
      <c r="DK76" s="3" t="str">
        <f t="shared" si="82"/>
        <v/>
      </c>
      <c r="DL76" s="3" t="str">
        <f t="shared" si="82"/>
        <v/>
      </c>
      <c r="DM76" s="3" t="str">
        <f t="shared" si="82"/>
        <v/>
      </c>
      <c r="DN76" s="3" t="str">
        <f t="shared" si="82"/>
        <v/>
      </c>
      <c r="DO76" s="3" t="str">
        <f t="shared" si="82"/>
        <v/>
      </c>
      <c r="DP76" s="3" t="str">
        <f t="shared" si="83"/>
        <v/>
      </c>
      <c r="DQ76" s="3" t="str">
        <f t="shared" si="84"/>
        <v/>
      </c>
      <c r="DR76" s="3" t="str">
        <f t="shared" si="85"/>
        <v/>
      </c>
      <c r="DS76" s="3" t="str">
        <f t="shared" si="86"/>
        <v/>
      </c>
      <c r="DT76" s="3" t="str">
        <f t="shared" si="87"/>
        <v/>
      </c>
      <c r="DU76" s="1" t="str">
        <f t="shared" si="71"/>
        <v/>
      </c>
      <c r="DV76" s="1" t="str">
        <f t="shared" si="72"/>
        <v/>
      </c>
      <c r="DW76" s="1" t="str">
        <f t="shared" si="73"/>
        <v/>
      </c>
      <c r="DX76" s="1" t="str">
        <f t="shared" si="74"/>
        <v/>
      </c>
      <c r="DY76" s="1" t="str">
        <f t="shared" si="59"/>
        <v/>
      </c>
      <c r="DZ76" s="1" t="str">
        <f t="shared" si="60"/>
        <v/>
      </c>
      <c r="EA76" s="1" t="str">
        <f t="shared" si="44"/>
        <v/>
      </c>
      <c r="EB76" s="1" t="str">
        <f t="shared" si="61"/>
        <v/>
      </c>
      <c r="EC76" s="1" t="str">
        <f t="shared" si="44"/>
        <v/>
      </c>
      <c r="ED76" s="1" t="str">
        <f t="shared" si="61"/>
        <v/>
      </c>
      <c r="EE76" s="1" t="str">
        <f t="shared" si="75"/>
        <v/>
      </c>
      <c r="EF76" s="1" t="str">
        <f t="shared" si="76"/>
        <v/>
      </c>
      <c r="EG76" s="1" t="str">
        <f t="shared" si="62"/>
        <v/>
      </c>
      <c r="EH76" s="1" t="str">
        <f t="shared" si="63"/>
        <v/>
      </c>
      <c r="EI76" s="1" t="str">
        <f t="shared" si="64"/>
        <v/>
      </c>
      <c r="EJ76" s="1" t="str">
        <f t="shared" si="65"/>
        <v/>
      </c>
      <c r="EK76" s="1" t="str">
        <f t="shared" si="66"/>
        <v/>
      </c>
      <c r="EL76" s="1" t="str">
        <f t="shared" si="67"/>
        <v/>
      </c>
      <c r="EM76" s="1" t="str">
        <f t="shared" si="68"/>
        <v/>
      </c>
      <c r="EN76" s="1" t="str">
        <f t="shared" si="69"/>
        <v/>
      </c>
      <c r="EP76" s="1" t="str">
        <f t="shared" si="77"/>
        <v/>
      </c>
      <c r="EQ76" s="1" t="str">
        <f t="shared" si="78"/>
        <v/>
      </c>
      <c r="ER76" s="1" t="str">
        <f t="shared" si="79"/>
        <v/>
      </c>
      <c r="ES76" s="1" t="str">
        <f t="shared" si="80"/>
        <v/>
      </c>
      <c r="ET76" s="1" t="str">
        <f t="shared" si="81"/>
        <v/>
      </c>
    </row>
    <row r="77" spans="1:150" ht="15.6" x14ac:dyDescent="0.3">
      <c r="A77" s="291" t="str">
        <f t="shared" si="70"/>
        <v/>
      </c>
      <c r="B77" s="292" t="str">
        <f>ajuizamento!A84</f>
        <v/>
      </c>
      <c r="C77" s="293" t="str">
        <f>ajuizamento!B84</f>
        <v/>
      </c>
      <c r="D77" s="293">
        <f>ajuizamento!C84</f>
        <v>0</v>
      </c>
      <c r="E77" s="293">
        <f>ajuizamento!D84</f>
        <v>0</v>
      </c>
      <c r="F77" s="293" t="str">
        <f>ajuizamento!E84</f>
        <v/>
      </c>
      <c r="G77" s="293" t="str">
        <f>ajuizamento!F84</f>
        <v/>
      </c>
      <c r="H77" s="292">
        <f>ajuizamento!G84</f>
        <v>0</v>
      </c>
      <c r="I77" s="5">
        <f>IF(ajuizamento!$AY84="",0,ajuizamento!$AY84)</f>
        <v>0</v>
      </c>
      <c r="J77" s="5">
        <f>IF(ajuizamento!H84="",0,ajuizamento!H84)</f>
        <v>0</v>
      </c>
      <c r="K77" s="5">
        <f>IF(ajuizamento!BC84="",0,ajuizamento!BC84)</f>
        <v>0</v>
      </c>
      <c r="L77" s="5">
        <f>IF(ajuizamento!BD84="",0,ajuizamento!BD84)</f>
        <v>0</v>
      </c>
      <c r="M77" s="5">
        <f>IF(ajuizamento!S84="",0,ajuizamento!S84)</f>
        <v>0</v>
      </c>
      <c r="N77" s="5">
        <f>IF(ajuizamento!T84="",0,ajuizamento!T84)</f>
        <v>0</v>
      </c>
      <c r="O77" s="5">
        <f>IF(ajuizamento!U84="",0,ajuizamento!U84)</f>
        <v>0</v>
      </c>
      <c r="P77" s="5">
        <f>IF(ajuizamento!V84="",0,ajuizamento!V84)</f>
        <v>0</v>
      </c>
      <c r="Q77" s="5">
        <f>IF(ajuizamento!W84="",0,ajuizamento!W84)</f>
        <v>0</v>
      </c>
      <c r="R77" s="5">
        <f>IF(ajuizamento!X84="",0,ajuizamento!X84)</f>
        <v>0</v>
      </c>
      <c r="S77" s="5">
        <f>IF(ajuizamento!Y84="",0,ajuizamento!Y84)</f>
        <v>0</v>
      </c>
      <c r="T77" s="5">
        <f>IF(ajuizamento!Z84="",0,ajuizamento!Z84)</f>
        <v>0</v>
      </c>
      <c r="U77" s="5">
        <f>IF(ajuizamento!AA84="",0,ajuizamento!AA84)</f>
        <v>0</v>
      </c>
      <c r="V77" s="5">
        <f>IF(ajuizamento!AB84="",0,ajuizamento!AB84)</f>
        <v>0</v>
      </c>
      <c r="W77" s="5">
        <f>IF(ajuizamento!AC84="",0,ajuizamento!AC84)</f>
        <v>0</v>
      </c>
      <c r="X77" s="5">
        <f>IF(ajuizamento!AD84="",0,ajuizamento!AD84)</f>
        <v>0</v>
      </c>
      <c r="Y77" s="5">
        <f>IF(ajuizamento!AE84="",0,ajuizamento!AE84)</f>
        <v>0</v>
      </c>
      <c r="Z77" s="5">
        <f>IF(ajuizamento!AF84="",0,ajuizamento!AF84)</f>
        <v>0</v>
      </c>
      <c r="AA77" s="5">
        <f>IF(ajuizamento!AG84="",0,ajuizamento!AG84)</f>
        <v>0</v>
      </c>
      <c r="AB77" s="5">
        <f>IF(ajuizamento!AH84="",0,ajuizamento!AH84)</f>
        <v>0</v>
      </c>
      <c r="AC77" s="5">
        <f>IF(ajuizamento!AI84="",0,ajuizamento!AI84)</f>
        <v>0</v>
      </c>
      <c r="AD77" s="5">
        <f>IF(ajuizamento!AJ84="",0,ajuizamento!AJ84)</f>
        <v>0</v>
      </c>
      <c r="AE77" s="5">
        <f>IF(ajuizamento!AK84="",0,ajuizamento!AK84)</f>
        <v>0</v>
      </c>
      <c r="AF77" s="5">
        <f>IF(ajuizamento!AL84="",0,ajuizamento!AL84)</f>
        <v>0</v>
      </c>
      <c r="AG77" s="5">
        <f>IF(ajuizamento!AM84="",0,ajuizamento!AM84)</f>
        <v>0</v>
      </c>
      <c r="AH77" s="5">
        <f>IF(ajuizamento!AN84="",0,ajuizamento!AN84)</f>
        <v>0</v>
      </c>
      <c r="AI77" s="5">
        <f>IF(ajuizamento!AO84="",0,ajuizamento!AO84)</f>
        <v>0</v>
      </c>
      <c r="AJ77" s="5">
        <f>IF(ajuizamento!AP84="",0,ajuizamento!AP84)</f>
        <v>0</v>
      </c>
      <c r="AK77" s="5">
        <f>IF(ajuizamento!AS84="",0,ajuizamento!AS84)</f>
        <v>0</v>
      </c>
      <c r="AL77" s="9" t="str">
        <f t="shared" si="57"/>
        <v/>
      </c>
      <c r="AM77" s="7" t="str">
        <f t="shared" si="58"/>
        <v/>
      </c>
      <c r="AN77" s="291">
        <f t="shared" si="55"/>
        <v>0</v>
      </c>
      <c r="AO77" s="290" t="str">
        <f t="shared" si="53"/>
        <v/>
      </c>
      <c r="AP77" s="290" t="str">
        <f t="shared" si="53"/>
        <v/>
      </c>
      <c r="AQ77" s="290" t="str">
        <f t="shared" si="53"/>
        <v/>
      </c>
      <c r="AR77" s="290" t="str">
        <f t="shared" si="53"/>
        <v/>
      </c>
      <c r="AS77" s="290" t="str">
        <f t="shared" si="53"/>
        <v/>
      </c>
      <c r="AT77" s="290" t="str">
        <f t="shared" si="53"/>
        <v/>
      </c>
      <c r="AU77" s="290" t="str">
        <f t="shared" si="53"/>
        <v/>
      </c>
      <c r="AV77" s="290" t="str">
        <f t="shared" si="53"/>
        <v/>
      </c>
      <c r="AW77" s="290" t="str">
        <f t="shared" si="53"/>
        <v/>
      </c>
      <c r="AX77" s="290" t="str">
        <f t="shared" si="53"/>
        <v/>
      </c>
      <c r="AY77" s="290" t="str">
        <f t="shared" si="88"/>
        <v/>
      </c>
      <c r="AZ77" s="290" t="str">
        <f t="shared" si="88"/>
        <v/>
      </c>
      <c r="BA77" s="290" t="str">
        <f t="shared" si="88"/>
        <v/>
      </c>
      <c r="BB77" s="290" t="str">
        <f t="shared" si="88"/>
        <v/>
      </c>
      <c r="BC77" s="290" t="str">
        <f t="shared" si="88"/>
        <v/>
      </c>
      <c r="BD77" s="290" t="str">
        <f t="shared" si="88"/>
        <v/>
      </c>
      <c r="BE77" s="290" t="str">
        <f t="shared" si="46"/>
        <v/>
      </c>
      <c r="BF77" s="290" t="str">
        <f t="shared" si="46"/>
        <v/>
      </c>
      <c r="BG77" s="290" t="str">
        <f t="shared" si="45"/>
        <v/>
      </c>
      <c r="BH77" s="290" t="str">
        <f t="shared" si="45"/>
        <v/>
      </c>
      <c r="BI77" s="290" t="str">
        <f t="shared" si="45"/>
        <v/>
      </c>
      <c r="BJ77" s="290" t="str">
        <f t="shared" si="45"/>
        <v/>
      </c>
      <c r="BK77" s="290" t="str">
        <f t="shared" si="45"/>
        <v/>
      </c>
      <c r="BL77" s="290" t="str">
        <f t="shared" si="45"/>
        <v/>
      </c>
      <c r="BM77" s="290"/>
      <c r="BN77" s="290" t="str">
        <f>IF(AO77="","",COUNTIF($AO77:AO77,1))</f>
        <v/>
      </c>
      <c r="BO77" s="290" t="str">
        <f>IF(AP77="","",COUNTIF($AO77:AP77,1))</f>
        <v/>
      </c>
      <c r="BP77" s="290" t="str">
        <f>IF(AQ77="","",COUNTIF($AO77:AQ77,1))</f>
        <v/>
      </c>
      <c r="BQ77" s="290" t="str">
        <f>IF(AR77="","",COUNTIF($AO77:AR77,1))</f>
        <v/>
      </c>
      <c r="BR77" s="290" t="str">
        <f>IF(AS77="","",COUNTIF($AO77:AS77,1))</f>
        <v/>
      </c>
      <c r="BS77" s="290" t="str">
        <f>IF(AT77="","",COUNTIF($AO77:AT77,1))</f>
        <v/>
      </c>
      <c r="BT77" s="290" t="str">
        <f>IF(AU77="","",COUNTIF($AO77:AU77,1))</f>
        <v/>
      </c>
      <c r="BU77" s="290" t="str">
        <f>IF(AV77="","",COUNTIF($AO77:AV77,1))</f>
        <v/>
      </c>
      <c r="BV77" s="290" t="str">
        <f>IF(AW77="","",COUNTIF($AO77:AW77,1))</f>
        <v/>
      </c>
      <c r="BW77" s="290" t="str">
        <f>IF(AX77="","",COUNTIF($AO77:AX77,1))</f>
        <v/>
      </c>
      <c r="BX77" s="290" t="str">
        <f>IF(AY77="","",COUNTIF($AO77:AY77,1))</f>
        <v/>
      </c>
      <c r="BY77" s="290" t="str">
        <f>IF(AZ77="","",COUNTIF($AO77:AZ77,1))</f>
        <v/>
      </c>
      <c r="BZ77" s="290" t="str">
        <f>IF(BA77="","",COUNTIF($AO77:BA77,1))</f>
        <v/>
      </c>
      <c r="CA77" s="290" t="str">
        <f>IF(BB77="","",COUNTIF($AO77:BB77,1))</f>
        <v/>
      </c>
      <c r="CB77" s="290" t="str">
        <f>IF(BC77="","",COUNTIF($AO77:BC77,1))</f>
        <v/>
      </c>
      <c r="CC77" s="290" t="str">
        <f>IF(BD77="","",COUNTIF($AO77:BD77,1))</f>
        <v/>
      </c>
      <c r="CD77" s="290" t="str">
        <f>IF(BE77="","",COUNTIF($AO77:BE77,1))</f>
        <v/>
      </c>
      <c r="CE77" s="290" t="str">
        <f>IF(BF77="","",COUNTIF($AO77:BF77,1))</f>
        <v/>
      </c>
      <c r="CF77" s="290" t="str">
        <f>IF(BG77="","",COUNTIF($AO77:BG77,1))</f>
        <v/>
      </c>
      <c r="CG77" s="290" t="str">
        <f>IF(BH77="","",COUNTIF($AO77:BH77,1))</f>
        <v/>
      </c>
      <c r="CH77" s="290" t="str">
        <f>IF(BI77="","",COUNTIF($AO77:BI77,1))</f>
        <v/>
      </c>
      <c r="CI77" s="290" t="str">
        <f>IF(BJ77="","",COUNTIF($AO77:BJ77,1))</f>
        <v/>
      </c>
      <c r="CJ77" s="290" t="str">
        <f>IF(BK77="","",COUNTIF($AO77:BK77,1))</f>
        <v/>
      </c>
      <c r="CK77" s="290" t="str">
        <f>IF(BL77="","",COUNTIF($AO77:BL77,1))</f>
        <v/>
      </c>
      <c r="CL77" s="291"/>
      <c r="CM77" s="290" t="str">
        <f t="shared" si="56"/>
        <v/>
      </c>
      <c r="CN77" s="290" t="str">
        <f t="shared" si="56"/>
        <v/>
      </c>
      <c r="CO77" s="290" t="str">
        <f t="shared" si="56"/>
        <v/>
      </c>
      <c r="CP77" s="290" t="str">
        <f t="shared" si="56"/>
        <v/>
      </c>
      <c r="CQ77" s="290" t="str">
        <f t="shared" si="56"/>
        <v/>
      </c>
      <c r="CR77" s="290" t="str">
        <f t="shared" si="56"/>
        <v/>
      </c>
      <c r="CS77" s="290" t="str">
        <f t="shared" si="56"/>
        <v/>
      </c>
      <c r="CT77" s="290" t="str">
        <f t="shared" si="56"/>
        <v/>
      </c>
      <c r="CU77" s="290" t="str">
        <f t="shared" si="56"/>
        <v/>
      </c>
      <c r="CV77" s="290" t="str">
        <f t="shared" si="56"/>
        <v/>
      </c>
      <c r="CW77" s="290" t="str">
        <f t="shared" si="54"/>
        <v/>
      </c>
      <c r="CX77" s="290" t="str">
        <f t="shared" si="54"/>
        <v/>
      </c>
      <c r="CY77" s="290" t="str">
        <f t="shared" si="54"/>
        <v/>
      </c>
      <c r="CZ77" s="290" t="str">
        <f t="shared" si="54"/>
        <v/>
      </c>
      <c r="DA77" s="290" t="str">
        <f t="shared" si="54"/>
        <v/>
      </c>
      <c r="DB77" s="290" t="str">
        <f t="shared" si="54"/>
        <v/>
      </c>
      <c r="DC77" s="290" t="str">
        <f t="shared" si="52"/>
        <v/>
      </c>
      <c r="DD77" s="290" t="str">
        <f t="shared" si="52"/>
        <v/>
      </c>
      <c r="DE77" s="290" t="str">
        <f t="shared" si="50"/>
        <v/>
      </c>
      <c r="DF77" s="290" t="str">
        <f t="shared" si="50"/>
        <v/>
      </c>
      <c r="DG77" s="290" t="str">
        <f t="shared" si="50"/>
        <v/>
      </c>
      <c r="DH77" s="290" t="str">
        <f t="shared" si="50"/>
        <v/>
      </c>
      <c r="DI77" s="290" t="str">
        <f t="shared" si="50"/>
        <v/>
      </c>
      <c r="DJ77" s="290" t="str">
        <f t="shared" si="50"/>
        <v/>
      </c>
      <c r="DK77" s="3" t="str">
        <f t="shared" si="82"/>
        <v/>
      </c>
      <c r="DL77" s="3" t="str">
        <f t="shared" si="82"/>
        <v/>
      </c>
      <c r="DM77" s="3" t="str">
        <f t="shared" si="82"/>
        <v/>
      </c>
      <c r="DN77" s="3" t="str">
        <f t="shared" si="82"/>
        <v/>
      </c>
      <c r="DO77" s="3" t="str">
        <f t="shared" si="82"/>
        <v/>
      </c>
      <c r="DP77" s="3" t="str">
        <f t="shared" si="83"/>
        <v/>
      </c>
      <c r="DQ77" s="3" t="str">
        <f t="shared" si="84"/>
        <v/>
      </c>
      <c r="DR77" s="3" t="str">
        <f t="shared" si="85"/>
        <v/>
      </c>
      <c r="DS77" s="3" t="str">
        <f t="shared" si="86"/>
        <v/>
      </c>
      <c r="DT77" s="3" t="str">
        <f t="shared" si="87"/>
        <v/>
      </c>
      <c r="DU77" s="1" t="str">
        <f t="shared" si="71"/>
        <v/>
      </c>
      <c r="DV77" s="1" t="str">
        <f t="shared" si="72"/>
        <v/>
      </c>
      <c r="DW77" s="1" t="str">
        <f t="shared" si="73"/>
        <v/>
      </c>
      <c r="DX77" s="1" t="str">
        <f t="shared" si="74"/>
        <v/>
      </c>
      <c r="DY77" s="1" t="str">
        <f t="shared" si="59"/>
        <v/>
      </c>
      <c r="DZ77" s="1" t="str">
        <f t="shared" si="60"/>
        <v/>
      </c>
      <c r="EA77" s="1" t="str">
        <f t="shared" si="44"/>
        <v/>
      </c>
      <c r="EB77" s="1" t="str">
        <f t="shared" si="61"/>
        <v/>
      </c>
      <c r="EC77" s="1" t="str">
        <f t="shared" si="44"/>
        <v/>
      </c>
      <c r="ED77" s="1" t="str">
        <f t="shared" si="61"/>
        <v/>
      </c>
      <c r="EE77" s="1" t="str">
        <f t="shared" si="75"/>
        <v/>
      </c>
      <c r="EF77" s="1" t="str">
        <f t="shared" si="76"/>
        <v/>
      </c>
      <c r="EG77" s="1" t="str">
        <f t="shared" si="62"/>
        <v/>
      </c>
      <c r="EH77" s="1" t="str">
        <f t="shared" si="63"/>
        <v/>
      </c>
      <c r="EI77" s="1" t="str">
        <f t="shared" si="64"/>
        <v/>
      </c>
      <c r="EJ77" s="1" t="str">
        <f t="shared" si="65"/>
        <v/>
      </c>
      <c r="EK77" s="1" t="str">
        <f t="shared" si="66"/>
        <v/>
      </c>
      <c r="EL77" s="1" t="str">
        <f t="shared" si="67"/>
        <v/>
      </c>
      <c r="EM77" s="1" t="str">
        <f t="shared" si="68"/>
        <v/>
      </c>
      <c r="EN77" s="1" t="str">
        <f t="shared" si="69"/>
        <v/>
      </c>
      <c r="EP77" s="1" t="str">
        <f t="shared" si="77"/>
        <v/>
      </c>
      <c r="EQ77" s="1" t="str">
        <f t="shared" si="78"/>
        <v/>
      </c>
      <c r="ER77" s="1" t="str">
        <f t="shared" si="79"/>
        <v/>
      </c>
      <c r="ES77" s="1" t="str">
        <f t="shared" si="80"/>
        <v/>
      </c>
      <c r="ET77" s="1" t="str">
        <f t="shared" si="81"/>
        <v/>
      </c>
    </row>
    <row r="78" spans="1:150" ht="15.6" x14ac:dyDescent="0.3">
      <c r="A78" s="291" t="str">
        <f t="shared" si="70"/>
        <v/>
      </c>
      <c r="B78" s="292" t="str">
        <f>ajuizamento!A85</f>
        <v/>
      </c>
      <c r="C78" s="293" t="str">
        <f>ajuizamento!B85</f>
        <v/>
      </c>
      <c r="D78" s="293">
        <f>ajuizamento!C85</f>
        <v>0</v>
      </c>
      <c r="E78" s="293">
        <f>ajuizamento!D85</f>
        <v>0</v>
      </c>
      <c r="F78" s="293" t="str">
        <f>ajuizamento!E85</f>
        <v/>
      </c>
      <c r="G78" s="293" t="str">
        <f>ajuizamento!F85</f>
        <v/>
      </c>
      <c r="H78" s="292">
        <f>ajuizamento!G85</f>
        <v>0</v>
      </c>
      <c r="I78" s="5">
        <f>IF(ajuizamento!$AY85="",0,ajuizamento!$AY85)</f>
        <v>0</v>
      </c>
      <c r="J78" s="5">
        <f>IF(ajuizamento!H85="",0,ajuizamento!H85)</f>
        <v>0</v>
      </c>
      <c r="K78" s="5">
        <f>IF(ajuizamento!BC85="",0,ajuizamento!BC85)</f>
        <v>0</v>
      </c>
      <c r="L78" s="5">
        <f>IF(ajuizamento!BD85="",0,ajuizamento!BD85)</f>
        <v>0</v>
      </c>
      <c r="M78" s="5">
        <f>IF(ajuizamento!S85="",0,ajuizamento!S85)</f>
        <v>0</v>
      </c>
      <c r="N78" s="5">
        <f>IF(ajuizamento!T85="",0,ajuizamento!T85)</f>
        <v>0</v>
      </c>
      <c r="O78" s="5">
        <f>IF(ajuizamento!U85="",0,ajuizamento!U85)</f>
        <v>0</v>
      </c>
      <c r="P78" s="5">
        <f>IF(ajuizamento!V85="",0,ajuizamento!V85)</f>
        <v>0</v>
      </c>
      <c r="Q78" s="5">
        <f>IF(ajuizamento!W85="",0,ajuizamento!W85)</f>
        <v>0</v>
      </c>
      <c r="R78" s="5">
        <f>IF(ajuizamento!X85="",0,ajuizamento!X85)</f>
        <v>0</v>
      </c>
      <c r="S78" s="5">
        <f>IF(ajuizamento!Y85="",0,ajuizamento!Y85)</f>
        <v>0</v>
      </c>
      <c r="T78" s="5">
        <f>IF(ajuizamento!Z85="",0,ajuizamento!Z85)</f>
        <v>0</v>
      </c>
      <c r="U78" s="5">
        <f>IF(ajuizamento!AA85="",0,ajuizamento!AA85)</f>
        <v>0</v>
      </c>
      <c r="V78" s="5">
        <f>IF(ajuizamento!AB85="",0,ajuizamento!AB85)</f>
        <v>0</v>
      </c>
      <c r="W78" s="5">
        <f>IF(ajuizamento!AC85="",0,ajuizamento!AC85)</f>
        <v>0</v>
      </c>
      <c r="X78" s="5">
        <f>IF(ajuizamento!AD85="",0,ajuizamento!AD85)</f>
        <v>0</v>
      </c>
      <c r="Y78" s="5">
        <f>IF(ajuizamento!AE85="",0,ajuizamento!AE85)</f>
        <v>0</v>
      </c>
      <c r="Z78" s="5">
        <f>IF(ajuizamento!AF85="",0,ajuizamento!AF85)</f>
        <v>0</v>
      </c>
      <c r="AA78" s="5">
        <f>IF(ajuizamento!AG85="",0,ajuizamento!AG85)</f>
        <v>0</v>
      </c>
      <c r="AB78" s="5">
        <f>IF(ajuizamento!AH85="",0,ajuizamento!AH85)</f>
        <v>0</v>
      </c>
      <c r="AC78" s="5">
        <f>IF(ajuizamento!AI85="",0,ajuizamento!AI85)</f>
        <v>0</v>
      </c>
      <c r="AD78" s="5">
        <f>IF(ajuizamento!AJ85="",0,ajuizamento!AJ85)</f>
        <v>0</v>
      </c>
      <c r="AE78" s="5">
        <f>IF(ajuizamento!AK85="",0,ajuizamento!AK85)</f>
        <v>0</v>
      </c>
      <c r="AF78" s="5">
        <f>IF(ajuizamento!AL85="",0,ajuizamento!AL85)</f>
        <v>0</v>
      </c>
      <c r="AG78" s="5">
        <f>IF(ajuizamento!AM85="",0,ajuizamento!AM85)</f>
        <v>0</v>
      </c>
      <c r="AH78" s="5">
        <f>IF(ajuizamento!AN85="",0,ajuizamento!AN85)</f>
        <v>0</v>
      </c>
      <c r="AI78" s="5">
        <f>IF(ajuizamento!AO85="",0,ajuizamento!AO85)</f>
        <v>0</v>
      </c>
      <c r="AJ78" s="5">
        <f>IF(ajuizamento!AP85="",0,ajuizamento!AP85)</f>
        <v>0</v>
      </c>
      <c r="AK78" s="5">
        <f>IF(ajuizamento!AS85="",0,ajuizamento!AS85)</f>
        <v>0</v>
      </c>
      <c r="AL78" s="9" t="str">
        <f t="shared" si="57"/>
        <v/>
      </c>
      <c r="AM78" s="7" t="str">
        <f t="shared" si="58"/>
        <v/>
      </c>
      <c r="AN78" s="291">
        <f t="shared" si="55"/>
        <v>0</v>
      </c>
      <c r="AO78" s="290" t="str">
        <f t="shared" si="53"/>
        <v/>
      </c>
      <c r="AP78" s="290" t="str">
        <f t="shared" si="53"/>
        <v/>
      </c>
      <c r="AQ78" s="290" t="str">
        <f t="shared" si="53"/>
        <v/>
      </c>
      <c r="AR78" s="290" t="str">
        <f t="shared" si="53"/>
        <v/>
      </c>
      <c r="AS78" s="290" t="str">
        <f t="shared" si="53"/>
        <v/>
      </c>
      <c r="AT78" s="290" t="str">
        <f t="shared" si="53"/>
        <v/>
      </c>
      <c r="AU78" s="290" t="str">
        <f t="shared" si="53"/>
        <v/>
      </c>
      <c r="AV78" s="290" t="str">
        <f t="shared" si="53"/>
        <v/>
      </c>
      <c r="AW78" s="290" t="str">
        <f t="shared" si="53"/>
        <v/>
      </c>
      <c r="AX78" s="290" t="str">
        <f t="shared" si="53"/>
        <v/>
      </c>
      <c r="AY78" s="290" t="str">
        <f t="shared" si="88"/>
        <v/>
      </c>
      <c r="AZ78" s="290" t="str">
        <f t="shared" si="88"/>
        <v/>
      </c>
      <c r="BA78" s="290" t="str">
        <f t="shared" si="88"/>
        <v/>
      </c>
      <c r="BB78" s="290" t="str">
        <f t="shared" si="88"/>
        <v/>
      </c>
      <c r="BC78" s="290" t="str">
        <f t="shared" si="88"/>
        <v/>
      </c>
      <c r="BD78" s="290" t="str">
        <f t="shared" si="88"/>
        <v/>
      </c>
      <c r="BE78" s="290" t="str">
        <f t="shared" si="46"/>
        <v/>
      </c>
      <c r="BF78" s="290" t="str">
        <f t="shared" si="46"/>
        <v/>
      </c>
      <c r="BG78" s="290" t="str">
        <f t="shared" si="45"/>
        <v/>
      </c>
      <c r="BH78" s="290" t="str">
        <f t="shared" si="45"/>
        <v/>
      </c>
      <c r="BI78" s="290" t="str">
        <f t="shared" si="45"/>
        <v/>
      </c>
      <c r="BJ78" s="290" t="str">
        <f t="shared" si="45"/>
        <v/>
      </c>
      <c r="BK78" s="290" t="str">
        <f t="shared" si="45"/>
        <v/>
      </c>
      <c r="BL78" s="290" t="str">
        <f t="shared" si="45"/>
        <v/>
      </c>
      <c r="BM78" s="290"/>
      <c r="BN78" s="290" t="str">
        <f>IF(AO78="","",COUNTIF($AO78:AO78,1))</f>
        <v/>
      </c>
      <c r="BO78" s="290" t="str">
        <f>IF(AP78="","",COUNTIF($AO78:AP78,1))</f>
        <v/>
      </c>
      <c r="BP78" s="290" t="str">
        <f>IF(AQ78="","",COUNTIF($AO78:AQ78,1))</f>
        <v/>
      </c>
      <c r="BQ78" s="290" t="str">
        <f>IF(AR78="","",COUNTIF($AO78:AR78,1))</f>
        <v/>
      </c>
      <c r="BR78" s="290" t="str">
        <f>IF(AS78="","",COUNTIF($AO78:AS78,1))</f>
        <v/>
      </c>
      <c r="BS78" s="290" t="str">
        <f>IF(AT78="","",COUNTIF($AO78:AT78,1))</f>
        <v/>
      </c>
      <c r="BT78" s="290" t="str">
        <f>IF(AU78="","",COUNTIF($AO78:AU78,1))</f>
        <v/>
      </c>
      <c r="BU78" s="290" t="str">
        <f>IF(AV78="","",COUNTIF($AO78:AV78,1))</f>
        <v/>
      </c>
      <c r="BV78" s="290" t="str">
        <f>IF(AW78="","",COUNTIF($AO78:AW78,1))</f>
        <v/>
      </c>
      <c r="BW78" s="290" t="str">
        <f>IF(AX78="","",COUNTIF($AO78:AX78,1))</f>
        <v/>
      </c>
      <c r="BX78" s="290" t="str">
        <f>IF(AY78="","",COUNTIF($AO78:AY78,1))</f>
        <v/>
      </c>
      <c r="BY78" s="290" t="str">
        <f>IF(AZ78="","",COUNTIF($AO78:AZ78,1))</f>
        <v/>
      </c>
      <c r="BZ78" s="290" t="str">
        <f>IF(BA78="","",COUNTIF($AO78:BA78,1))</f>
        <v/>
      </c>
      <c r="CA78" s="290" t="str">
        <f>IF(BB78="","",COUNTIF($AO78:BB78,1))</f>
        <v/>
      </c>
      <c r="CB78" s="290" t="str">
        <f>IF(BC78="","",COUNTIF($AO78:BC78,1))</f>
        <v/>
      </c>
      <c r="CC78" s="290" t="str">
        <f>IF(BD78="","",COUNTIF($AO78:BD78,1))</f>
        <v/>
      </c>
      <c r="CD78" s="290" t="str">
        <f>IF(BE78="","",COUNTIF($AO78:BE78,1))</f>
        <v/>
      </c>
      <c r="CE78" s="290" t="str">
        <f>IF(BF78="","",COUNTIF($AO78:BF78,1))</f>
        <v/>
      </c>
      <c r="CF78" s="290" t="str">
        <f>IF(BG78="","",COUNTIF($AO78:BG78,1))</f>
        <v/>
      </c>
      <c r="CG78" s="290" t="str">
        <f>IF(BH78="","",COUNTIF($AO78:BH78,1))</f>
        <v/>
      </c>
      <c r="CH78" s="290" t="str">
        <f>IF(BI78="","",COUNTIF($AO78:BI78,1))</f>
        <v/>
      </c>
      <c r="CI78" s="290" t="str">
        <f>IF(BJ78="","",COUNTIF($AO78:BJ78,1))</f>
        <v/>
      </c>
      <c r="CJ78" s="290" t="str">
        <f>IF(BK78="","",COUNTIF($AO78:BK78,1))</f>
        <v/>
      </c>
      <c r="CK78" s="290" t="str">
        <f>IF(BL78="","",COUNTIF($AO78:BL78,1))</f>
        <v/>
      </c>
      <c r="CL78" s="291"/>
      <c r="CM78" s="290" t="str">
        <f t="shared" si="56"/>
        <v/>
      </c>
      <c r="CN78" s="290" t="str">
        <f t="shared" si="56"/>
        <v/>
      </c>
      <c r="CO78" s="290" t="str">
        <f t="shared" si="56"/>
        <v/>
      </c>
      <c r="CP78" s="290" t="str">
        <f t="shared" si="56"/>
        <v/>
      </c>
      <c r="CQ78" s="290" t="str">
        <f t="shared" si="56"/>
        <v/>
      </c>
      <c r="CR78" s="290" t="str">
        <f t="shared" ref="CR78:CY104" si="89">IF(R78=0,"",R78)</f>
        <v/>
      </c>
      <c r="CS78" s="290" t="str">
        <f t="shared" si="89"/>
        <v/>
      </c>
      <c r="CT78" s="290" t="str">
        <f t="shared" si="89"/>
        <v/>
      </c>
      <c r="CU78" s="290" t="str">
        <f t="shared" si="89"/>
        <v/>
      </c>
      <c r="CV78" s="290" t="str">
        <f t="shared" si="89"/>
        <v/>
      </c>
      <c r="CW78" s="290" t="str">
        <f t="shared" si="54"/>
        <v/>
      </c>
      <c r="CX78" s="290" t="str">
        <f t="shared" si="54"/>
        <v/>
      </c>
      <c r="CY78" s="290" t="str">
        <f t="shared" si="54"/>
        <v/>
      </c>
      <c r="CZ78" s="290" t="str">
        <f t="shared" si="54"/>
        <v/>
      </c>
      <c r="DA78" s="290" t="str">
        <f t="shared" si="54"/>
        <v/>
      </c>
      <c r="DB78" s="290" t="str">
        <f t="shared" si="54"/>
        <v/>
      </c>
      <c r="DC78" s="290" t="str">
        <f t="shared" si="52"/>
        <v/>
      </c>
      <c r="DD78" s="290" t="str">
        <f t="shared" si="52"/>
        <v/>
      </c>
      <c r="DE78" s="290" t="str">
        <f t="shared" si="50"/>
        <v/>
      </c>
      <c r="DF78" s="290" t="str">
        <f t="shared" si="50"/>
        <v/>
      </c>
      <c r="DG78" s="290" t="str">
        <f t="shared" si="50"/>
        <v/>
      </c>
      <c r="DH78" s="290" t="str">
        <f t="shared" si="50"/>
        <v/>
      </c>
      <c r="DI78" s="290" t="str">
        <f t="shared" si="50"/>
        <v/>
      </c>
      <c r="DJ78" s="290" t="str">
        <f t="shared" si="50"/>
        <v/>
      </c>
      <c r="DK78" s="3" t="str">
        <f t="shared" si="82"/>
        <v/>
      </c>
      <c r="DL78" s="3" t="str">
        <f t="shared" si="82"/>
        <v/>
      </c>
      <c r="DM78" s="3" t="str">
        <f t="shared" si="82"/>
        <v/>
      </c>
      <c r="DN78" s="3" t="str">
        <f t="shared" si="82"/>
        <v/>
      </c>
      <c r="DO78" s="3" t="str">
        <f t="shared" si="82"/>
        <v/>
      </c>
      <c r="DP78" s="3" t="str">
        <f t="shared" si="83"/>
        <v/>
      </c>
      <c r="DQ78" s="3" t="str">
        <f t="shared" si="84"/>
        <v/>
      </c>
      <c r="DR78" s="3" t="str">
        <f t="shared" si="85"/>
        <v/>
      </c>
      <c r="DS78" s="3" t="str">
        <f t="shared" si="86"/>
        <v/>
      </c>
      <c r="DT78" s="3" t="str">
        <f t="shared" si="87"/>
        <v/>
      </c>
      <c r="DU78" s="1" t="str">
        <f t="shared" si="71"/>
        <v/>
      </c>
      <c r="DV78" s="1" t="str">
        <f t="shared" si="72"/>
        <v/>
      </c>
      <c r="DW78" s="1" t="str">
        <f t="shared" si="73"/>
        <v/>
      </c>
      <c r="DX78" s="1" t="str">
        <f t="shared" si="74"/>
        <v/>
      </c>
      <c r="DY78" s="1" t="str">
        <f t="shared" si="59"/>
        <v/>
      </c>
      <c r="DZ78" s="1" t="str">
        <f t="shared" si="60"/>
        <v/>
      </c>
      <c r="EA78" s="1" t="str">
        <f t="shared" si="44"/>
        <v/>
      </c>
      <c r="EB78" s="1" t="str">
        <f t="shared" si="61"/>
        <v/>
      </c>
      <c r="EC78" s="1" t="str">
        <f t="shared" si="44"/>
        <v/>
      </c>
      <c r="ED78" s="1" t="str">
        <f t="shared" si="61"/>
        <v/>
      </c>
      <c r="EE78" s="1" t="str">
        <f t="shared" si="75"/>
        <v/>
      </c>
      <c r="EF78" s="1" t="str">
        <f t="shared" si="76"/>
        <v/>
      </c>
      <c r="EG78" s="1" t="str">
        <f t="shared" si="62"/>
        <v/>
      </c>
      <c r="EH78" s="1" t="str">
        <f t="shared" si="63"/>
        <v/>
      </c>
      <c r="EI78" s="1" t="str">
        <f t="shared" si="64"/>
        <v/>
      </c>
      <c r="EJ78" s="1" t="str">
        <f t="shared" si="65"/>
        <v/>
      </c>
      <c r="EK78" s="1" t="str">
        <f t="shared" si="66"/>
        <v/>
      </c>
      <c r="EL78" s="1" t="str">
        <f t="shared" si="67"/>
        <v/>
      </c>
      <c r="EM78" s="1" t="str">
        <f t="shared" si="68"/>
        <v/>
      </c>
      <c r="EN78" s="1" t="str">
        <f t="shared" si="69"/>
        <v/>
      </c>
      <c r="EP78" s="1" t="str">
        <f t="shared" si="77"/>
        <v/>
      </c>
      <c r="EQ78" s="1" t="str">
        <f t="shared" si="78"/>
        <v/>
      </c>
      <c r="ER78" s="1" t="str">
        <f t="shared" si="79"/>
        <v/>
      </c>
      <c r="ES78" s="1" t="str">
        <f t="shared" si="80"/>
        <v/>
      </c>
      <c r="ET78" s="1" t="str">
        <f t="shared" si="81"/>
        <v/>
      </c>
    </row>
    <row r="79" spans="1:150" ht="15.6" x14ac:dyDescent="0.3">
      <c r="A79" s="291" t="str">
        <f t="shared" si="70"/>
        <v/>
      </c>
      <c r="B79" s="292" t="str">
        <f>ajuizamento!A86</f>
        <v/>
      </c>
      <c r="C79" s="293" t="str">
        <f>ajuizamento!B86</f>
        <v/>
      </c>
      <c r="D79" s="293">
        <f>ajuizamento!C86</f>
        <v>0</v>
      </c>
      <c r="E79" s="293">
        <f>ajuizamento!D86</f>
        <v>0</v>
      </c>
      <c r="F79" s="293" t="str">
        <f>ajuizamento!E86</f>
        <v/>
      </c>
      <c r="G79" s="293" t="str">
        <f>ajuizamento!F86</f>
        <v/>
      </c>
      <c r="H79" s="292">
        <f>ajuizamento!G86</f>
        <v>0</v>
      </c>
      <c r="I79" s="5">
        <f>IF(ajuizamento!$AY86="",0,ajuizamento!$AY86)</f>
        <v>0</v>
      </c>
      <c r="J79" s="5">
        <f>IF(ajuizamento!H86="",0,ajuizamento!H86)</f>
        <v>0</v>
      </c>
      <c r="K79" s="5">
        <f>IF(ajuizamento!BC86="",0,ajuizamento!BC86)</f>
        <v>0</v>
      </c>
      <c r="L79" s="5">
        <f>IF(ajuizamento!BD86="",0,ajuizamento!BD86)</f>
        <v>0</v>
      </c>
      <c r="M79" s="5">
        <f>IF(ajuizamento!S86="",0,ajuizamento!S86)</f>
        <v>0</v>
      </c>
      <c r="N79" s="5">
        <f>IF(ajuizamento!T86="",0,ajuizamento!T86)</f>
        <v>0</v>
      </c>
      <c r="O79" s="5">
        <f>IF(ajuizamento!U86="",0,ajuizamento!U86)</f>
        <v>0</v>
      </c>
      <c r="P79" s="5">
        <f>IF(ajuizamento!V86="",0,ajuizamento!V86)</f>
        <v>0</v>
      </c>
      <c r="Q79" s="5">
        <f>IF(ajuizamento!W86="",0,ajuizamento!W86)</f>
        <v>0</v>
      </c>
      <c r="R79" s="5">
        <f>IF(ajuizamento!X86="",0,ajuizamento!X86)</f>
        <v>0</v>
      </c>
      <c r="S79" s="5">
        <f>IF(ajuizamento!Y86="",0,ajuizamento!Y86)</f>
        <v>0</v>
      </c>
      <c r="T79" s="5">
        <f>IF(ajuizamento!Z86="",0,ajuizamento!Z86)</f>
        <v>0</v>
      </c>
      <c r="U79" s="5">
        <f>IF(ajuizamento!AA86="",0,ajuizamento!AA86)</f>
        <v>0</v>
      </c>
      <c r="V79" s="5">
        <f>IF(ajuizamento!AB86="",0,ajuizamento!AB86)</f>
        <v>0</v>
      </c>
      <c r="W79" s="5">
        <f>IF(ajuizamento!AC86="",0,ajuizamento!AC86)</f>
        <v>0</v>
      </c>
      <c r="X79" s="5">
        <f>IF(ajuizamento!AD86="",0,ajuizamento!AD86)</f>
        <v>0</v>
      </c>
      <c r="Y79" s="5">
        <f>IF(ajuizamento!AE86="",0,ajuizamento!AE86)</f>
        <v>0</v>
      </c>
      <c r="Z79" s="5">
        <f>IF(ajuizamento!AF86="",0,ajuizamento!AF86)</f>
        <v>0</v>
      </c>
      <c r="AA79" s="5">
        <f>IF(ajuizamento!AG86="",0,ajuizamento!AG86)</f>
        <v>0</v>
      </c>
      <c r="AB79" s="5">
        <f>IF(ajuizamento!AH86="",0,ajuizamento!AH86)</f>
        <v>0</v>
      </c>
      <c r="AC79" s="5">
        <f>IF(ajuizamento!AI86="",0,ajuizamento!AI86)</f>
        <v>0</v>
      </c>
      <c r="AD79" s="5">
        <f>IF(ajuizamento!AJ86="",0,ajuizamento!AJ86)</f>
        <v>0</v>
      </c>
      <c r="AE79" s="5">
        <f>IF(ajuizamento!AK86="",0,ajuizamento!AK86)</f>
        <v>0</v>
      </c>
      <c r="AF79" s="5">
        <f>IF(ajuizamento!AL86="",0,ajuizamento!AL86)</f>
        <v>0</v>
      </c>
      <c r="AG79" s="5">
        <f>IF(ajuizamento!AM86="",0,ajuizamento!AM86)</f>
        <v>0</v>
      </c>
      <c r="AH79" s="5">
        <f>IF(ajuizamento!AN86="",0,ajuizamento!AN86)</f>
        <v>0</v>
      </c>
      <c r="AI79" s="5">
        <f>IF(ajuizamento!AO86="",0,ajuizamento!AO86)</f>
        <v>0</v>
      </c>
      <c r="AJ79" s="5">
        <f>IF(ajuizamento!AP86="",0,ajuizamento!AP86)</f>
        <v>0</v>
      </c>
      <c r="AK79" s="5">
        <f>IF(ajuizamento!AS86="",0,ajuizamento!AS86)</f>
        <v>0</v>
      </c>
      <c r="AL79" s="9" t="str">
        <f t="shared" si="57"/>
        <v/>
      </c>
      <c r="AM79" s="7" t="str">
        <f t="shared" si="58"/>
        <v/>
      </c>
      <c r="AN79" s="291">
        <f t="shared" si="55"/>
        <v>0</v>
      </c>
      <c r="AO79" s="290" t="str">
        <f t="shared" si="53"/>
        <v/>
      </c>
      <c r="AP79" s="290" t="str">
        <f t="shared" si="53"/>
        <v/>
      </c>
      <c r="AQ79" s="290" t="str">
        <f t="shared" si="53"/>
        <v/>
      </c>
      <c r="AR79" s="290" t="str">
        <f t="shared" si="53"/>
        <v/>
      </c>
      <c r="AS79" s="290" t="str">
        <f t="shared" si="53"/>
        <v/>
      </c>
      <c r="AT79" s="290" t="str">
        <f t="shared" si="53"/>
        <v/>
      </c>
      <c r="AU79" s="290" t="str">
        <f t="shared" si="53"/>
        <v/>
      </c>
      <c r="AV79" s="290" t="str">
        <f t="shared" si="53"/>
        <v/>
      </c>
      <c r="AW79" s="290" t="str">
        <f t="shared" si="53"/>
        <v/>
      </c>
      <c r="AX79" s="290" t="str">
        <f t="shared" si="53"/>
        <v/>
      </c>
      <c r="AY79" s="290" t="str">
        <f t="shared" si="88"/>
        <v/>
      </c>
      <c r="AZ79" s="290" t="str">
        <f t="shared" si="88"/>
        <v/>
      </c>
      <c r="BA79" s="290" t="str">
        <f t="shared" si="88"/>
        <v/>
      </c>
      <c r="BB79" s="290" t="str">
        <f t="shared" si="88"/>
        <v/>
      </c>
      <c r="BC79" s="290" t="str">
        <f t="shared" si="88"/>
        <v/>
      </c>
      <c r="BD79" s="290" t="str">
        <f t="shared" si="88"/>
        <v/>
      </c>
      <c r="BE79" s="290" t="str">
        <f t="shared" si="46"/>
        <v/>
      </c>
      <c r="BF79" s="290" t="str">
        <f t="shared" si="46"/>
        <v/>
      </c>
      <c r="BG79" s="290" t="str">
        <f t="shared" si="45"/>
        <v/>
      </c>
      <c r="BH79" s="290" t="str">
        <f t="shared" si="45"/>
        <v/>
      </c>
      <c r="BI79" s="290" t="str">
        <f t="shared" si="45"/>
        <v/>
      </c>
      <c r="BJ79" s="290" t="str">
        <f t="shared" si="45"/>
        <v/>
      </c>
      <c r="BK79" s="290" t="str">
        <f t="shared" si="45"/>
        <v/>
      </c>
      <c r="BL79" s="290" t="str">
        <f t="shared" si="45"/>
        <v/>
      </c>
      <c r="BM79" s="290"/>
      <c r="BN79" s="290" t="str">
        <f>IF(AO79="","",COUNTIF($AO79:AO79,1))</f>
        <v/>
      </c>
      <c r="BO79" s="290" t="str">
        <f>IF(AP79="","",COUNTIF($AO79:AP79,1))</f>
        <v/>
      </c>
      <c r="BP79" s="290" t="str">
        <f>IF(AQ79="","",COUNTIF($AO79:AQ79,1))</f>
        <v/>
      </c>
      <c r="BQ79" s="290" t="str">
        <f>IF(AR79="","",COUNTIF($AO79:AR79,1))</f>
        <v/>
      </c>
      <c r="BR79" s="290" t="str">
        <f>IF(AS79="","",COUNTIF($AO79:AS79,1))</f>
        <v/>
      </c>
      <c r="BS79" s="290" t="str">
        <f>IF(AT79="","",COUNTIF($AO79:AT79,1))</f>
        <v/>
      </c>
      <c r="BT79" s="290" t="str">
        <f>IF(AU79="","",COUNTIF($AO79:AU79,1))</f>
        <v/>
      </c>
      <c r="BU79" s="290" t="str">
        <f>IF(AV79="","",COUNTIF($AO79:AV79,1))</f>
        <v/>
      </c>
      <c r="BV79" s="290" t="str">
        <f>IF(AW79="","",COUNTIF($AO79:AW79,1))</f>
        <v/>
      </c>
      <c r="BW79" s="290" t="str">
        <f>IF(AX79="","",COUNTIF($AO79:AX79,1))</f>
        <v/>
      </c>
      <c r="BX79" s="290" t="str">
        <f>IF(AY79="","",COUNTIF($AO79:AY79,1))</f>
        <v/>
      </c>
      <c r="BY79" s="290" t="str">
        <f>IF(AZ79="","",COUNTIF($AO79:AZ79,1))</f>
        <v/>
      </c>
      <c r="BZ79" s="290" t="str">
        <f>IF(BA79="","",COUNTIF($AO79:BA79,1))</f>
        <v/>
      </c>
      <c r="CA79" s="290" t="str">
        <f>IF(BB79="","",COUNTIF($AO79:BB79,1))</f>
        <v/>
      </c>
      <c r="CB79" s="290" t="str">
        <f>IF(BC79="","",COUNTIF($AO79:BC79,1))</f>
        <v/>
      </c>
      <c r="CC79" s="290" t="str">
        <f>IF(BD79="","",COUNTIF($AO79:BD79,1))</f>
        <v/>
      </c>
      <c r="CD79" s="290" t="str">
        <f>IF(BE79="","",COUNTIF($AO79:BE79,1))</f>
        <v/>
      </c>
      <c r="CE79" s="290" t="str">
        <f>IF(BF79="","",COUNTIF($AO79:BF79,1))</f>
        <v/>
      </c>
      <c r="CF79" s="290" t="str">
        <f>IF(BG79="","",COUNTIF($AO79:BG79,1))</f>
        <v/>
      </c>
      <c r="CG79" s="290" t="str">
        <f>IF(BH79="","",COUNTIF($AO79:BH79,1))</f>
        <v/>
      </c>
      <c r="CH79" s="290" t="str">
        <f>IF(BI79="","",COUNTIF($AO79:BI79,1))</f>
        <v/>
      </c>
      <c r="CI79" s="290" t="str">
        <f>IF(BJ79="","",COUNTIF($AO79:BJ79,1))</f>
        <v/>
      </c>
      <c r="CJ79" s="290" t="str">
        <f>IF(BK79="","",COUNTIF($AO79:BK79,1))</f>
        <v/>
      </c>
      <c r="CK79" s="290" t="str">
        <f>IF(BL79="","",COUNTIF($AO79:BL79,1))</f>
        <v/>
      </c>
      <c r="CL79" s="291"/>
      <c r="CM79" s="290" t="str">
        <f t="shared" ref="CM79:CQ104" si="90">IF(M79=0,"",M79)</f>
        <v/>
      </c>
      <c r="CN79" s="290" t="str">
        <f t="shared" si="90"/>
        <v/>
      </c>
      <c r="CO79" s="290" t="str">
        <f t="shared" si="90"/>
        <v/>
      </c>
      <c r="CP79" s="290" t="str">
        <f t="shared" si="90"/>
        <v/>
      </c>
      <c r="CQ79" s="290" t="str">
        <f t="shared" si="90"/>
        <v/>
      </c>
      <c r="CR79" s="290" t="str">
        <f t="shared" si="89"/>
        <v/>
      </c>
      <c r="CS79" s="290" t="str">
        <f t="shared" si="89"/>
        <v/>
      </c>
      <c r="CT79" s="290" t="str">
        <f t="shared" si="89"/>
        <v/>
      </c>
      <c r="CU79" s="290" t="str">
        <f t="shared" si="89"/>
        <v/>
      </c>
      <c r="CV79" s="290" t="str">
        <f t="shared" si="89"/>
        <v/>
      </c>
      <c r="CW79" s="290" t="str">
        <f t="shared" si="54"/>
        <v/>
      </c>
      <c r="CX79" s="290" t="str">
        <f t="shared" si="54"/>
        <v/>
      </c>
      <c r="CY79" s="290" t="str">
        <f t="shared" si="54"/>
        <v/>
      </c>
      <c r="CZ79" s="290" t="str">
        <f t="shared" si="54"/>
        <v/>
      </c>
      <c r="DA79" s="290" t="str">
        <f t="shared" si="54"/>
        <v/>
      </c>
      <c r="DB79" s="290" t="str">
        <f t="shared" si="54"/>
        <v/>
      </c>
      <c r="DC79" s="290" t="str">
        <f t="shared" si="52"/>
        <v/>
      </c>
      <c r="DD79" s="290" t="str">
        <f t="shared" si="52"/>
        <v/>
      </c>
      <c r="DE79" s="290" t="str">
        <f t="shared" si="50"/>
        <v/>
      </c>
      <c r="DF79" s="290" t="str">
        <f t="shared" si="50"/>
        <v/>
      </c>
      <c r="DG79" s="290" t="str">
        <f t="shared" si="50"/>
        <v/>
      </c>
      <c r="DH79" s="290" t="str">
        <f t="shared" si="50"/>
        <v/>
      </c>
      <c r="DI79" s="290" t="str">
        <f t="shared" si="50"/>
        <v/>
      </c>
      <c r="DJ79" s="290" t="str">
        <f t="shared" si="50"/>
        <v/>
      </c>
      <c r="DK79" s="3" t="str">
        <f t="shared" si="82"/>
        <v/>
      </c>
      <c r="DL79" s="3" t="str">
        <f t="shared" si="82"/>
        <v/>
      </c>
      <c r="DM79" s="3" t="str">
        <f t="shared" si="82"/>
        <v/>
      </c>
      <c r="DN79" s="3" t="str">
        <f t="shared" si="82"/>
        <v/>
      </c>
      <c r="DO79" s="3" t="str">
        <f t="shared" si="82"/>
        <v/>
      </c>
      <c r="DP79" s="3" t="str">
        <f t="shared" si="83"/>
        <v/>
      </c>
      <c r="DQ79" s="3" t="str">
        <f t="shared" si="84"/>
        <v/>
      </c>
      <c r="DR79" s="3" t="str">
        <f t="shared" si="85"/>
        <v/>
      </c>
      <c r="DS79" s="3" t="str">
        <f t="shared" si="86"/>
        <v/>
      </c>
      <c r="DT79" s="3" t="str">
        <f t="shared" si="87"/>
        <v/>
      </c>
      <c r="DU79" s="1" t="str">
        <f t="shared" si="71"/>
        <v/>
      </c>
      <c r="DV79" s="1" t="str">
        <f t="shared" si="72"/>
        <v/>
      </c>
      <c r="DW79" s="1" t="str">
        <f t="shared" si="73"/>
        <v/>
      </c>
      <c r="DX79" s="1" t="str">
        <f t="shared" si="74"/>
        <v/>
      </c>
      <c r="DY79" s="1" t="str">
        <f t="shared" si="59"/>
        <v/>
      </c>
      <c r="DZ79" s="1" t="str">
        <f t="shared" si="60"/>
        <v/>
      </c>
      <c r="EA79" s="1" t="str">
        <f t="shared" si="44"/>
        <v/>
      </c>
      <c r="EB79" s="1" t="str">
        <f t="shared" si="61"/>
        <v/>
      </c>
      <c r="EC79" s="1" t="str">
        <f t="shared" si="44"/>
        <v/>
      </c>
      <c r="ED79" s="1" t="str">
        <f t="shared" si="61"/>
        <v/>
      </c>
      <c r="EE79" s="1" t="str">
        <f t="shared" si="75"/>
        <v/>
      </c>
      <c r="EF79" s="1" t="str">
        <f t="shared" si="76"/>
        <v/>
      </c>
      <c r="EG79" s="1" t="str">
        <f t="shared" si="62"/>
        <v/>
      </c>
      <c r="EH79" s="1" t="str">
        <f t="shared" si="63"/>
        <v/>
      </c>
      <c r="EI79" s="1" t="str">
        <f t="shared" si="64"/>
        <v/>
      </c>
      <c r="EJ79" s="1" t="str">
        <f t="shared" si="65"/>
        <v/>
      </c>
      <c r="EK79" s="1" t="str">
        <f t="shared" si="66"/>
        <v/>
      </c>
      <c r="EL79" s="1" t="str">
        <f t="shared" si="67"/>
        <v/>
      </c>
      <c r="EM79" s="1" t="str">
        <f t="shared" si="68"/>
        <v/>
      </c>
      <c r="EN79" s="1" t="str">
        <f t="shared" si="69"/>
        <v/>
      </c>
      <c r="EP79" s="1" t="str">
        <f t="shared" si="77"/>
        <v/>
      </c>
      <c r="EQ79" s="1" t="str">
        <f t="shared" si="78"/>
        <v/>
      </c>
      <c r="ER79" s="1" t="str">
        <f t="shared" si="79"/>
        <v/>
      </c>
      <c r="ES79" s="1" t="str">
        <f t="shared" si="80"/>
        <v/>
      </c>
      <c r="ET79" s="1" t="str">
        <f t="shared" si="81"/>
        <v/>
      </c>
    </row>
    <row r="80" spans="1:150" ht="15.6" x14ac:dyDescent="0.3">
      <c r="A80" s="291" t="str">
        <f t="shared" si="70"/>
        <v/>
      </c>
      <c r="B80" s="292" t="str">
        <f>ajuizamento!A87</f>
        <v/>
      </c>
      <c r="C80" s="293" t="str">
        <f>ajuizamento!B87</f>
        <v/>
      </c>
      <c r="D80" s="293">
        <f>ajuizamento!C87</f>
        <v>0</v>
      </c>
      <c r="E80" s="293">
        <f>ajuizamento!D87</f>
        <v>0</v>
      </c>
      <c r="F80" s="293" t="str">
        <f>ajuizamento!E87</f>
        <v/>
      </c>
      <c r="G80" s="293" t="str">
        <f>ajuizamento!F87</f>
        <v/>
      </c>
      <c r="H80" s="292">
        <f>ajuizamento!G87</f>
        <v>0</v>
      </c>
      <c r="I80" s="5">
        <f>IF(ajuizamento!$AY87="",0,ajuizamento!$AY87)</f>
        <v>0</v>
      </c>
      <c r="J80" s="5">
        <f>IF(ajuizamento!H87="",0,ajuizamento!H87)</f>
        <v>0</v>
      </c>
      <c r="K80" s="5">
        <f>IF(ajuizamento!BC87="",0,ajuizamento!BC87)</f>
        <v>0</v>
      </c>
      <c r="L80" s="5">
        <f>IF(ajuizamento!BD87="",0,ajuizamento!BD87)</f>
        <v>0</v>
      </c>
      <c r="M80" s="5">
        <f>IF(ajuizamento!S87="",0,ajuizamento!S87)</f>
        <v>0</v>
      </c>
      <c r="N80" s="5">
        <f>IF(ajuizamento!T87="",0,ajuizamento!T87)</f>
        <v>0</v>
      </c>
      <c r="O80" s="5">
        <f>IF(ajuizamento!U87="",0,ajuizamento!U87)</f>
        <v>0</v>
      </c>
      <c r="P80" s="5">
        <f>IF(ajuizamento!V87="",0,ajuizamento!V87)</f>
        <v>0</v>
      </c>
      <c r="Q80" s="5">
        <f>IF(ajuizamento!W87="",0,ajuizamento!W87)</f>
        <v>0</v>
      </c>
      <c r="R80" s="5">
        <f>IF(ajuizamento!X87="",0,ajuizamento!X87)</f>
        <v>0</v>
      </c>
      <c r="S80" s="5">
        <f>IF(ajuizamento!Y87="",0,ajuizamento!Y87)</f>
        <v>0</v>
      </c>
      <c r="T80" s="5">
        <f>IF(ajuizamento!Z87="",0,ajuizamento!Z87)</f>
        <v>0</v>
      </c>
      <c r="U80" s="5">
        <f>IF(ajuizamento!AA87="",0,ajuizamento!AA87)</f>
        <v>0</v>
      </c>
      <c r="V80" s="5">
        <f>IF(ajuizamento!AB87="",0,ajuizamento!AB87)</f>
        <v>0</v>
      </c>
      <c r="W80" s="5">
        <f>IF(ajuizamento!AC87="",0,ajuizamento!AC87)</f>
        <v>0</v>
      </c>
      <c r="X80" s="5">
        <f>IF(ajuizamento!AD87="",0,ajuizamento!AD87)</f>
        <v>0</v>
      </c>
      <c r="Y80" s="5">
        <f>IF(ajuizamento!AE87="",0,ajuizamento!AE87)</f>
        <v>0</v>
      </c>
      <c r="Z80" s="5">
        <f>IF(ajuizamento!AF87="",0,ajuizamento!AF87)</f>
        <v>0</v>
      </c>
      <c r="AA80" s="5">
        <f>IF(ajuizamento!AG87="",0,ajuizamento!AG87)</f>
        <v>0</v>
      </c>
      <c r="AB80" s="5">
        <f>IF(ajuizamento!AH87="",0,ajuizamento!AH87)</f>
        <v>0</v>
      </c>
      <c r="AC80" s="5">
        <f>IF(ajuizamento!AI87="",0,ajuizamento!AI87)</f>
        <v>0</v>
      </c>
      <c r="AD80" s="5">
        <f>IF(ajuizamento!AJ87="",0,ajuizamento!AJ87)</f>
        <v>0</v>
      </c>
      <c r="AE80" s="5">
        <f>IF(ajuizamento!AK87="",0,ajuizamento!AK87)</f>
        <v>0</v>
      </c>
      <c r="AF80" s="5">
        <f>IF(ajuizamento!AL87="",0,ajuizamento!AL87)</f>
        <v>0</v>
      </c>
      <c r="AG80" s="5">
        <f>IF(ajuizamento!AM87="",0,ajuizamento!AM87)</f>
        <v>0</v>
      </c>
      <c r="AH80" s="5">
        <f>IF(ajuizamento!AN87="",0,ajuizamento!AN87)</f>
        <v>0</v>
      </c>
      <c r="AI80" s="5">
        <f>IF(ajuizamento!AO87="",0,ajuizamento!AO87)</f>
        <v>0</v>
      </c>
      <c r="AJ80" s="5">
        <f>IF(ajuizamento!AP87="",0,ajuizamento!AP87)</f>
        <v>0</v>
      </c>
      <c r="AK80" s="5">
        <f>IF(ajuizamento!AS87="",0,ajuizamento!AS87)</f>
        <v>0</v>
      </c>
      <c r="AL80" s="9" t="str">
        <f t="shared" si="57"/>
        <v/>
      </c>
      <c r="AM80" s="7" t="str">
        <f t="shared" si="58"/>
        <v/>
      </c>
      <c r="AN80" s="291">
        <f t="shared" si="55"/>
        <v>0</v>
      </c>
      <c r="AO80" s="290" t="str">
        <f t="shared" si="53"/>
        <v/>
      </c>
      <c r="AP80" s="290" t="str">
        <f t="shared" si="53"/>
        <v/>
      </c>
      <c r="AQ80" s="290" t="str">
        <f t="shared" si="53"/>
        <v/>
      </c>
      <c r="AR80" s="290" t="str">
        <f t="shared" si="53"/>
        <v/>
      </c>
      <c r="AS80" s="290" t="str">
        <f t="shared" si="53"/>
        <v/>
      </c>
      <c r="AT80" s="290" t="str">
        <f t="shared" si="53"/>
        <v/>
      </c>
      <c r="AU80" s="290" t="str">
        <f t="shared" si="53"/>
        <v/>
      </c>
      <c r="AV80" s="290" t="str">
        <f t="shared" si="53"/>
        <v/>
      </c>
      <c r="AW80" s="290" t="str">
        <f t="shared" si="53"/>
        <v/>
      </c>
      <c r="AX80" s="290" t="str">
        <f t="shared" si="53"/>
        <v/>
      </c>
      <c r="AY80" s="290" t="str">
        <f t="shared" si="88"/>
        <v/>
      </c>
      <c r="AZ80" s="290" t="str">
        <f t="shared" si="88"/>
        <v/>
      </c>
      <c r="BA80" s="290" t="str">
        <f t="shared" si="88"/>
        <v/>
      </c>
      <c r="BB80" s="290" t="str">
        <f t="shared" si="88"/>
        <v/>
      </c>
      <c r="BC80" s="290" t="str">
        <f t="shared" si="88"/>
        <v/>
      </c>
      <c r="BD80" s="290" t="str">
        <f t="shared" si="88"/>
        <v/>
      </c>
      <c r="BE80" s="290" t="str">
        <f t="shared" si="46"/>
        <v/>
      </c>
      <c r="BF80" s="290" t="str">
        <f t="shared" si="46"/>
        <v/>
      </c>
      <c r="BG80" s="290" t="str">
        <f t="shared" si="45"/>
        <v/>
      </c>
      <c r="BH80" s="290" t="str">
        <f t="shared" si="45"/>
        <v/>
      </c>
      <c r="BI80" s="290" t="str">
        <f t="shared" si="45"/>
        <v/>
      </c>
      <c r="BJ80" s="290" t="str">
        <f t="shared" si="45"/>
        <v/>
      </c>
      <c r="BK80" s="290" t="str">
        <f t="shared" si="45"/>
        <v/>
      </c>
      <c r="BL80" s="290" t="str">
        <f t="shared" si="45"/>
        <v/>
      </c>
      <c r="BM80" s="290"/>
      <c r="BN80" s="290" t="str">
        <f>IF(AO80="","",COUNTIF($AO80:AO80,1))</f>
        <v/>
      </c>
      <c r="BO80" s="290" t="str">
        <f>IF(AP80="","",COUNTIF($AO80:AP80,1))</f>
        <v/>
      </c>
      <c r="BP80" s="290" t="str">
        <f>IF(AQ80="","",COUNTIF($AO80:AQ80,1))</f>
        <v/>
      </c>
      <c r="BQ80" s="290" t="str">
        <f>IF(AR80="","",COUNTIF($AO80:AR80,1))</f>
        <v/>
      </c>
      <c r="BR80" s="290" t="str">
        <f>IF(AS80="","",COUNTIF($AO80:AS80,1))</f>
        <v/>
      </c>
      <c r="BS80" s="290" t="str">
        <f>IF(AT80="","",COUNTIF($AO80:AT80,1))</f>
        <v/>
      </c>
      <c r="BT80" s="290" t="str">
        <f>IF(AU80="","",COUNTIF($AO80:AU80,1))</f>
        <v/>
      </c>
      <c r="BU80" s="290" t="str">
        <f>IF(AV80="","",COUNTIF($AO80:AV80,1))</f>
        <v/>
      </c>
      <c r="BV80" s="290" t="str">
        <f>IF(AW80="","",COUNTIF($AO80:AW80,1))</f>
        <v/>
      </c>
      <c r="BW80" s="290" t="str">
        <f>IF(AX80="","",COUNTIF($AO80:AX80,1))</f>
        <v/>
      </c>
      <c r="BX80" s="290" t="str">
        <f>IF(AY80="","",COUNTIF($AO80:AY80,1))</f>
        <v/>
      </c>
      <c r="BY80" s="290" t="str">
        <f>IF(AZ80="","",COUNTIF($AO80:AZ80,1))</f>
        <v/>
      </c>
      <c r="BZ80" s="290" t="str">
        <f>IF(BA80="","",COUNTIF($AO80:BA80,1))</f>
        <v/>
      </c>
      <c r="CA80" s="290" t="str">
        <f>IF(BB80="","",COUNTIF($AO80:BB80,1))</f>
        <v/>
      </c>
      <c r="CB80" s="290" t="str">
        <f>IF(BC80="","",COUNTIF($AO80:BC80,1))</f>
        <v/>
      </c>
      <c r="CC80" s="290" t="str">
        <f>IF(BD80="","",COUNTIF($AO80:BD80,1))</f>
        <v/>
      </c>
      <c r="CD80" s="290" t="str">
        <f>IF(BE80="","",COUNTIF($AO80:BE80,1))</f>
        <v/>
      </c>
      <c r="CE80" s="290" t="str">
        <f>IF(BF80="","",COUNTIF($AO80:BF80,1))</f>
        <v/>
      </c>
      <c r="CF80" s="290" t="str">
        <f>IF(BG80="","",COUNTIF($AO80:BG80,1))</f>
        <v/>
      </c>
      <c r="CG80" s="290" t="str">
        <f>IF(BH80="","",COUNTIF($AO80:BH80,1))</f>
        <v/>
      </c>
      <c r="CH80" s="290" t="str">
        <f>IF(BI80="","",COUNTIF($AO80:BI80,1))</f>
        <v/>
      </c>
      <c r="CI80" s="290" t="str">
        <f>IF(BJ80="","",COUNTIF($AO80:BJ80,1))</f>
        <v/>
      </c>
      <c r="CJ80" s="290" t="str">
        <f>IF(BK80="","",COUNTIF($AO80:BK80,1))</f>
        <v/>
      </c>
      <c r="CK80" s="290" t="str">
        <f>IF(BL80="","",COUNTIF($AO80:BL80,1))</f>
        <v/>
      </c>
      <c r="CL80" s="291"/>
      <c r="CM80" s="290" t="str">
        <f t="shared" si="90"/>
        <v/>
      </c>
      <c r="CN80" s="290" t="str">
        <f t="shared" si="90"/>
        <v/>
      </c>
      <c r="CO80" s="290" t="str">
        <f t="shared" si="90"/>
        <v/>
      </c>
      <c r="CP80" s="290" t="str">
        <f t="shared" si="90"/>
        <v/>
      </c>
      <c r="CQ80" s="290" t="str">
        <f t="shared" si="90"/>
        <v/>
      </c>
      <c r="CR80" s="290" t="str">
        <f t="shared" si="89"/>
        <v/>
      </c>
      <c r="CS80" s="290" t="str">
        <f t="shared" si="89"/>
        <v/>
      </c>
      <c r="CT80" s="290" t="str">
        <f t="shared" si="89"/>
        <v/>
      </c>
      <c r="CU80" s="290" t="str">
        <f t="shared" si="89"/>
        <v/>
      </c>
      <c r="CV80" s="290" t="str">
        <f t="shared" si="89"/>
        <v/>
      </c>
      <c r="CW80" s="290" t="str">
        <f t="shared" si="54"/>
        <v/>
      </c>
      <c r="CX80" s="290" t="str">
        <f t="shared" si="54"/>
        <v/>
      </c>
      <c r="CY80" s="290" t="str">
        <f t="shared" si="54"/>
        <v/>
      </c>
      <c r="CZ80" s="290" t="str">
        <f t="shared" si="54"/>
        <v/>
      </c>
      <c r="DA80" s="290" t="str">
        <f t="shared" si="54"/>
        <v/>
      </c>
      <c r="DB80" s="290" t="str">
        <f t="shared" si="54"/>
        <v/>
      </c>
      <c r="DC80" s="290" t="str">
        <f t="shared" si="52"/>
        <v/>
      </c>
      <c r="DD80" s="290" t="str">
        <f t="shared" si="52"/>
        <v/>
      </c>
      <c r="DE80" s="290" t="str">
        <f t="shared" si="50"/>
        <v/>
      </c>
      <c r="DF80" s="290" t="str">
        <f t="shared" si="50"/>
        <v/>
      </c>
      <c r="DG80" s="290" t="str">
        <f t="shared" si="50"/>
        <v/>
      </c>
      <c r="DH80" s="290" t="str">
        <f t="shared" si="50"/>
        <v/>
      </c>
      <c r="DI80" s="290" t="str">
        <f t="shared" si="50"/>
        <v/>
      </c>
      <c r="DJ80" s="290" t="str">
        <f t="shared" si="50"/>
        <v/>
      </c>
      <c r="DK80" s="3" t="str">
        <f t="shared" si="82"/>
        <v/>
      </c>
      <c r="DL80" s="3" t="str">
        <f t="shared" si="82"/>
        <v/>
      </c>
      <c r="DM80" s="3" t="str">
        <f t="shared" si="82"/>
        <v/>
      </c>
      <c r="DN80" s="3" t="str">
        <f t="shared" si="82"/>
        <v/>
      </c>
      <c r="DO80" s="3" t="str">
        <f t="shared" si="82"/>
        <v/>
      </c>
      <c r="DP80" s="3" t="str">
        <f t="shared" si="83"/>
        <v/>
      </c>
      <c r="DQ80" s="3" t="str">
        <f t="shared" si="84"/>
        <v/>
      </c>
      <c r="DR80" s="3" t="str">
        <f t="shared" si="85"/>
        <v/>
      </c>
      <c r="DS80" s="3" t="str">
        <f t="shared" si="86"/>
        <v/>
      </c>
      <c r="DT80" s="3" t="str">
        <f t="shared" si="87"/>
        <v/>
      </c>
      <c r="DU80" s="1" t="str">
        <f t="shared" si="71"/>
        <v/>
      </c>
      <c r="DV80" s="1" t="str">
        <f t="shared" si="72"/>
        <v/>
      </c>
      <c r="DW80" s="1" t="str">
        <f t="shared" si="73"/>
        <v/>
      </c>
      <c r="DX80" s="1" t="str">
        <f t="shared" si="74"/>
        <v/>
      </c>
      <c r="DY80" s="1" t="str">
        <f t="shared" si="59"/>
        <v/>
      </c>
      <c r="DZ80" s="1" t="str">
        <f t="shared" si="60"/>
        <v/>
      </c>
      <c r="EA80" s="1" t="str">
        <f t="shared" si="44"/>
        <v/>
      </c>
      <c r="EB80" s="1" t="str">
        <f t="shared" si="61"/>
        <v/>
      </c>
      <c r="EC80" s="1" t="str">
        <f t="shared" si="44"/>
        <v/>
      </c>
      <c r="ED80" s="1" t="str">
        <f t="shared" si="61"/>
        <v/>
      </c>
      <c r="EE80" s="1" t="str">
        <f t="shared" si="75"/>
        <v/>
      </c>
      <c r="EF80" s="1" t="str">
        <f t="shared" si="76"/>
        <v/>
      </c>
      <c r="EG80" s="1" t="str">
        <f t="shared" si="62"/>
        <v/>
      </c>
      <c r="EH80" s="1" t="str">
        <f t="shared" si="63"/>
        <v/>
      </c>
      <c r="EI80" s="1" t="str">
        <f t="shared" si="64"/>
        <v/>
      </c>
      <c r="EJ80" s="1" t="str">
        <f t="shared" si="65"/>
        <v/>
      </c>
      <c r="EK80" s="1" t="str">
        <f t="shared" si="66"/>
        <v/>
      </c>
      <c r="EL80" s="1" t="str">
        <f t="shared" si="67"/>
        <v/>
      </c>
      <c r="EM80" s="1" t="str">
        <f t="shared" si="68"/>
        <v/>
      </c>
      <c r="EN80" s="1" t="str">
        <f t="shared" si="69"/>
        <v/>
      </c>
      <c r="EP80" s="1" t="str">
        <f t="shared" si="77"/>
        <v/>
      </c>
      <c r="EQ80" s="1" t="str">
        <f t="shared" si="78"/>
        <v/>
      </c>
      <c r="ER80" s="1" t="str">
        <f t="shared" si="79"/>
        <v/>
      </c>
      <c r="ES80" s="1" t="str">
        <f t="shared" si="80"/>
        <v/>
      </c>
      <c r="ET80" s="1" t="str">
        <f t="shared" si="81"/>
        <v/>
      </c>
    </row>
    <row r="81" spans="1:150" ht="15.6" x14ac:dyDescent="0.3">
      <c r="A81" s="291" t="str">
        <f t="shared" si="70"/>
        <v/>
      </c>
      <c r="B81" s="292" t="str">
        <f>ajuizamento!A88</f>
        <v/>
      </c>
      <c r="C81" s="293" t="str">
        <f>ajuizamento!B88</f>
        <v/>
      </c>
      <c r="D81" s="293">
        <f>ajuizamento!C88</f>
        <v>0</v>
      </c>
      <c r="E81" s="293">
        <f>ajuizamento!D88</f>
        <v>0</v>
      </c>
      <c r="F81" s="293" t="str">
        <f>ajuizamento!E88</f>
        <v/>
      </c>
      <c r="G81" s="293" t="str">
        <f>ajuizamento!F88</f>
        <v/>
      </c>
      <c r="H81" s="292">
        <f>ajuizamento!G88</f>
        <v>0</v>
      </c>
      <c r="I81" s="5">
        <f>IF(ajuizamento!$AY88="",0,ajuizamento!$AY88)</f>
        <v>0</v>
      </c>
      <c r="J81" s="5">
        <f>IF(ajuizamento!H88="",0,ajuizamento!H88)</f>
        <v>0</v>
      </c>
      <c r="K81" s="5">
        <f>IF(ajuizamento!BC88="",0,ajuizamento!BC88)</f>
        <v>0</v>
      </c>
      <c r="L81" s="5">
        <f>IF(ajuizamento!BD88="",0,ajuizamento!BD88)</f>
        <v>0</v>
      </c>
      <c r="M81" s="5">
        <f>IF(ajuizamento!S88="",0,ajuizamento!S88)</f>
        <v>0</v>
      </c>
      <c r="N81" s="5">
        <f>IF(ajuizamento!T88="",0,ajuizamento!T88)</f>
        <v>0</v>
      </c>
      <c r="O81" s="5">
        <f>IF(ajuizamento!U88="",0,ajuizamento!U88)</f>
        <v>0</v>
      </c>
      <c r="P81" s="5">
        <f>IF(ajuizamento!V88="",0,ajuizamento!V88)</f>
        <v>0</v>
      </c>
      <c r="Q81" s="5">
        <f>IF(ajuizamento!W88="",0,ajuizamento!W88)</f>
        <v>0</v>
      </c>
      <c r="R81" s="5">
        <f>IF(ajuizamento!X88="",0,ajuizamento!X88)</f>
        <v>0</v>
      </c>
      <c r="S81" s="5">
        <f>IF(ajuizamento!Y88="",0,ajuizamento!Y88)</f>
        <v>0</v>
      </c>
      <c r="T81" s="5">
        <f>IF(ajuizamento!Z88="",0,ajuizamento!Z88)</f>
        <v>0</v>
      </c>
      <c r="U81" s="5">
        <f>IF(ajuizamento!AA88="",0,ajuizamento!AA88)</f>
        <v>0</v>
      </c>
      <c r="V81" s="5">
        <f>IF(ajuizamento!AB88="",0,ajuizamento!AB88)</f>
        <v>0</v>
      </c>
      <c r="W81" s="5">
        <f>IF(ajuizamento!AC88="",0,ajuizamento!AC88)</f>
        <v>0</v>
      </c>
      <c r="X81" s="5">
        <f>IF(ajuizamento!AD88="",0,ajuizamento!AD88)</f>
        <v>0</v>
      </c>
      <c r="Y81" s="5">
        <f>IF(ajuizamento!AE88="",0,ajuizamento!AE88)</f>
        <v>0</v>
      </c>
      <c r="Z81" s="5">
        <f>IF(ajuizamento!AF88="",0,ajuizamento!AF88)</f>
        <v>0</v>
      </c>
      <c r="AA81" s="5">
        <f>IF(ajuizamento!AG88="",0,ajuizamento!AG88)</f>
        <v>0</v>
      </c>
      <c r="AB81" s="5">
        <f>IF(ajuizamento!AH88="",0,ajuizamento!AH88)</f>
        <v>0</v>
      </c>
      <c r="AC81" s="5">
        <f>IF(ajuizamento!AI88="",0,ajuizamento!AI88)</f>
        <v>0</v>
      </c>
      <c r="AD81" s="5">
        <f>IF(ajuizamento!AJ88="",0,ajuizamento!AJ88)</f>
        <v>0</v>
      </c>
      <c r="AE81" s="5">
        <f>IF(ajuizamento!AK88="",0,ajuizamento!AK88)</f>
        <v>0</v>
      </c>
      <c r="AF81" s="5">
        <f>IF(ajuizamento!AL88="",0,ajuizamento!AL88)</f>
        <v>0</v>
      </c>
      <c r="AG81" s="5">
        <f>IF(ajuizamento!AM88="",0,ajuizamento!AM88)</f>
        <v>0</v>
      </c>
      <c r="AH81" s="5">
        <f>IF(ajuizamento!AN88="",0,ajuizamento!AN88)</f>
        <v>0</v>
      </c>
      <c r="AI81" s="5">
        <f>IF(ajuizamento!AO88="",0,ajuizamento!AO88)</f>
        <v>0</v>
      </c>
      <c r="AJ81" s="5">
        <f>IF(ajuizamento!AP88="",0,ajuizamento!AP88)</f>
        <v>0</v>
      </c>
      <c r="AK81" s="5">
        <f>IF(ajuizamento!AS88="",0,ajuizamento!AS88)</f>
        <v>0</v>
      </c>
      <c r="AL81" s="9" t="str">
        <f t="shared" si="57"/>
        <v/>
      </c>
      <c r="AM81" s="7" t="str">
        <f t="shared" si="58"/>
        <v/>
      </c>
      <c r="AN81" s="291">
        <f t="shared" si="55"/>
        <v>0</v>
      </c>
      <c r="AO81" s="290" t="str">
        <f t="shared" si="53"/>
        <v/>
      </c>
      <c r="AP81" s="290" t="str">
        <f t="shared" si="53"/>
        <v/>
      </c>
      <c r="AQ81" s="290" t="str">
        <f t="shared" si="53"/>
        <v/>
      </c>
      <c r="AR81" s="290" t="str">
        <f t="shared" si="53"/>
        <v/>
      </c>
      <c r="AS81" s="290" t="str">
        <f t="shared" si="53"/>
        <v/>
      </c>
      <c r="AT81" s="290" t="str">
        <f t="shared" si="53"/>
        <v/>
      </c>
      <c r="AU81" s="290" t="str">
        <f t="shared" si="53"/>
        <v/>
      </c>
      <c r="AV81" s="290" t="str">
        <f t="shared" si="53"/>
        <v/>
      </c>
      <c r="AW81" s="290" t="str">
        <f t="shared" si="53"/>
        <v/>
      </c>
      <c r="AX81" s="290" t="str">
        <f t="shared" ref="AX81:AX95" si="91">IF(V81=0,"",1)</f>
        <v/>
      </c>
      <c r="AY81" s="290" t="str">
        <f t="shared" si="88"/>
        <v/>
      </c>
      <c r="AZ81" s="290" t="str">
        <f t="shared" si="88"/>
        <v/>
      </c>
      <c r="BA81" s="290" t="str">
        <f t="shared" si="88"/>
        <v/>
      </c>
      <c r="BB81" s="290" t="str">
        <f t="shared" si="88"/>
        <v/>
      </c>
      <c r="BC81" s="290" t="str">
        <f t="shared" si="88"/>
        <v/>
      </c>
      <c r="BD81" s="290" t="str">
        <f t="shared" si="88"/>
        <v/>
      </c>
      <c r="BE81" s="290" t="str">
        <f t="shared" si="46"/>
        <v/>
      </c>
      <c r="BF81" s="290" t="str">
        <f t="shared" si="46"/>
        <v/>
      </c>
      <c r="BG81" s="290" t="str">
        <f t="shared" si="45"/>
        <v/>
      </c>
      <c r="BH81" s="290" t="str">
        <f t="shared" si="45"/>
        <v/>
      </c>
      <c r="BI81" s="290" t="str">
        <f t="shared" si="45"/>
        <v/>
      </c>
      <c r="BJ81" s="290" t="str">
        <f t="shared" si="45"/>
        <v/>
      </c>
      <c r="BK81" s="290" t="str">
        <f t="shared" si="45"/>
        <v/>
      </c>
      <c r="BL81" s="290" t="str">
        <f t="shared" si="45"/>
        <v/>
      </c>
      <c r="BM81" s="290"/>
      <c r="BN81" s="290" t="str">
        <f>IF(AO81="","",COUNTIF($AO81:AO81,1))</f>
        <v/>
      </c>
      <c r="BO81" s="290" t="str">
        <f>IF(AP81="","",COUNTIF($AO81:AP81,1))</f>
        <v/>
      </c>
      <c r="BP81" s="290" t="str">
        <f>IF(AQ81="","",COUNTIF($AO81:AQ81,1))</f>
        <v/>
      </c>
      <c r="BQ81" s="290" t="str">
        <f>IF(AR81="","",COUNTIF($AO81:AR81,1))</f>
        <v/>
      </c>
      <c r="BR81" s="290" t="str">
        <f>IF(AS81="","",COUNTIF($AO81:AS81,1))</f>
        <v/>
      </c>
      <c r="BS81" s="290" t="str">
        <f>IF(AT81="","",COUNTIF($AO81:AT81,1))</f>
        <v/>
      </c>
      <c r="BT81" s="290" t="str">
        <f>IF(AU81="","",COUNTIF($AO81:AU81,1))</f>
        <v/>
      </c>
      <c r="BU81" s="290" t="str">
        <f>IF(AV81="","",COUNTIF($AO81:AV81,1))</f>
        <v/>
      </c>
      <c r="BV81" s="290" t="str">
        <f>IF(AW81="","",COUNTIF($AO81:AW81,1))</f>
        <v/>
      </c>
      <c r="BW81" s="290" t="str">
        <f>IF(AX81="","",COUNTIF($AO81:AX81,1))</f>
        <v/>
      </c>
      <c r="BX81" s="290" t="str">
        <f>IF(AY81="","",COUNTIF($AO81:AY81,1))</f>
        <v/>
      </c>
      <c r="BY81" s="290" t="str">
        <f>IF(AZ81="","",COUNTIF($AO81:AZ81,1))</f>
        <v/>
      </c>
      <c r="BZ81" s="290" t="str">
        <f>IF(BA81="","",COUNTIF($AO81:BA81,1))</f>
        <v/>
      </c>
      <c r="CA81" s="290" t="str">
        <f>IF(BB81="","",COUNTIF($AO81:BB81,1))</f>
        <v/>
      </c>
      <c r="CB81" s="290" t="str">
        <f>IF(BC81="","",COUNTIF($AO81:BC81,1))</f>
        <v/>
      </c>
      <c r="CC81" s="290" t="str">
        <f>IF(BD81="","",COUNTIF($AO81:BD81,1))</f>
        <v/>
      </c>
      <c r="CD81" s="290" t="str">
        <f>IF(BE81="","",COUNTIF($AO81:BE81,1))</f>
        <v/>
      </c>
      <c r="CE81" s="290" t="str">
        <f>IF(BF81="","",COUNTIF($AO81:BF81,1))</f>
        <v/>
      </c>
      <c r="CF81" s="290" t="str">
        <f>IF(BG81="","",COUNTIF($AO81:BG81,1))</f>
        <v/>
      </c>
      <c r="CG81" s="290" t="str">
        <f>IF(BH81="","",COUNTIF($AO81:BH81,1))</f>
        <v/>
      </c>
      <c r="CH81" s="290" t="str">
        <f>IF(BI81="","",COUNTIF($AO81:BI81,1))</f>
        <v/>
      </c>
      <c r="CI81" s="290" t="str">
        <f>IF(BJ81="","",COUNTIF($AO81:BJ81,1))</f>
        <v/>
      </c>
      <c r="CJ81" s="290" t="str">
        <f>IF(BK81="","",COUNTIF($AO81:BK81,1))</f>
        <v/>
      </c>
      <c r="CK81" s="290" t="str">
        <f>IF(BL81="","",COUNTIF($AO81:BL81,1))</f>
        <v/>
      </c>
      <c r="CL81" s="291"/>
      <c r="CM81" s="290" t="str">
        <f t="shared" si="90"/>
        <v/>
      </c>
      <c r="CN81" s="290" t="str">
        <f t="shared" si="90"/>
        <v/>
      </c>
      <c r="CO81" s="290" t="str">
        <f t="shared" si="90"/>
        <v/>
      </c>
      <c r="CP81" s="290" t="str">
        <f t="shared" si="90"/>
        <v/>
      </c>
      <c r="CQ81" s="290" t="str">
        <f t="shared" si="90"/>
        <v/>
      </c>
      <c r="CR81" s="290" t="str">
        <f t="shared" si="89"/>
        <v/>
      </c>
      <c r="CS81" s="290" t="str">
        <f t="shared" si="89"/>
        <v/>
      </c>
      <c r="CT81" s="290" t="str">
        <f t="shared" si="89"/>
        <v/>
      </c>
      <c r="CU81" s="290" t="str">
        <f t="shared" si="89"/>
        <v/>
      </c>
      <c r="CV81" s="290" t="str">
        <f t="shared" si="89"/>
        <v/>
      </c>
      <c r="CW81" s="290" t="str">
        <f t="shared" si="54"/>
        <v/>
      </c>
      <c r="CX81" s="290" t="str">
        <f t="shared" si="54"/>
        <v/>
      </c>
      <c r="CY81" s="290" t="str">
        <f t="shared" si="54"/>
        <v/>
      </c>
      <c r="CZ81" s="290" t="str">
        <f t="shared" si="54"/>
        <v/>
      </c>
      <c r="DA81" s="290" t="str">
        <f t="shared" si="54"/>
        <v/>
      </c>
      <c r="DB81" s="290" t="str">
        <f t="shared" si="54"/>
        <v/>
      </c>
      <c r="DC81" s="290" t="str">
        <f t="shared" si="52"/>
        <v/>
      </c>
      <c r="DD81" s="290" t="str">
        <f t="shared" si="52"/>
        <v/>
      </c>
      <c r="DE81" s="290" t="str">
        <f t="shared" si="50"/>
        <v/>
      </c>
      <c r="DF81" s="290" t="str">
        <f t="shared" si="50"/>
        <v/>
      </c>
      <c r="DG81" s="290" t="str">
        <f t="shared" si="50"/>
        <v/>
      </c>
      <c r="DH81" s="290" t="str">
        <f t="shared" si="50"/>
        <v/>
      </c>
      <c r="DI81" s="290" t="str">
        <f t="shared" si="50"/>
        <v/>
      </c>
      <c r="DJ81" s="290" t="str">
        <f t="shared" si="50"/>
        <v/>
      </c>
      <c r="DK81" s="3" t="str">
        <f t="shared" si="82"/>
        <v/>
      </c>
      <c r="DL81" s="3" t="str">
        <f t="shared" si="82"/>
        <v/>
      </c>
      <c r="DM81" s="3" t="str">
        <f t="shared" si="82"/>
        <v/>
      </c>
      <c r="DN81" s="3" t="str">
        <f t="shared" si="82"/>
        <v/>
      </c>
      <c r="DO81" s="3" t="str">
        <f t="shared" si="82"/>
        <v/>
      </c>
      <c r="DP81" s="3" t="str">
        <f t="shared" si="83"/>
        <v/>
      </c>
      <c r="DQ81" s="3" t="str">
        <f t="shared" si="84"/>
        <v/>
      </c>
      <c r="DR81" s="3" t="str">
        <f t="shared" si="85"/>
        <v/>
      </c>
      <c r="DS81" s="3" t="str">
        <f t="shared" si="86"/>
        <v/>
      </c>
      <c r="DT81" s="3" t="str">
        <f t="shared" si="87"/>
        <v/>
      </c>
      <c r="DU81" s="1" t="str">
        <f t="shared" si="71"/>
        <v/>
      </c>
      <c r="DV81" s="1" t="str">
        <f t="shared" si="72"/>
        <v/>
      </c>
      <c r="DW81" s="1" t="str">
        <f t="shared" si="73"/>
        <v/>
      </c>
      <c r="DX81" s="1" t="str">
        <f t="shared" si="74"/>
        <v/>
      </c>
      <c r="DY81" s="1" t="str">
        <f t="shared" si="59"/>
        <v/>
      </c>
      <c r="DZ81" s="1" t="str">
        <f t="shared" si="60"/>
        <v/>
      </c>
      <c r="EA81" s="1" t="str">
        <f t="shared" si="44"/>
        <v/>
      </c>
      <c r="EB81" s="1" t="str">
        <f t="shared" si="61"/>
        <v/>
      </c>
      <c r="EC81" s="1" t="str">
        <f t="shared" si="44"/>
        <v/>
      </c>
      <c r="ED81" s="1" t="str">
        <f t="shared" si="61"/>
        <v/>
      </c>
      <c r="EE81" s="1" t="str">
        <f t="shared" si="75"/>
        <v/>
      </c>
      <c r="EF81" s="1" t="str">
        <f t="shared" si="76"/>
        <v/>
      </c>
      <c r="EG81" s="1" t="str">
        <f t="shared" si="62"/>
        <v/>
      </c>
      <c r="EH81" s="1" t="str">
        <f t="shared" si="63"/>
        <v/>
      </c>
      <c r="EI81" s="1" t="str">
        <f t="shared" si="64"/>
        <v/>
      </c>
      <c r="EJ81" s="1" t="str">
        <f t="shared" si="65"/>
        <v/>
      </c>
      <c r="EK81" s="1" t="str">
        <f t="shared" si="66"/>
        <v/>
      </c>
      <c r="EL81" s="1" t="str">
        <f t="shared" si="67"/>
        <v/>
      </c>
      <c r="EM81" s="1" t="str">
        <f t="shared" si="68"/>
        <v/>
      </c>
      <c r="EN81" s="1" t="str">
        <f t="shared" si="69"/>
        <v/>
      </c>
      <c r="EP81" s="1" t="str">
        <f t="shared" si="77"/>
        <v/>
      </c>
      <c r="EQ81" s="1" t="str">
        <f t="shared" si="78"/>
        <v/>
      </c>
      <c r="ER81" s="1" t="str">
        <f t="shared" si="79"/>
        <v/>
      </c>
      <c r="ES81" s="1" t="str">
        <f t="shared" si="80"/>
        <v/>
      </c>
      <c r="ET81" s="1" t="str">
        <f t="shared" si="81"/>
        <v/>
      </c>
    </row>
    <row r="82" spans="1:150" ht="15.6" x14ac:dyDescent="0.3">
      <c r="A82" s="291" t="str">
        <f t="shared" si="70"/>
        <v/>
      </c>
      <c r="B82" s="292" t="str">
        <f>ajuizamento!A89</f>
        <v/>
      </c>
      <c r="C82" s="293" t="str">
        <f>ajuizamento!B89</f>
        <v/>
      </c>
      <c r="D82" s="293">
        <f>ajuizamento!C89</f>
        <v>0</v>
      </c>
      <c r="E82" s="293">
        <f>ajuizamento!D89</f>
        <v>0</v>
      </c>
      <c r="F82" s="293" t="str">
        <f>ajuizamento!E89</f>
        <v/>
      </c>
      <c r="G82" s="293" t="str">
        <f>ajuizamento!F89</f>
        <v/>
      </c>
      <c r="H82" s="292">
        <f>ajuizamento!G89</f>
        <v>0</v>
      </c>
      <c r="I82" s="5">
        <f>IF(ajuizamento!$AY89="",0,ajuizamento!$AY89)</f>
        <v>0</v>
      </c>
      <c r="J82" s="5">
        <f>IF(ajuizamento!H89="",0,ajuizamento!H89)</f>
        <v>0</v>
      </c>
      <c r="K82" s="5">
        <f>IF(ajuizamento!BC89="",0,ajuizamento!BC89)</f>
        <v>0</v>
      </c>
      <c r="L82" s="5">
        <f>IF(ajuizamento!BD89="",0,ajuizamento!BD89)</f>
        <v>0</v>
      </c>
      <c r="M82" s="5">
        <f>IF(ajuizamento!S89="",0,ajuizamento!S89)</f>
        <v>0</v>
      </c>
      <c r="N82" s="5">
        <f>IF(ajuizamento!T89="",0,ajuizamento!T89)</f>
        <v>0</v>
      </c>
      <c r="O82" s="5">
        <f>IF(ajuizamento!U89="",0,ajuizamento!U89)</f>
        <v>0</v>
      </c>
      <c r="P82" s="5">
        <f>IF(ajuizamento!V89="",0,ajuizamento!V89)</f>
        <v>0</v>
      </c>
      <c r="Q82" s="5">
        <f>IF(ajuizamento!W89="",0,ajuizamento!W89)</f>
        <v>0</v>
      </c>
      <c r="R82" s="5">
        <f>IF(ajuizamento!X89="",0,ajuizamento!X89)</f>
        <v>0</v>
      </c>
      <c r="S82" s="5">
        <f>IF(ajuizamento!Y89="",0,ajuizamento!Y89)</f>
        <v>0</v>
      </c>
      <c r="T82" s="5">
        <f>IF(ajuizamento!Z89="",0,ajuizamento!Z89)</f>
        <v>0</v>
      </c>
      <c r="U82" s="5">
        <f>IF(ajuizamento!AA89="",0,ajuizamento!AA89)</f>
        <v>0</v>
      </c>
      <c r="V82" s="5">
        <f>IF(ajuizamento!AB89="",0,ajuizamento!AB89)</f>
        <v>0</v>
      </c>
      <c r="W82" s="5">
        <f>IF(ajuizamento!AC89="",0,ajuizamento!AC89)</f>
        <v>0</v>
      </c>
      <c r="X82" s="5">
        <f>IF(ajuizamento!AD89="",0,ajuizamento!AD89)</f>
        <v>0</v>
      </c>
      <c r="Y82" s="5">
        <f>IF(ajuizamento!AE89="",0,ajuizamento!AE89)</f>
        <v>0</v>
      </c>
      <c r="Z82" s="5">
        <f>IF(ajuizamento!AF89="",0,ajuizamento!AF89)</f>
        <v>0</v>
      </c>
      <c r="AA82" s="5">
        <f>IF(ajuizamento!AG89="",0,ajuizamento!AG89)</f>
        <v>0</v>
      </c>
      <c r="AB82" s="5">
        <f>IF(ajuizamento!AH89="",0,ajuizamento!AH89)</f>
        <v>0</v>
      </c>
      <c r="AC82" s="5">
        <f>IF(ajuizamento!AI89="",0,ajuizamento!AI89)</f>
        <v>0</v>
      </c>
      <c r="AD82" s="5">
        <f>IF(ajuizamento!AJ89="",0,ajuizamento!AJ89)</f>
        <v>0</v>
      </c>
      <c r="AE82" s="5">
        <f>IF(ajuizamento!AK89="",0,ajuizamento!AK89)</f>
        <v>0</v>
      </c>
      <c r="AF82" s="5">
        <f>IF(ajuizamento!AL89="",0,ajuizamento!AL89)</f>
        <v>0</v>
      </c>
      <c r="AG82" s="5">
        <f>IF(ajuizamento!AM89="",0,ajuizamento!AM89)</f>
        <v>0</v>
      </c>
      <c r="AH82" s="5">
        <f>IF(ajuizamento!AN89="",0,ajuizamento!AN89)</f>
        <v>0</v>
      </c>
      <c r="AI82" s="5">
        <f>IF(ajuizamento!AO89="",0,ajuizamento!AO89)</f>
        <v>0</v>
      </c>
      <c r="AJ82" s="5">
        <f>IF(ajuizamento!AP89="",0,ajuizamento!AP89)</f>
        <v>0</v>
      </c>
      <c r="AK82" s="5">
        <f>IF(ajuizamento!AS89="",0,ajuizamento!AS89)</f>
        <v>0</v>
      </c>
      <c r="AL82" s="9" t="str">
        <f t="shared" si="57"/>
        <v/>
      </c>
      <c r="AM82" s="7" t="str">
        <f t="shared" si="58"/>
        <v/>
      </c>
      <c r="AN82" s="291">
        <f t="shared" si="55"/>
        <v>0</v>
      </c>
      <c r="AO82" s="290" t="str">
        <f t="shared" ref="AO82:AW103" si="92">IF(M82=0,"",1)</f>
        <v/>
      </c>
      <c r="AP82" s="290" t="str">
        <f t="shared" si="92"/>
        <v/>
      </c>
      <c r="AQ82" s="290" t="str">
        <f t="shared" si="92"/>
        <v/>
      </c>
      <c r="AR82" s="290" t="str">
        <f t="shared" si="92"/>
        <v/>
      </c>
      <c r="AS82" s="290" t="str">
        <f t="shared" si="92"/>
        <v/>
      </c>
      <c r="AT82" s="290" t="str">
        <f t="shared" si="92"/>
        <v/>
      </c>
      <c r="AU82" s="290" t="str">
        <f t="shared" si="92"/>
        <v/>
      </c>
      <c r="AV82" s="290" t="str">
        <f t="shared" si="92"/>
        <v/>
      </c>
      <c r="AW82" s="290" t="str">
        <f t="shared" si="92"/>
        <v/>
      </c>
      <c r="AX82" s="290" t="str">
        <f t="shared" si="91"/>
        <v/>
      </c>
      <c r="AY82" s="290" t="str">
        <f t="shared" si="88"/>
        <v/>
      </c>
      <c r="AZ82" s="290" t="str">
        <f t="shared" si="88"/>
        <v/>
      </c>
      <c r="BA82" s="290" t="str">
        <f t="shared" si="88"/>
        <v/>
      </c>
      <c r="BB82" s="290" t="str">
        <f t="shared" si="88"/>
        <v/>
      </c>
      <c r="BC82" s="290" t="str">
        <f t="shared" si="88"/>
        <v/>
      </c>
      <c r="BD82" s="290" t="str">
        <f t="shared" si="88"/>
        <v/>
      </c>
      <c r="BE82" s="290" t="str">
        <f t="shared" si="46"/>
        <v/>
      </c>
      <c r="BF82" s="290" t="str">
        <f t="shared" si="46"/>
        <v/>
      </c>
      <c r="BG82" s="290" t="str">
        <f t="shared" si="45"/>
        <v/>
      </c>
      <c r="BH82" s="290" t="str">
        <f t="shared" si="45"/>
        <v/>
      </c>
      <c r="BI82" s="290" t="str">
        <f t="shared" si="45"/>
        <v/>
      </c>
      <c r="BJ82" s="290" t="str">
        <f t="shared" si="45"/>
        <v/>
      </c>
      <c r="BK82" s="290" t="str">
        <f t="shared" si="45"/>
        <v/>
      </c>
      <c r="BL82" s="290" t="str">
        <f t="shared" si="45"/>
        <v/>
      </c>
      <c r="BM82" s="290"/>
      <c r="BN82" s="290" t="str">
        <f>IF(AO82="","",COUNTIF($AO82:AO82,1))</f>
        <v/>
      </c>
      <c r="BO82" s="290" t="str">
        <f>IF(AP82="","",COUNTIF($AO82:AP82,1))</f>
        <v/>
      </c>
      <c r="BP82" s="290" t="str">
        <f>IF(AQ82="","",COUNTIF($AO82:AQ82,1))</f>
        <v/>
      </c>
      <c r="BQ82" s="290" t="str">
        <f>IF(AR82="","",COUNTIF($AO82:AR82,1))</f>
        <v/>
      </c>
      <c r="BR82" s="290" t="str">
        <f>IF(AS82="","",COUNTIF($AO82:AS82,1))</f>
        <v/>
      </c>
      <c r="BS82" s="290" t="str">
        <f>IF(AT82="","",COUNTIF($AO82:AT82,1))</f>
        <v/>
      </c>
      <c r="BT82" s="290" t="str">
        <f>IF(AU82="","",COUNTIF($AO82:AU82,1))</f>
        <v/>
      </c>
      <c r="BU82" s="290" t="str">
        <f>IF(AV82="","",COUNTIF($AO82:AV82,1))</f>
        <v/>
      </c>
      <c r="BV82" s="290" t="str">
        <f>IF(AW82="","",COUNTIF($AO82:AW82,1))</f>
        <v/>
      </c>
      <c r="BW82" s="290" t="str">
        <f>IF(AX82="","",COUNTIF($AO82:AX82,1))</f>
        <v/>
      </c>
      <c r="BX82" s="290" t="str">
        <f>IF(AY82="","",COUNTIF($AO82:AY82,1))</f>
        <v/>
      </c>
      <c r="BY82" s="290" t="str">
        <f>IF(AZ82="","",COUNTIF($AO82:AZ82,1))</f>
        <v/>
      </c>
      <c r="BZ82" s="290" t="str">
        <f>IF(BA82="","",COUNTIF($AO82:BA82,1))</f>
        <v/>
      </c>
      <c r="CA82" s="290" t="str">
        <f>IF(BB82="","",COUNTIF($AO82:BB82,1))</f>
        <v/>
      </c>
      <c r="CB82" s="290" t="str">
        <f>IF(BC82="","",COUNTIF($AO82:BC82,1))</f>
        <v/>
      </c>
      <c r="CC82" s="290" t="str">
        <f>IF(BD82="","",COUNTIF($AO82:BD82,1))</f>
        <v/>
      </c>
      <c r="CD82" s="290" t="str">
        <f>IF(BE82="","",COUNTIF($AO82:BE82,1))</f>
        <v/>
      </c>
      <c r="CE82" s="290" t="str">
        <f>IF(BF82="","",COUNTIF($AO82:BF82,1))</f>
        <v/>
      </c>
      <c r="CF82" s="290" t="str">
        <f>IF(BG82="","",COUNTIF($AO82:BG82,1))</f>
        <v/>
      </c>
      <c r="CG82" s="290" t="str">
        <f>IF(BH82="","",COUNTIF($AO82:BH82,1))</f>
        <v/>
      </c>
      <c r="CH82" s="290" t="str">
        <f>IF(BI82="","",COUNTIF($AO82:BI82,1))</f>
        <v/>
      </c>
      <c r="CI82" s="290" t="str">
        <f>IF(BJ82="","",COUNTIF($AO82:BJ82,1))</f>
        <v/>
      </c>
      <c r="CJ82" s="290" t="str">
        <f>IF(BK82="","",COUNTIF($AO82:BK82,1))</f>
        <v/>
      </c>
      <c r="CK82" s="290" t="str">
        <f>IF(BL82="","",COUNTIF($AO82:BL82,1))</f>
        <v/>
      </c>
      <c r="CL82" s="291"/>
      <c r="CM82" s="290" t="str">
        <f t="shared" si="90"/>
        <v/>
      </c>
      <c r="CN82" s="290" t="str">
        <f t="shared" si="90"/>
        <v/>
      </c>
      <c r="CO82" s="290" t="str">
        <f t="shared" si="90"/>
        <v/>
      </c>
      <c r="CP82" s="290" t="str">
        <f t="shared" si="90"/>
        <v/>
      </c>
      <c r="CQ82" s="290" t="str">
        <f t="shared" si="90"/>
        <v/>
      </c>
      <c r="CR82" s="290" t="str">
        <f t="shared" si="89"/>
        <v/>
      </c>
      <c r="CS82" s="290" t="str">
        <f t="shared" si="89"/>
        <v/>
      </c>
      <c r="CT82" s="290" t="str">
        <f t="shared" si="89"/>
        <v/>
      </c>
      <c r="CU82" s="290" t="str">
        <f t="shared" si="89"/>
        <v/>
      </c>
      <c r="CV82" s="290" t="str">
        <f t="shared" si="89"/>
        <v/>
      </c>
      <c r="CW82" s="290" t="str">
        <f t="shared" si="54"/>
        <v/>
      </c>
      <c r="CX82" s="290" t="str">
        <f t="shared" si="54"/>
        <v/>
      </c>
      <c r="CY82" s="290" t="str">
        <f t="shared" si="54"/>
        <v/>
      </c>
      <c r="CZ82" s="290" t="str">
        <f t="shared" si="54"/>
        <v/>
      </c>
      <c r="DA82" s="290" t="str">
        <f t="shared" si="54"/>
        <v/>
      </c>
      <c r="DB82" s="290" t="str">
        <f t="shared" si="54"/>
        <v/>
      </c>
      <c r="DC82" s="290" t="str">
        <f t="shared" si="52"/>
        <v/>
      </c>
      <c r="DD82" s="290" t="str">
        <f t="shared" si="52"/>
        <v/>
      </c>
      <c r="DE82" s="290" t="str">
        <f t="shared" si="50"/>
        <v/>
      </c>
      <c r="DF82" s="290" t="str">
        <f t="shared" si="50"/>
        <v/>
      </c>
      <c r="DG82" s="290" t="str">
        <f t="shared" si="50"/>
        <v/>
      </c>
      <c r="DH82" s="290" t="str">
        <f t="shared" si="50"/>
        <v/>
      </c>
      <c r="DI82" s="290" t="str">
        <f t="shared" si="50"/>
        <v/>
      </c>
      <c r="DJ82" s="290" t="str">
        <f t="shared" si="50"/>
        <v/>
      </c>
      <c r="DK82" s="3" t="str">
        <f t="shared" si="82"/>
        <v/>
      </c>
      <c r="DL82" s="3" t="str">
        <f t="shared" si="82"/>
        <v/>
      </c>
      <c r="DM82" s="3" t="str">
        <f t="shared" si="82"/>
        <v/>
      </c>
      <c r="DN82" s="3" t="str">
        <f t="shared" si="82"/>
        <v/>
      </c>
      <c r="DO82" s="3" t="str">
        <f t="shared" si="82"/>
        <v/>
      </c>
      <c r="DP82" s="3" t="str">
        <f t="shared" si="83"/>
        <v/>
      </c>
      <c r="DQ82" s="3" t="str">
        <f t="shared" si="84"/>
        <v/>
      </c>
      <c r="DR82" s="3" t="str">
        <f t="shared" si="85"/>
        <v/>
      </c>
      <c r="DS82" s="3" t="str">
        <f t="shared" si="86"/>
        <v/>
      </c>
      <c r="DT82" s="3" t="str">
        <f t="shared" si="87"/>
        <v/>
      </c>
      <c r="DU82" s="1" t="str">
        <f t="shared" si="71"/>
        <v/>
      </c>
      <c r="DV82" s="1" t="str">
        <f t="shared" si="72"/>
        <v/>
      </c>
      <c r="DW82" s="1" t="str">
        <f t="shared" si="73"/>
        <v/>
      </c>
      <c r="DX82" s="1" t="str">
        <f t="shared" si="74"/>
        <v/>
      </c>
      <c r="DY82" s="1" t="str">
        <f t="shared" si="59"/>
        <v/>
      </c>
      <c r="DZ82" s="1" t="str">
        <f t="shared" si="60"/>
        <v/>
      </c>
      <c r="EA82" s="1" t="str">
        <f t="shared" si="44"/>
        <v/>
      </c>
      <c r="EB82" s="1" t="str">
        <f t="shared" si="61"/>
        <v/>
      </c>
      <c r="EC82" s="1" t="str">
        <f t="shared" si="44"/>
        <v/>
      </c>
      <c r="ED82" s="1" t="str">
        <f t="shared" si="61"/>
        <v/>
      </c>
      <c r="EE82" s="1" t="str">
        <f t="shared" si="75"/>
        <v/>
      </c>
      <c r="EF82" s="1" t="str">
        <f t="shared" si="76"/>
        <v/>
      </c>
      <c r="EG82" s="1" t="str">
        <f t="shared" si="62"/>
        <v/>
      </c>
      <c r="EH82" s="1" t="str">
        <f t="shared" si="63"/>
        <v/>
      </c>
      <c r="EI82" s="1" t="str">
        <f t="shared" si="64"/>
        <v/>
      </c>
      <c r="EJ82" s="1" t="str">
        <f t="shared" si="65"/>
        <v/>
      </c>
      <c r="EK82" s="1" t="str">
        <f t="shared" si="66"/>
        <v/>
      </c>
      <c r="EL82" s="1" t="str">
        <f t="shared" si="67"/>
        <v/>
      </c>
      <c r="EM82" s="1" t="str">
        <f t="shared" si="68"/>
        <v/>
      </c>
      <c r="EN82" s="1" t="str">
        <f t="shared" si="69"/>
        <v/>
      </c>
      <c r="EP82" s="1" t="str">
        <f t="shared" si="77"/>
        <v/>
      </c>
      <c r="EQ82" s="1" t="str">
        <f t="shared" si="78"/>
        <v/>
      </c>
      <c r="ER82" s="1" t="str">
        <f t="shared" si="79"/>
        <v/>
      </c>
      <c r="ES82" s="1" t="str">
        <f t="shared" si="80"/>
        <v/>
      </c>
      <c r="ET82" s="1" t="str">
        <f t="shared" si="81"/>
        <v/>
      </c>
    </row>
    <row r="83" spans="1:150" ht="15.6" x14ac:dyDescent="0.3">
      <c r="A83" s="291" t="str">
        <f t="shared" si="70"/>
        <v/>
      </c>
      <c r="B83" s="292" t="str">
        <f>ajuizamento!A90</f>
        <v/>
      </c>
      <c r="C83" s="293" t="str">
        <f>ajuizamento!B90</f>
        <v/>
      </c>
      <c r="D83" s="293">
        <f>ajuizamento!C90</f>
        <v>0</v>
      </c>
      <c r="E83" s="293">
        <f>ajuizamento!D90</f>
        <v>0</v>
      </c>
      <c r="F83" s="293" t="str">
        <f>ajuizamento!E90</f>
        <v/>
      </c>
      <c r="G83" s="293" t="str">
        <f>ajuizamento!F90</f>
        <v/>
      </c>
      <c r="H83" s="292">
        <f>ajuizamento!G90</f>
        <v>0</v>
      </c>
      <c r="I83" s="5">
        <f>IF(ajuizamento!$AY90="",0,ajuizamento!$AY90)</f>
        <v>0</v>
      </c>
      <c r="J83" s="5">
        <f>IF(ajuizamento!H90="",0,ajuizamento!H90)</f>
        <v>0</v>
      </c>
      <c r="K83" s="5">
        <f>IF(ajuizamento!BC90="",0,ajuizamento!BC90)</f>
        <v>0</v>
      </c>
      <c r="L83" s="5">
        <f>IF(ajuizamento!BD90="",0,ajuizamento!BD90)</f>
        <v>0</v>
      </c>
      <c r="M83" s="5">
        <f>IF(ajuizamento!S90="",0,ajuizamento!S90)</f>
        <v>0</v>
      </c>
      <c r="N83" s="5">
        <f>IF(ajuizamento!T90="",0,ajuizamento!T90)</f>
        <v>0</v>
      </c>
      <c r="O83" s="5">
        <f>IF(ajuizamento!U90="",0,ajuizamento!U90)</f>
        <v>0</v>
      </c>
      <c r="P83" s="5">
        <f>IF(ajuizamento!V90="",0,ajuizamento!V90)</f>
        <v>0</v>
      </c>
      <c r="Q83" s="5">
        <f>IF(ajuizamento!W90="",0,ajuizamento!W90)</f>
        <v>0</v>
      </c>
      <c r="R83" s="5">
        <f>IF(ajuizamento!X90="",0,ajuizamento!X90)</f>
        <v>0</v>
      </c>
      <c r="S83" s="5">
        <f>IF(ajuizamento!Y90="",0,ajuizamento!Y90)</f>
        <v>0</v>
      </c>
      <c r="T83" s="5">
        <f>IF(ajuizamento!Z90="",0,ajuizamento!Z90)</f>
        <v>0</v>
      </c>
      <c r="U83" s="5">
        <f>IF(ajuizamento!AA90="",0,ajuizamento!AA90)</f>
        <v>0</v>
      </c>
      <c r="V83" s="5">
        <f>IF(ajuizamento!AB90="",0,ajuizamento!AB90)</f>
        <v>0</v>
      </c>
      <c r="W83" s="5">
        <f>IF(ajuizamento!AC90="",0,ajuizamento!AC90)</f>
        <v>0</v>
      </c>
      <c r="X83" s="5">
        <f>IF(ajuizamento!AD90="",0,ajuizamento!AD90)</f>
        <v>0</v>
      </c>
      <c r="Y83" s="5">
        <f>IF(ajuizamento!AE90="",0,ajuizamento!AE90)</f>
        <v>0</v>
      </c>
      <c r="Z83" s="5">
        <f>IF(ajuizamento!AF90="",0,ajuizamento!AF90)</f>
        <v>0</v>
      </c>
      <c r="AA83" s="5">
        <f>IF(ajuizamento!AG90="",0,ajuizamento!AG90)</f>
        <v>0</v>
      </c>
      <c r="AB83" s="5">
        <f>IF(ajuizamento!AH90="",0,ajuizamento!AH90)</f>
        <v>0</v>
      </c>
      <c r="AC83" s="5">
        <f>IF(ajuizamento!AI90="",0,ajuizamento!AI90)</f>
        <v>0</v>
      </c>
      <c r="AD83" s="5">
        <f>IF(ajuizamento!AJ90="",0,ajuizamento!AJ90)</f>
        <v>0</v>
      </c>
      <c r="AE83" s="5">
        <f>IF(ajuizamento!AK90="",0,ajuizamento!AK90)</f>
        <v>0</v>
      </c>
      <c r="AF83" s="5">
        <f>IF(ajuizamento!AL90="",0,ajuizamento!AL90)</f>
        <v>0</v>
      </c>
      <c r="AG83" s="5">
        <f>IF(ajuizamento!AM90="",0,ajuizamento!AM90)</f>
        <v>0</v>
      </c>
      <c r="AH83" s="5">
        <f>IF(ajuizamento!AN90="",0,ajuizamento!AN90)</f>
        <v>0</v>
      </c>
      <c r="AI83" s="5">
        <f>IF(ajuizamento!AO90="",0,ajuizamento!AO90)</f>
        <v>0</v>
      </c>
      <c r="AJ83" s="5">
        <f>IF(ajuizamento!AP90="",0,ajuizamento!AP90)</f>
        <v>0</v>
      </c>
      <c r="AK83" s="5">
        <f>IF(ajuizamento!AS90="",0,ajuizamento!AS90)</f>
        <v>0</v>
      </c>
      <c r="AL83" s="9" t="str">
        <f t="shared" si="57"/>
        <v/>
      </c>
      <c r="AM83" s="7" t="str">
        <f t="shared" si="58"/>
        <v/>
      </c>
      <c r="AN83" s="291">
        <f t="shared" si="55"/>
        <v>0</v>
      </c>
      <c r="AO83" s="290" t="str">
        <f t="shared" si="92"/>
        <v/>
      </c>
      <c r="AP83" s="290" t="str">
        <f t="shared" si="92"/>
        <v/>
      </c>
      <c r="AQ83" s="290" t="str">
        <f t="shared" si="92"/>
        <v/>
      </c>
      <c r="AR83" s="290" t="str">
        <f t="shared" si="92"/>
        <v/>
      </c>
      <c r="AS83" s="290" t="str">
        <f t="shared" si="92"/>
        <v/>
      </c>
      <c r="AT83" s="290" t="str">
        <f t="shared" si="92"/>
        <v/>
      </c>
      <c r="AU83" s="290" t="str">
        <f t="shared" si="92"/>
        <v/>
      </c>
      <c r="AV83" s="290" t="str">
        <f t="shared" si="92"/>
        <v/>
      </c>
      <c r="AW83" s="290" t="str">
        <f t="shared" si="92"/>
        <v/>
      </c>
      <c r="AX83" s="290" t="str">
        <f t="shared" si="91"/>
        <v/>
      </c>
      <c r="AY83" s="290" t="str">
        <f t="shared" si="88"/>
        <v/>
      </c>
      <c r="AZ83" s="290" t="str">
        <f t="shared" si="88"/>
        <v/>
      </c>
      <c r="BA83" s="290" t="str">
        <f t="shared" si="88"/>
        <v/>
      </c>
      <c r="BB83" s="290" t="str">
        <f t="shared" si="88"/>
        <v/>
      </c>
      <c r="BC83" s="290" t="str">
        <f t="shared" si="88"/>
        <v/>
      </c>
      <c r="BD83" s="290" t="str">
        <f t="shared" si="88"/>
        <v/>
      </c>
      <c r="BE83" s="290" t="str">
        <f t="shared" si="46"/>
        <v/>
      </c>
      <c r="BF83" s="290" t="str">
        <f t="shared" si="46"/>
        <v/>
      </c>
      <c r="BG83" s="290" t="str">
        <f t="shared" si="45"/>
        <v/>
      </c>
      <c r="BH83" s="290" t="str">
        <f t="shared" si="45"/>
        <v/>
      </c>
      <c r="BI83" s="290" t="str">
        <f t="shared" si="45"/>
        <v/>
      </c>
      <c r="BJ83" s="290" t="str">
        <f t="shared" si="45"/>
        <v/>
      </c>
      <c r="BK83" s="290" t="str">
        <f t="shared" si="45"/>
        <v/>
      </c>
      <c r="BL83" s="290" t="str">
        <f t="shared" si="45"/>
        <v/>
      </c>
      <c r="BM83" s="290"/>
      <c r="BN83" s="290" t="str">
        <f>IF(AO83="","",COUNTIF($AO83:AO83,1))</f>
        <v/>
      </c>
      <c r="BO83" s="290" t="str">
        <f>IF(AP83="","",COUNTIF($AO83:AP83,1))</f>
        <v/>
      </c>
      <c r="BP83" s="290" t="str">
        <f>IF(AQ83="","",COUNTIF($AO83:AQ83,1))</f>
        <v/>
      </c>
      <c r="BQ83" s="290" t="str">
        <f>IF(AR83="","",COUNTIF($AO83:AR83,1))</f>
        <v/>
      </c>
      <c r="BR83" s="290" t="str">
        <f>IF(AS83="","",COUNTIF($AO83:AS83,1))</f>
        <v/>
      </c>
      <c r="BS83" s="290" t="str">
        <f>IF(AT83="","",COUNTIF($AO83:AT83,1))</f>
        <v/>
      </c>
      <c r="BT83" s="290" t="str">
        <f>IF(AU83="","",COUNTIF($AO83:AU83,1))</f>
        <v/>
      </c>
      <c r="BU83" s="290" t="str">
        <f>IF(AV83="","",COUNTIF($AO83:AV83,1))</f>
        <v/>
      </c>
      <c r="BV83" s="290" t="str">
        <f>IF(AW83="","",COUNTIF($AO83:AW83,1))</f>
        <v/>
      </c>
      <c r="BW83" s="290" t="str">
        <f>IF(AX83="","",COUNTIF($AO83:AX83,1))</f>
        <v/>
      </c>
      <c r="BX83" s="290" t="str">
        <f>IF(AY83="","",COUNTIF($AO83:AY83,1))</f>
        <v/>
      </c>
      <c r="BY83" s="290" t="str">
        <f>IF(AZ83="","",COUNTIF($AO83:AZ83,1))</f>
        <v/>
      </c>
      <c r="BZ83" s="290" t="str">
        <f>IF(BA83="","",COUNTIF($AO83:BA83,1))</f>
        <v/>
      </c>
      <c r="CA83" s="290" t="str">
        <f>IF(BB83="","",COUNTIF($AO83:BB83,1))</f>
        <v/>
      </c>
      <c r="CB83" s="290" t="str">
        <f>IF(BC83="","",COUNTIF($AO83:BC83,1))</f>
        <v/>
      </c>
      <c r="CC83" s="290" t="str">
        <f>IF(BD83="","",COUNTIF($AO83:BD83,1))</f>
        <v/>
      </c>
      <c r="CD83" s="290" t="str">
        <f>IF(BE83="","",COUNTIF($AO83:BE83,1))</f>
        <v/>
      </c>
      <c r="CE83" s="290" t="str">
        <f>IF(BF83="","",COUNTIF($AO83:BF83,1))</f>
        <v/>
      </c>
      <c r="CF83" s="290" t="str">
        <f>IF(BG83="","",COUNTIF($AO83:BG83,1))</f>
        <v/>
      </c>
      <c r="CG83" s="290" t="str">
        <f>IF(BH83="","",COUNTIF($AO83:BH83,1))</f>
        <v/>
      </c>
      <c r="CH83" s="290" t="str">
        <f>IF(BI83="","",COUNTIF($AO83:BI83,1))</f>
        <v/>
      </c>
      <c r="CI83" s="290" t="str">
        <f>IF(BJ83="","",COUNTIF($AO83:BJ83,1))</f>
        <v/>
      </c>
      <c r="CJ83" s="290" t="str">
        <f>IF(BK83="","",COUNTIF($AO83:BK83,1))</f>
        <v/>
      </c>
      <c r="CK83" s="290" t="str">
        <f>IF(BL83="","",COUNTIF($AO83:BL83,1))</f>
        <v/>
      </c>
      <c r="CL83" s="291"/>
      <c r="CM83" s="290" t="str">
        <f t="shared" si="90"/>
        <v/>
      </c>
      <c r="CN83" s="290" t="str">
        <f t="shared" si="90"/>
        <v/>
      </c>
      <c r="CO83" s="290" t="str">
        <f t="shared" si="90"/>
        <v/>
      </c>
      <c r="CP83" s="290" t="str">
        <f t="shared" si="90"/>
        <v/>
      </c>
      <c r="CQ83" s="290" t="str">
        <f t="shared" si="90"/>
        <v/>
      </c>
      <c r="CR83" s="290" t="str">
        <f t="shared" si="89"/>
        <v/>
      </c>
      <c r="CS83" s="290" t="str">
        <f t="shared" si="89"/>
        <v/>
      </c>
      <c r="CT83" s="290" t="str">
        <f t="shared" si="89"/>
        <v/>
      </c>
      <c r="CU83" s="290" t="str">
        <f t="shared" si="89"/>
        <v/>
      </c>
      <c r="CV83" s="290" t="str">
        <f t="shared" si="89"/>
        <v/>
      </c>
      <c r="CW83" s="290" t="str">
        <f t="shared" si="54"/>
        <v/>
      </c>
      <c r="CX83" s="290" t="str">
        <f t="shared" si="54"/>
        <v/>
      </c>
      <c r="CY83" s="290" t="str">
        <f t="shared" si="54"/>
        <v/>
      </c>
      <c r="CZ83" s="290" t="str">
        <f t="shared" si="54"/>
        <v/>
      </c>
      <c r="DA83" s="290" t="str">
        <f t="shared" si="54"/>
        <v/>
      </c>
      <c r="DB83" s="290" t="str">
        <f t="shared" si="54"/>
        <v/>
      </c>
      <c r="DC83" s="290" t="str">
        <f t="shared" si="52"/>
        <v/>
      </c>
      <c r="DD83" s="290" t="str">
        <f t="shared" si="52"/>
        <v/>
      </c>
      <c r="DE83" s="290" t="str">
        <f t="shared" si="50"/>
        <v/>
      </c>
      <c r="DF83" s="290" t="str">
        <f t="shared" si="50"/>
        <v/>
      </c>
      <c r="DG83" s="290" t="str">
        <f t="shared" si="50"/>
        <v/>
      </c>
      <c r="DH83" s="290" t="str">
        <f t="shared" si="50"/>
        <v/>
      </c>
      <c r="DI83" s="290" t="str">
        <f t="shared" si="50"/>
        <v/>
      </c>
      <c r="DJ83" s="290" t="str">
        <f t="shared" si="50"/>
        <v/>
      </c>
      <c r="DK83" s="3" t="str">
        <f t="shared" si="82"/>
        <v/>
      </c>
      <c r="DL83" s="3" t="str">
        <f t="shared" si="82"/>
        <v/>
      </c>
      <c r="DM83" s="3" t="str">
        <f t="shared" si="82"/>
        <v/>
      </c>
      <c r="DN83" s="3" t="str">
        <f t="shared" si="82"/>
        <v/>
      </c>
      <c r="DO83" s="3" t="str">
        <f t="shared" si="82"/>
        <v/>
      </c>
      <c r="DP83" s="3" t="str">
        <f t="shared" si="83"/>
        <v/>
      </c>
      <c r="DQ83" s="3" t="str">
        <f t="shared" si="84"/>
        <v/>
      </c>
      <c r="DR83" s="3" t="str">
        <f t="shared" si="85"/>
        <v/>
      </c>
      <c r="DS83" s="3" t="str">
        <f t="shared" si="86"/>
        <v/>
      </c>
      <c r="DT83" s="3" t="str">
        <f t="shared" si="87"/>
        <v/>
      </c>
      <c r="DU83" s="1" t="str">
        <f t="shared" si="71"/>
        <v/>
      </c>
      <c r="DV83" s="1" t="str">
        <f t="shared" si="72"/>
        <v/>
      </c>
      <c r="DW83" s="1" t="str">
        <f t="shared" si="73"/>
        <v/>
      </c>
      <c r="DX83" s="1" t="str">
        <f t="shared" si="74"/>
        <v/>
      </c>
      <c r="DY83" s="1" t="str">
        <f t="shared" si="59"/>
        <v/>
      </c>
      <c r="DZ83" s="1" t="str">
        <f t="shared" si="60"/>
        <v/>
      </c>
      <c r="EA83" s="1" t="str">
        <f t="shared" si="44"/>
        <v/>
      </c>
      <c r="EB83" s="1" t="str">
        <f t="shared" si="61"/>
        <v/>
      </c>
      <c r="EC83" s="1" t="str">
        <f t="shared" si="44"/>
        <v/>
      </c>
      <c r="ED83" s="1" t="str">
        <f t="shared" si="61"/>
        <v/>
      </c>
      <c r="EE83" s="1" t="str">
        <f t="shared" si="75"/>
        <v/>
      </c>
      <c r="EF83" s="1" t="str">
        <f t="shared" si="76"/>
        <v/>
      </c>
      <c r="EG83" s="1" t="str">
        <f t="shared" si="62"/>
        <v/>
      </c>
      <c r="EH83" s="1" t="str">
        <f t="shared" si="63"/>
        <v/>
      </c>
      <c r="EI83" s="1" t="str">
        <f t="shared" si="64"/>
        <v/>
      </c>
      <c r="EJ83" s="1" t="str">
        <f t="shared" si="65"/>
        <v/>
      </c>
      <c r="EK83" s="1" t="str">
        <f t="shared" si="66"/>
        <v/>
      </c>
      <c r="EL83" s="1" t="str">
        <f t="shared" si="67"/>
        <v/>
      </c>
      <c r="EM83" s="1" t="str">
        <f t="shared" si="68"/>
        <v/>
      </c>
      <c r="EN83" s="1" t="str">
        <f t="shared" si="69"/>
        <v/>
      </c>
      <c r="EP83" s="1" t="str">
        <f t="shared" si="77"/>
        <v/>
      </c>
      <c r="EQ83" s="1" t="str">
        <f t="shared" si="78"/>
        <v/>
      </c>
      <c r="ER83" s="1" t="str">
        <f t="shared" si="79"/>
        <v/>
      </c>
      <c r="ES83" s="1" t="str">
        <f t="shared" si="80"/>
        <v/>
      </c>
      <c r="ET83" s="1" t="str">
        <f t="shared" si="81"/>
        <v/>
      </c>
    </row>
    <row r="84" spans="1:150" ht="15.6" x14ac:dyDescent="0.3">
      <c r="A84" s="291" t="str">
        <f t="shared" si="70"/>
        <v/>
      </c>
      <c r="B84" s="292" t="str">
        <f>ajuizamento!A91</f>
        <v/>
      </c>
      <c r="C84" s="293" t="str">
        <f>ajuizamento!B91</f>
        <v/>
      </c>
      <c r="D84" s="293">
        <f>ajuizamento!C91</f>
        <v>0</v>
      </c>
      <c r="E84" s="293">
        <f>ajuizamento!D91</f>
        <v>0</v>
      </c>
      <c r="F84" s="293" t="str">
        <f>ajuizamento!E91</f>
        <v/>
      </c>
      <c r="G84" s="293" t="str">
        <f>ajuizamento!F91</f>
        <v/>
      </c>
      <c r="H84" s="292">
        <f>ajuizamento!G91</f>
        <v>0</v>
      </c>
      <c r="I84" s="5">
        <f>IF(ajuizamento!$AY91="",0,ajuizamento!$AY91)</f>
        <v>0</v>
      </c>
      <c r="J84" s="5">
        <f>IF(ajuizamento!H91="",0,ajuizamento!H91)</f>
        <v>0</v>
      </c>
      <c r="K84" s="5">
        <f>IF(ajuizamento!BC91="",0,ajuizamento!BC91)</f>
        <v>0</v>
      </c>
      <c r="L84" s="5">
        <f>IF(ajuizamento!BD91="",0,ajuizamento!BD91)</f>
        <v>0</v>
      </c>
      <c r="M84" s="5">
        <f>IF(ajuizamento!S91="",0,ajuizamento!S91)</f>
        <v>0</v>
      </c>
      <c r="N84" s="5">
        <f>IF(ajuizamento!T91="",0,ajuizamento!T91)</f>
        <v>0</v>
      </c>
      <c r="O84" s="5">
        <f>IF(ajuizamento!U91="",0,ajuizamento!U91)</f>
        <v>0</v>
      </c>
      <c r="P84" s="5">
        <f>IF(ajuizamento!V91="",0,ajuizamento!V91)</f>
        <v>0</v>
      </c>
      <c r="Q84" s="5">
        <f>IF(ajuizamento!W91="",0,ajuizamento!W91)</f>
        <v>0</v>
      </c>
      <c r="R84" s="5">
        <f>IF(ajuizamento!X91="",0,ajuizamento!X91)</f>
        <v>0</v>
      </c>
      <c r="S84" s="5">
        <f>IF(ajuizamento!Y91="",0,ajuizamento!Y91)</f>
        <v>0</v>
      </c>
      <c r="T84" s="5">
        <f>IF(ajuizamento!Z91="",0,ajuizamento!Z91)</f>
        <v>0</v>
      </c>
      <c r="U84" s="5">
        <f>IF(ajuizamento!AA91="",0,ajuizamento!AA91)</f>
        <v>0</v>
      </c>
      <c r="V84" s="5">
        <f>IF(ajuizamento!AB91="",0,ajuizamento!AB91)</f>
        <v>0</v>
      </c>
      <c r="W84" s="5">
        <f>IF(ajuizamento!AC91="",0,ajuizamento!AC91)</f>
        <v>0</v>
      </c>
      <c r="X84" s="5">
        <f>IF(ajuizamento!AD91="",0,ajuizamento!AD91)</f>
        <v>0</v>
      </c>
      <c r="Y84" s="5">
        <f>IF(ajuizamento!AE91="",0,ajuizamento!AE91)</f>
        <v>0</v>
      </c>
      <c r="Z84" s="5">
        <f>IF(ajuizamento!AF91="",0,ajuizamento!AF91)</f>
        <v>0</v>
      </c>
      <c r="AA84" s="5">
        <f>IF(ajuizamento!AG91="",0,ajuizamento!AG91)</f>
        <v>0</v>
      </c>
      <c r="AB84" s="5">
        <f>IF(ajuizamento!AH91="",0,ajuizamento!AH91)</f>
        <v>0</v>
      </c>
      <c r="AC84" s="5">
        <f>IF(ajuizamento!AI91="",0,ajuizamento!AI91)</f>
        <v>0</v>
      </c>
      <c r="AD84" s="5">
        <f>IF(ajuizamento!AJ91="",0,ajuizamento!AJ91)</f>
        <v>0</v>
      </c>
      <c r="AE84" s="5">
        <f>IF(ajuizamento!AK91="",0,ajuizamento!AK91)</f>
        <v>0</v>
      </c>
      <c r="AF84" s="5">
        <f>IF(ajuizamento!AL91="",0,ajuizamento!AL91)</f>
        <v>0</v>
      </c>
      <c r="AG84" s="5">
        <f>IF(ajuizamento!AM91="",0,ajuizamento!AM91)</f>
        <v>0</v>
      </c>
      <c r="AH84" s="5">
        <f>IF(ajuizamento!AN91="",0,ajuizamento!AN91)</f>
        <v>0</v>
      </c>
      <c r="AI84" s="5">
        <f>IF(ajuizamento!AO91="",0,ajuizamento!AO91)</f>
        <v>0</v>
      </c>
      <c r="AJ84" s="5">
        <f>IF(ajuizamento!AP91="",0,ajuizamento!AP91)</f>
        <v>0</v>
      </c>
      <c r="AK84" s="5">
        <f>IF(ajuizamento!AS91="",0,ajuizamento!AS91)</f>
        <v>0</v>
      </c>
      <c r="AL84" s="9" t="str">
        <f t="shared" si="57"/>
        <v/>
      </c>
      <c r="AM84" s="7" t="str">
        <f t="shared" si="58"/>
        <v/>
      </c>
      <c r="AN84" s="291">
        <f t="shared" si="55"/>
        <v>0</v>
      </c>
      <c r="AO84" s="290" t="str">
        <f t="shared" si="92"/>
        <v/>
      </c>
      <c r="AP84" s="290" t="str">
        <f t="shared" si="92"/>
        <v/>
      </c>
      <c r="AQ84" s="290" t="str">
        <f t="shared" si="92"/>
        <v/>
      </c>
      <c r="AR84" s="290" t="str">
        <f t="shared" si="92"/>
        <v/>
      </c>
      <c r="AS84" s="290" t="str">
        <f t="shared" si="92"/>
        <v/>
      </c>
      <c r="AT84" s="290" t="str">
        <f t="shared" si="92"/>
        <v/>
      </c>
      <c r="AU84" s="290" t="str">
        <f t="shared" si="92"/>
        <v/>
      </c>
      <c r="AV84" s="290" t="str">
        <f t="shared" si="92"/>
        <v/>
      </c>
      <c r="AW84" s="290" t="str">
        <f t="shared" si="92"/>
        <v/>
      </c>
      <c r="AX84" s="290" t="str">
        <f t="shared" si="91"/>
        <v/>
      </c>
      <c r="AY84" s="290" t="str">
        <f t="shared" si="88"/>
        <v/>
      </c>
      <c r="AZ84" s="290" t="str">
        <f t="shared" si="88"/>
        <v/>
      </c>
      <c r="BA84" s="290" t="str">
        <f t="shared" si="88"/>
        <v/>
      </c>
      <c r="BB84" s="290" t="str">
        <f t="shared" si="88"/>
        <v/>
      </c>
      <c r="BC84" s="290" t="str">
        <f t="shared" si="88"/>
        <v/>
      </c>
      <c r="BD84" s="290" t="str">
        <f t="shared" si="88"/>
        <v/>
      </c>
      <c r="BE84" s="290" t="str">
        <f t="shared" si="46"/>
        <v/>
      </c>
      <c r="BF84" s="290" t="str">
        <f t="shared" si="46"/>
        <v/>
      </c>
      <c r="BG84" s="290" t="str">
        <f t="shared" si="45"/>
        <v/>
      </c>
      <c r="BH84" s="290" t="str">
        <f t="shared" si="45"/>
        <v/>
      </c>
      <c r="BI84" s="290" t="str">
        <f t="shared" si="45"/>
        <v/>
      </c>
      <c r="BJ84" s="290" t="str">
        <f t="shared" si="45"/>
        <v/>
      </c>
      <c r="BK84" s="290" t="str">
        <f t="shared" si="45"/>
        <v/>
      </c>
      <c r="BL84" s="290" t="str">
        <f t="shared" si="45"/>
        <v/>
      </c>
      <c r="BM84" s="290"/>
      <c r="BN84" s="290" t="str">
        <f>IF(AO84="","",COUNTIF($AO84:AO84,1))</f>
        <v/>
      </c>
      <c r="BO84" s="290" t="str">
        <f>IF(AP84="","",COUNTIF($AO84:AP84,1))</f>
        <v/>
      </c>
      <c r="BP84" s="290" t="str">
        <f>IF(AQ84="","",COUNTIF($AO84:AQ84,1))</f>
        <v/>
      </c>
      <c r="BQ84" s="290" t="str">
        <f>IF(AR84="","",COUNTIF($AO84:AR84,1))</f>
        <v/>
      </c>
      <c r="BR84" s="290" t="str">
        <f>IF(AS84="","",COUNTIF($AO84:AS84,1))</f>
        <v/>
      </c>
      <c r="BS84" s="290" t="str">
        <f>IF(AT84="","",COUNTIF($AO84:AT84,1))</f>
        <v/>
      </c>
      <c r="BT84" s="290" t="str">
        <f>IF(AU84="","",COUNTIF($AO84:AU84,1))</f>
        <v/>
      </c>
      <c r="BU84" s="290" t="str">
        <f>IF(AV84="","",COUNTIF($AO84:AV84,1))</f>
        <v/>
      </c>
      <c r="BV84" s="290" t="str">
        <f>IF(AW84="","",COUNTIF($AO84:AW84,1))</f>
        <v/>
      </c>
      <c r="BW84" s="290" t="str">
        <f>IF(AX84="","",COUNTIF($AO84:AX84,1))</f>
        <v/>
      </c>
      <c r="BX84" s="290" t="str">
        <f>IF(AY84="","",COUNTIF($AO84:AY84,1))</f>
        <v/>
      </c>
      <c r="BY84" s="290" t="str">
        <f>IF(AZ84="","",COUNTIF($AO84:AZ84,1))</f>
        <v/>
      </c>
      <c r="BZ84" s="290" t="str">
        <f>IF(BA84="","",COUNTIF($AO84:BA84,1))</f>
        <v/>
      </c>
      <c r="CA84" s="290" t="str">
        <f>IF(BB84="","",COUNTIF($AO84:BB84,1))</f>
        <v/>
      </c>
      <c r="CB84" s="290" t="str">
        <f>IF(BC84="","",COUNTIF($AO84:BC84,1))</f>
        <v/>
      </c>
      <c r="CC84" s="290" t="str">
        <f>IF(BD84="","",COUNTIF($AO84:BD84,1))</f>
        <v/>
      </c>
      <c r="CD84" s="290" t="str">
        <f>IF(BE84="","",COUNTIF($AO84:BE84,1))</f>
        <v/>
      </c>
      <c r="CE84" s="290" t="str">
        <f>IF(BF84="","",COUNTIF($AO84:BF84,1))</f>
        <v/>
      </c>
      <c r="CF84" s="290" t="str">
        <f>IF(BG84="","",COUNTIF($AO84:BG84,1))</f>
        <v/>
      </c>
      <c r="CG84" s="290" t="str">
        <f>IF(BH84="","",COUNTIF($AO84:BH84,1))</f>
        <v/>
      </c>
      <c r="CH84" s="290" t="str">
        <f>IF(BI84="","",COUNTIF($AO84:BI84,1))</f>
        <v/>
      </c>
      <c r="CI84" s="290" t="str">
        <f>IF(BJ84="","",COUNTIF($AO84:BJ84,1))</f>
        <v/>
      </c>
      <c r="CJ84" s="290" t="str">
        <f>IF(BK84="","",COUNTIF($AO84:BK84,1))</f>
        <v/>
      </c>
      <c r="CK84" s="290" t="str">
        <f>IF(BL84="","",COUNTIF($AO84:BL84,1))</f>
        <v/>
      </c>
      <c r="CL84" s="291"/>
      <c r="CM84" s="290" t="str">
        <f t="shared" si="90"/>
        <v/>
      </c>
      <c r="CN84" s="290" t="str">
        <f t="shared" si="90"/>
        <v/>
      </c>
      <c r="CO84" s="290" t="str">
        <f t="shared" si="90"/>
        <v/>
      </c>
      <c r="CP84" s="290" t="str">
        <f t="shared" si="90"/>
        <v/>
      </c>
      <c r="CQ84" s="290" t="str">
        <f t="shared" si="90"/>
        <v/>
      </c>
      <c r="CR84" s="290" t="str">
        <f t="shared" si="89"/>
        <v/>
      </c>
      <c r="CS84" s="290" t="str">
        <f t="shared" si="89"/>
        <v/>
      </c>
      <c r="CT84" s="290" t="str">
        <f t="shared" si="89"/>
        <v/>
      </c>
      <c r="CU84" s="290" t="str">
        <f t="shared" si="89"/>
        <v/>
      </c>
      <c r="CV84" s="290" t="str">
        <f t="shared" si="89"/>
        <v/>
      </c>
      <c r="CW84" s="290" t="str">
        <f t="shared" si="54"/>
        <v/>
      </c>
      <c r="CX84" s="290" t="str">
        <f t="shared" si="54"/>
        <v/>
      </c>
      <c r="CY84" s="290" t="str">
        <f t="shared" si="54"/>
        <v/>
      </c>
      <c r="CZ84" s="290" t="str">
        <f t="shared" si="54"/>
        <v/>
      </c>
      <c r="DA84" s="290" t="str">
        <f t="shared" si="54"/>
        <v/>
      </c>
      <c r="DB84" s="290" t="str">
        <f t="shared" si="54"/>
        <v/>
      </c>
      <c r="DC84" s="290" t="str">
        <f t="shared" si="52"/>
        <v/>
      </c>
      <c r="DD84" s="290" t="str">
        <f t="shared" si="52"/>
        <v/>
      </c>
      <c r="DE84" s="290" t="str">
        <f t="shared" si="50"/>
        <v/>
      </c>
      <c r="DF84" s="290" t="str">
        <f t="shared" si="50"/>
        <v/>
      </c>
      <c r="DG84" s="290" t="str">
        <f t="shared" si="50"/>
        <v/>
      </c>
      <c r="DH84" s="290" t="str">
        <f t="shared" si="50"/>
        <v/>
      </c>
      <c r="DI84" s="290" t="str">
        <f t="shared" si="50"/>
        <v/>
      </c>
      <c r="DJ84" s="290" t="str">
        <f t="shared" si="50"/>
        <v/>
      </c>
      <c r="DK84" s="3" t="str">
        <f t="shared" si="82"/>
        <v/>
      </c>
      <c r="DL84" s="3" t="str">
        <f t="shared" si="82"/>
        <v/>
      </c>
      <c r="DM84" s="3" t="str">
        <f t="shared" si="82"/>
        <v/>
      </c>
      <c r="DN84" s="3" t="str">
        <f t="shared" si="82"/>
        <v/>
      </c>
      <c r="DO84" s="3" t="str">
        <f t="shared" si="82"/>
        <v/>
      </c>
      <c r="DP84" s="3" t="str">
        <f t="shared" si="83"/>
        <v/>
      </c>
      <c r="DQ84" s="3" t="str">
        <f t="shared" si="84"/>
        <v/>
      </c>
      <c r="DR84" s="3" t="str">
        <f t="shared" si="85"/>
        <v/>
      </c>
      <c r="DS84" s="3" t="str">
        <f t="shared" si="86"/>
        <v/>
      </c>
      <c r="DT84" s="3" t="str">
        <f t="shared" si="87"/>
        <v/>
      </c>
      <c r="DU84" s="1" t="str">
        <f t="shared" si="71"/>
        <v/>
      </c>
      <c r="DV84" s="1" t="str">
        <f t="shared" si="72"/>
        <v/>
      </c>
      <c r="DW84" s="1" t="str">
        <f t="shared" si="73"/>
        <v/>
      </c>
      <c r="DX84" s="1" t="str">
        <f t="shared" si="74"/>
        <v/>
      </c>
      <c r="DY84" s="1" t="str">
        <f t="shared" si="59"/>
        <v/>
      </c>
      <c r="DZ84" s="1" t="str">
        <f t="shared" si="60"/>
        <v/>
      </c>
      <c r="EA84" s="1" t="str">
        <f t="shared" si="44"/>
        <v/>
      </c>
      <c r="EB84" s="1" t="str">
        <f t="shared" si="61"/>
        <v/>
      </c>
      <c r="EC84" s="1" t="str">
        <f t="shared" si="44"/>
        <v/>
      </c>
      <c r="ED84" s="1" t="str">
        <f t="shared" si="61"/>
        <v/>
      </c>
      <c r="EE84" s="1" t="str">
        <f t="shared" si="75"/>
        <v/>
      </c>
      <c r="EF84" s="1" t="str">
        <f t="shared" si="76"/>
        <v/>
      </c>
      <c r="EG84" s="1" t="str">
        <f t="shared" si="62"/>
        <v/>
      </c>
      <c r="EH84" s="1" t="str">
        <f t="shared" si="63"/>
        <v/>
      </c>
      <c r="EI84" s="1" t="str">
        <f t="shared" si="64"/>
        <v/>
      </c>
      <c r="EJ84" s="1" t="str">
        <f t="shared" si="65"/>
        <v/>
      </c>
      <c r="EK84" s="1" t="str">
        <f t="shared" si="66"/>
        <v/>
      </c>
      <c r="EL84" s="1" t="str">
        <f t="shared" si="67"/>
        <v/>
      </c>
      <c r="EM84" s="1" t="str">
        <f t="shared" si="68"/>
        <v/>
      </c>
      <c r="EN84" s="1" t="str">
        <f t="shared" si="69"/>
        <v/>
      </c>
      <c r="EP84" s="1" t="str">
        <f t="shared" si="77"/>
        <v/>
      </c>
      <c r="EQ84" s="1" t="str">
        <f t="shared" si="78"/>
        <v/>
      </c>
      <c r="ER84" s="1" t="str">
        <f t="shared" si="79"/>
        <v/>
      </c>
      <c r="ES84" s="1" t="str">
        <f t="shared" si="80"/>
        <v/>
      </c>
      <c r="ET84" s="1" t="str">
        <f t="shared" si="81"/>
        <v/>
      </c>
    </row>
    <row r="85" spans="1:150" ht="15.6" x14ac:dyDescent="0.3">
      <c r="A85" s="291" t="str">
        <f t="shared" si="70"/>
        <v/>
      </c>
      <c r="B85" s="292" t="str">
        <f>ajuizamento!A92</f>
        <v/>
      </c>
      <c r="C85" s="293" t="str">
        <f>ajuizamento!B92</f>
        <v/>
      </c>
      <c r="D85" s="293">
        <f>ajuizamento!C92</f>
        <v>0</v>
      </c>
      <c r="E85" s="293">
        <f>ajuizamento!D92</f>
        <v>0</v>
      </c>
      <c r="F85" s="293" t="str">
        <f>ajuizamento!E92</f>
        <v/>
      </c>
      <c r="G85" s="293" t="str">
        <f>ajuizamento!F92</f>
        <v/>
      </c>
      <c r="H85" s="292">
        <f>ajuizamento!G92</f>
        <v>0</v>
      </c>
      <c r="I85" s="5">
        <f>IF(ajuizamento!$AY92="",0,ajuizamento!$AY92)</f>
        <v>0</v>
      </c>
      <c r="J85" s="5">
        <f>IF(ajuizamento!H92="",0,ajuizamento!H92)</f>
        <v>0</v>
      </c>
      <c r="K85" s="5">
        <f>IF(ajuizamento!BC92="",0,ajuizamento!BC92)</f>
        <v>0</v>
      </c>
      <c r="L85" s="5">
        <f>IF(ajuizamento!BD92="",0,ajuizamento!BD92)</f>
        <v>0</v>
      </c>
      <c r="M85" s="5">
        <f>IF(ajuizamento!S92="",0,ajuizamento!S92)</f>
        <v>0</v>
      </c>
      <c r="N85" s="5">
        <f>IF(ajuizamento!T92="",0,ajuizamento!T92)</f>
        <v>0</v>
      </c>
      <c r="O85" s="5">
        <f>IF(ajuizamento!U92="",0,ajuizamento!U92)</f>
        <v>0</v>
      </c>
      <c r="P85" s="5">
        <f>IF(ajuizamento!V92="",0,ajuizamento!V92)</f>
        <v>0</v>
      </c>
      <c r="Q85" s="5">
        <f>IF(ajuizamento!W92="",0,ajuizamento!W92)</f>
        <v>0</v>
      </c>
      <c r="R85" s="5">
        <f>IF(ajuizamento!X92="",0,ajuizamento!X92)</f>
        <v>0</v>
      </c>
      <c r="S85" s="5">
        <f>IF(ajuizamento!Y92="",0,ajuizamento!Y92)</f>
        <v>0</v>
      </c>
      <c r="T85" s="5">
        <f>IF(ajuizamento!Z92="",0,ajuizamento!Z92)</f>
        <v>0</v>
      </c>
      <c r="U85" s="5">
        <f>IF(ajuizamento!AA92="",0,ajuizamento!AA92)</f>
        <v>0</v>
      </c>
      <c r="V85" s="5">
        <f>IF(ajuizamento!AB92="",0,ajuizamento!AB92)</f>
        <v>0</v>
      </c>
      <c r="W85" s="5">
        <f>IF(ajuizamento!AC92="",0,ajuizamento!AC92)</f>
        <v>0</v>
      </c>
      <c r="X85" s="5">
        <f>IF(ajuizamento!AD92="",0,ajuizamento!AD92)</f>
        <v>0</v>
      </c>
      <c r="Y85" s="5">
        <f>IF(ajuizamento!AE92="",0,ajuizamento!AE92)</f>
        <v>0</v>
      </c>
      <c r="Z85" s="5">
        <f>IF(ajuizamento!AF92="",0,ajuizamento!AF92)</f>
        <v>0</v>
      </c>
      <c r="AA85" s="5">
        <f>IF(ajuizamento!AG92="",0,ajuizamento!AG92)</f>
        <v>0</v>
      </c>
      <c r="AB85" s="5">
        <f>IF(ajuizamento!AH92="",0,ajuizamento!AH92)</f>
        <v>0</v>
      </c>
      <c r="AC85" s="5">
        <f>IF(ajuizamento!AI92="",0,ajuizamento!AI92)</f>
        <v>0</v>
      </c>
      <c r="AD85" s="5">
        <f>IF(ajuizamento!AJ92="",0,ajuizamento!AJ92)</f>
        <v>0</v>
      </c>
      <c r="AE85" s="5">
        <f>IF(ajuizamento!AK92="",0,ajuizamento!AK92)</f>
        <v>0</v>
      </c>
      <c r="AF85" s="5">
        <f>IF(ajuizamento!AL92="",0,ajuizamento!AL92)</f>
        <v>0</v>
      </c>
      <c r="AG85" s="5">
        <f>IF(ajuizamento!AM92="",0,ajuizamento!AM92)</f>
        <v>0</v>
      </c>
      <c r="AH85" s="5">
        <f>IF(ajuizamento!AN92="",0,ajuizamento!AN92)</f>
        <v>0</v>
      </c>
      <c r="AI85" s="5">
        <f>IF(ajuizamento!AO92="",0,ajuizamento!AO92)</f>
        <v>0</v>
      </c>
      <c r="AJ85" s="5">
        <f>IF(ajuizamento!AP92="",0,ajuizamento!AP92)</f>
        <v>0</v>
      </c>
      <c r="AK85" s="5">
        <f>IF(ajuizamento!AS92="",0,ajuizamento!AS92)</f>
        <v>0</v>
      </c>
      <c r="AL85" s="9" t="str">
        <f t="shared" si="57"/>
        <v/>
      </c>
      <c r="AM85" s="7" t="str">
        <f t="shared" si="58"/>
        <v/>
      </c>
      <c r="AN85" s="291">
        <f t="shared" si="55"/>
        <v>0</v>
      </c>
      <c r="AO85" s="290" t="str">
        <f t="shared" si="92"/>
        <v/>
      </c>
      <c r="AP85" s="290" t="str">
        <f t="shared" si="92"/>
        <v/>
      </c>
      <c r="AQ85" s="290" t="str">
        <f t="shared" si="92"/>
        <v/>
      </c>
      <c r="AR85" s="290" t="str">
        <f t="shared" si="92"/>
        <v/>
      </c>
      <c r="AS85" s="290" t="str">
        <f t="shared" si="92"/>
        <v/>
      </c>
      <c r="AT85" s="290" t="str">
        <f t="shared" si="92"/>
        <v/>
      </c>
      <c r="AU85" s="290" t="str">
        <f t="shared" si="92"/>
        <v/>
      </c>
      <c r="AV85" s="290" t="str">
        <f t="shared" si="92"/>
        <v/>
      </c>
      <c r="AW85" s="290" t="str">
        <f t="shared" si="92"/>
        <v/>
      </c>
      <c r="AX85" s="290" t="str">
        <f t="shared" si="91"/>
        <v/>
      </c>
      <c r="AY85" s="290" t="str">
        <f t="shared" si="88"/>
        <v/>
      </c>
      <c r="AZ85" s="290" t="str">
        <f t="shared" si="88"/>
        <v/>
      </c>
      <c r="BA85" s="290" t="str">
        <f t="shared" si="88"/>
        <v/>
      </c>
      <c r="BB85" s="290" t="str">
        <f t="shared" si="88"/>
        <v/>
      </c>
      <c r="BC85" s="290" t="str">
        <f t="shared" si="88"/>
        <v/>
      </c>
      <c r="BD85" s="290" t="str">
        <f t="shared" si="88"/>
        <v/>
      </c>
      <c r="BE85" s="290" t="str">
        <f t="shared" si="46"/>
        <v/>
      </c>
      <c r="BF85" s="290" t="str">
        <f t="shared" si="46"/>
        <v/>
      </c>
      <c r="BG85" s="290" t="str">
        <f t="shared" si="45"/>
        <v/>
      </c>
      <c r="BH85" s="290" t="str">
        <f t="shared" si="45"/>
        <v/>
      </c>
      <c r="BI85" s="290" t="str">
        <f t="shared" si="45"/>
        <v/>
      </c>
      <c r="BJ85" s="290" t="str">
        <f t="shared" si="45"/>
        <v/>
      </c>
      <c r="BK85" s="290" t="str">
        <f t="shared" si="45"/>
        <v/>
      </c>
      <c r="BL85" s="290" t="str">
        <f t="shared" si="45"/>
        <v/>
      </c>
      <c r="BM85" s="290"/>
      <c r="BN85" s="290" t="str">
        <f>IF(AO85="","",COUNTIF($AO85:AO85,1))</f>
        <v/>
      </c>
      <c r="BO85" s="290" t="str">
        <f>IF(AP85="","",COUNTIF($AO85:AP85,1))</f>
        <v/>
      </c>
      <c r="BP85" s="290" t="str">
        <f>IF(AQ85="","",COUNTIF($AO85:AQ85,1))</f>
        <v/>
      </c>
      <c r="BQ85" s="290" t="str">
        <f>IF(AR85="","",COUNTIF($AO85:AR85,1))</f>
        <v/>
      </c>
      <c r="BR85" s="290" t="str">
        <f>IF(AS85="","",COUNTIF($AO85:AS85,1))</f>
        <v/>
      </c>
      <c r="BS85" s="290" t="str">
        <f>IF(AT85="","",COUNTIF($AO85:AT85,1))</f>
        <v/>
      </c>
      <c r="BT85" s="290" t="str">
        <f>IF(AU85="","",COUNTIF($AO85:AU85,1))</f>
        <v/>
      </c>
      <c r="BU85" s="290" t="str">
        <f>IF(AV85="","",COUNTIF($AO85:AV85,1))</f>
        <v/>
      </c>
      <c r="BV85" s="290" t="str">
        <f>IF(AW85="","",COUNTIF($AO85:AW85,1))</f>
        <v/>
      </c>
      <c r="BW85" s="290" t="str">
        <f>IF(AX85="","",COUNTIF($AO85:AX85,1))</f>
        <v/>
      </c>
      <c r="BX85" s="290" t="str">
        <f>IF(AY85="","",COUNTIF($AO85:AY85,1))</f>
        <v/>
      </c>
      <c r="BY85" s="290" t="str">
        <f>IF(AZ85="","",COUNTIF($AO85:AZ85,1))</f>
        <v/>
      </c>
      <c r="BZ85" s="290" t="str">
        <f>IF(BA85="","",COUNTIF($AO85:BA85,1))</f>
        <v/>
      </c>
      <c r="CA85" s="290" t="str">
        <f>IF(BB85="","",COUNTIF($AO85:BB85,1))</f>
        <v/>
      </c>
      <c r="CB85" s="290" t="str">
        <f>IF(BC85="","",COUNTIF($AO85:BC85,1))</f>
        <v/>
      </c>
      <c r="CC85" s="290" t="str">
        <f>IF(BD85="","",COUNTIF($AO85:BD85,1))</f>
        <v/>
      </c>
      <c r="CD85" s="290" t="str">
        <f>IF(BE85="","",COUNTIF($AO85:BE85,1))</f>
        <v/>
      </c>
      <c r="CE85" s="290" t="str">
        <f>IF(BF85="","",COUNTIF($AO85:BF85,1))</f>
        <v/>
      </c>
      <c r="CF85" s="290" t="str">
        <f>IF(BG85="","",COUNTIF($AO85:BG85,1))</f>
        <v/>
      </c>
      <c r="CG85" s="290" t="str">
        <f>IF(BH85="","",COUNTIF($AO85:BH85,1))</f>
        <v/>
      </c>
      <c r="CH85" s="290" t="str">
        <f>IF(BI85="","",COUNTIF($AO85:BI85,1))</f>
        <v/>
      </c>
      <c r="CI85" s="290" t="str">
        <f>IF(BJ85="","",COUNTIF($AO85:BJ85,1))</f>
        <v/>
      </c>
      <c r="CJ85" s="290" t="str">
        <f>IF(BK85="","",COUNTIF($AO85:BK85,1))</f>
        <v/>
      </c>
      <c r="CK85" s="290" t="str">
        <f>IF(BL85="","",COUNTIF($AO85:BL85,1))</f>
        <v/>
      </c>
      <c r="CL85" s="291"/>
      <c r="CM85" s="290" t="str">
        <f t="shared" si="90"/>
        <v/>
      </c>
      <c r="CN85" s="290" t="str">
        <f t="shared" si="90"/>
        <v/>
      </c>
      <c r="CO85" s="290" t="str">
        <f t="shared" si="90"/>
        <v/>
      </c>
      <c r="CP85" s="290" t="str">
        <f t="shared" si="90"/>
        <v/>
      </c>
      <c r="CQ85" s="290" t="str">
        <f t="shared" si="90"/>
        <v/>
      </c>
      <c r="CR85" s="290" t="str">
        <f t="shared" si="89"/>
        <v/>
      </c>
      <c r="CS85" s="290" t="str">
        <f t="shared" si="89"/>
        <v/>
      </c>
      <c r="CT85" s="290" t="str">
        <f t="shared" si="89"/>
        <v/>
      </c>
      <c r="CU85" s="290" t="str">
        <f t="shared" si="89"/>
        <v/>
      </c>
      <c r="CV85" s="290" t="str">
        <f t="shared" si="89"/>
        <v/>
      </c>
      <c r="CW85" s="290" t="str">
        <f t="shared" si="54"/>
        <v/>
      </c>
      <c r="CX85" s="290" t="str">
        <f t="shared" si="54"/>
        <v/>
      </c>
      <c r="CY85" s="290" t="str">
        <f t="shared" si="54"/>
        <v/>
      </c>
      <c r="CZ85" s="290" t="str">
        <f t="shared" si="54"/>
        <v/>
      </c>
      <c r="DA85" s="290" t="str">
        <f t="shared" si="54"/>
        <v/>
      </c>
      <c r="DB85" s="290" t="str">
        <f t="shared" si="54"/>
        <v/>
      </c>
      <c r="DC85" s="290" t="str">
        <f t="shared" si="52"/>
        <v/>
      </c>
      <c r="DD85" s="290" t="str">
        <f t="shared" si="52"/>
        <v/>
      </c>
      <c r="DE85" s="290" t="str">
        <f t="shared" si="50"/>
        <v/>
      </c>
      <c r="DF85" s="290" t="str">
        <f t="shared" si="50"/>
        <v/>
      </c>
      <c r="DG85" s="290" t="str">
        <f t="shared" si="50"/>
        <v/>
      </c>
      <c r="DH85" s="290" t="str">
        <f t="shared" si="50"/>
        <v/>
      </c>
      <c r="DI85" s="290" t="str">
        <f t="shared" si="50"/>
        <v/>
      </c>
      <c r="DJ85" s="290" t="str">
        <f t="shared" si="50"/>
        <v/>
      </c>
      <c r="DK85" s="3" t="str">
        <f t="shared" si="82"/>
        <v/>
      </c>
      <c r="DL85" s="3" t="str">
        <f t="shared" si="82"/>
        <v/>
      </c>
      <c r="DM85" s="3" t="str">
        <f t="shared" si="82"/>
        <v/>
      </c>
      <c r="DN85" s="3" t="str">
        <f t="shared" si="82"/>
        <v/>
      </c>
      <c r="DO85" s="3" t="str">
        <f t="shared" si="82"/>
        <v/>
      </c>
      <c r="DP85" s="3" t="str">
        <f t="shared" si="83"/>
        <v/>
      </c>
      <c r="DQ85" s="3" t="str">
        <f t="shared" si="84"/>
        <v/>
      </c>
      <c r="DR85" s="3" t="str">
        <f t="shared" si="85"/>
        <v/>
      </c>
      <c r="DS85" s="3" t="str">
        <f t="shared" si="86"/>
        <v/>
      </c>
      <c r="DT85" s="3" t="str">
        <f t="shared" si="87"/>
        <v/>
      </c>
      <c r="DU85" s="1" t="str">
        <f t="shared" si="71"/>
        <v/>
      </c>
      <c r="DV85" s="1" t="str">
        <f t="shared" si="72"/>
        <v/>
      </c>
      <c r="DW85" s="1" t="str">
        <f t="shared" si="73"/>
        <v/>
      </c>
      <c r="DX85" s="1" t="str">
        <f t="shared" si="74"/>
        <v/>
      </c>
      <c r="DY85" s="1" t="str">
        <f t="shared" si="59"/>
        <v/>
      </c>
      <c r="DZ85" s="1" t="str">
        <f t="shared" si="60"/>
        <v/>
      </c>
      <c r="EA85" s="1" t="str">
        <f t="shared" si="44"/>
        <v/>
      </c>
      <c r="EB85" s="1" t="str">
        <f t="shared" si="61"/>
        <v/>
      </c>
      <c r="EC85" s="1" t="str">
        <f t="shared" si="44"/>
        <v/>
      </c>
      <c r="ED85" s="1" t="str">
        <f t="shared" si="61"/>
        <v/>
      </c>
      <c r="EE85" s="1" t="str">
        <f t="shared" si="75"/>
        <v/>
      </c>
      <c r="EF85" s="1" t="str">
        <f t="shared" si="76"/>
        <v/>
      </c>
      <c r="EG85" s="1" t="str">
        <f t="shared" si="62"/>
        <v/>
      </c>
      <c r="EH85" s="1" t="str">
        <f t="shared" si="63"/>
        <v/>
      </c>
      <c r="EI85" s="1" t="str">
        <f t="shared" si="64"/>
        <v/>
      </c>
      <c r="EJ85" s="1" t="str">
        <f t="shared" si="65"/>
        <v/>
      </c>
      <c r="EK85" s="1" t="str">
        <f t="shared" si="66"/>
        <v/>
      </c>
      <c r="EL85" s="1" t="str">
        <f t="shared" si="67"/>
        <v/>
      </c>
      <c r="EM85" s="1" t="str">
        <f t="shared" si="68"/>
        <v/>
      </c>
      <c r="EN85" s="1" t="str">
        <f t="shared" si="69"/>
        <v/>
      </c>
      <c r="EP85" s="1" t="str">
        <f t="shared" si="77"/>
        <v/>
      </c>
      <c r="EQ85" s="1" t="str">
        <f t="shared" si="78"/>
        <v/>
      </c>
      <c r="ER85" s="1" t="str">
        <f t="shared" si="79"/>
        <v/>
      </c>
      <c r="ES85" s="1" t="str">
        <f t="shared" si="80"/>
        <v/>
      </c>
      <c r="ET85" s="1" t="str">
        <f t="shared" si="81"/>
        <v/>
      </c>
    </row>
    <row r="86" spans="1:150" ht="15.6" x14ac:dyDescent="0.3">
      <c r="A86" s="291" t="str">
        <f t="shared" si="70"/>
        <v/>
      </c>
      <c r="B86" s="292" t="str">
        <f>ajuizamento!A93</f>
        <v/>
      </c>
      <c r="C86" s="293" t="str">
        <f>ajuizamento!B93</f>
        <v/>
      </c>
      <c r="D86" s="293">
        <f>ajuizamento!C93</f>
        <v>0</v>
      </c>
      <c r="E86" s="293">
        <f>ajuizamento!D93</f>
        <v>0</v>
      </c>
      <c r="F86" s="293" t="str">
        <f>ajuizamento!E93</f>
        <v/>
      </c>
      <c r="G86" s="293" t="str">
        <f>ajuizamento!F93</f>
        <v/>
      </c>
      <c r="H86" s="292">
        <f>ajuizamento!G93</f>
        <v>0</v>
      </c>
      <c r="I86" s="5">
        <f>IF(ajuizamento!$AY93="",0,ajuizamento!$AY93)</f>
        <v>0</v>
      </c>
      <c r="J86" s="5">
        <f>IF(ajuizamento!H93="",0,ajuizamento!H93)</f>
        <v>0</v>
      </c>
      <c r="K86" s="5">
        <f>IF(ajuizamento!BC93="",0,ajuizamento!BC93)</f>
        <v>0</v>
      </c>
      <c r="L86" s="5">
        <f>IF(ajuizamento!BD93="",0,ajuizamento!BD93)</f>
        <v>0</v>
      </c>
      <c r="M86" s="5">
        <f>IF(ajuizamento!S93="",0,ajuizamento!S93)</f>
        <v>0</v>
      </c>
      <c r="N86" s="5">
        <f>IF(ajuizamento!T93="",0,ajuizamento!T93)</f>
        <v>0</v>
      </c>
      <c r="O86" s="5">
        <f>IF(ajuizamento!U93="",0,ajuizamento!U93)</f>
        <v>0</v>
      </c>
      <c r="P86" s="5">
        <f>IF(ajuizamento!V93="",0,ajuizamento!V93)</f>
        <v>0</v>
      </c>
      <c r="Q86" s="5">
        <f>IF(ajuizamento!W93="",0,ajuizamento!W93)</f>
        <v>0</v>
      </c>
      <c r="R86" s="5">
        <f>IF(ajuizamento!X93="",0,ajuizamento!X93)</f>
        <v>0</v>
      </c>
      <c r="S86" s="5">
        <f>IF(ajuizamento!Y93="",0,ajuizamento!Y93)</f>
        <v>0</v>
      </c>
      <c r="T86" s="5">
        <f>IF(ajuizamento!Z93="",0,ajuizamento!Z93)</f>
        <v>0</v>
      </c>
      <c r="U86" s="5">
        <f>IF(ajuizamento!AA93="",0,ajuizamento!AA93)</f>
        <v>0</v>
      </c>
      <c r="V86" s="5">
        <f>IF(ajuizamento!AB93="",0,ajuizamento!AB93)</f>
        <v>0</v>
      </c>
      <c r="W86" s="5">
        <f>IF(ajuizamento!AC93="",0,ajuizamento!AC93)</f>
        <v>0</v>
      </c>
      <c r="X86" s="5">
        <f>IF(ajuizamento!AD93="",0,ajuizamento!AD93)</f>
        <v>0</v>
      </c>
      <c r="Y86" s="5">
        <f>IF(ajuizamento!AE93="",0,ajuizamento!AE93)</f>
        <v>0</v>
      </c>
      <c r="Z86" s="5">
        <f>IF(ajuizamento!AF93="",0,ajuizamento!AF93)</f>
        <v>0</v>
      </c>
      <c r="AA86" s="5">
        <f>IF(ajuizamento!AG93="",0,ajuizamento!AG93)</f>
        <v>0</v>
      </c>
      <c r="AB86" s="5">
        <f>IF(ajuizamento!AH93="",0,ajuizamento!AH93)</f>
        <v>0</v>
      </c>
      <c r="AC86" s="5">
        <f>IF(ajuizamento!AI93="",0,ajuizamento!AI93)</f>
        <v>0</v>
      </c>
      <c r="AD86" s="5">
        <f>IF(ajuizamento!AJ93="",0,ajuizamento!AJ93)</f>
        <v>0</v>
      </c>
      <c r="AE86" s="5">
        <f>IF(ajuizamento!AK93="",0,ajuizamento!AK93)</f>
        <v>0</v>
      </c>
      <c r="AF86" s="5">
        <f>IF(ajuizamento!AL93="",0,ajuizamento!AL93)</f>
        <v>0</v>
      </c>
      <c r="AG86" s="5">
        <f>IF(ajuizamento!AM93="",0,ajuizamento!AM93)</f>
        <v>0</v>
      </c>
      <c r="AH86" s="5">
        <f>IF(ajuizamento!AN93="",0,ajuizamento!AN93)</f>
        <v>0</v>
      </c>
      <c r="AI86" s="5">
        <f>IF(ajuizamento!AO93="",0,ajuizamento!AO93)</f>
        <v>0</v>
      </c>
      <c r="AJ86" s="5">
        <f>IF(ajuizamento!AP93="",0,ajuizamento!AP93)</f>
        <v>0</v>
      </c>
      <c r="AK86" s="5">
        <f>IF(ajuizamento!AS93="",0,ajuizamento!AS93)</f>
        <v>0</v>
      </c>
      <c r="AL86" s="9" t="str">
        <f t="shared" si="57"/>
        <v/>
      </c>
      <c r="AM86" s="7" t="str">
        <f t="shared" si="58"/>
        <v/>
      </c>
      <c r="AN86" s="291">
        <f t="shared" si="55"/>
        <v>0</v>
      </c>
      <c r="AO86" s="290" t="str">
        <f t="shared" si="92"/>
        <v/>
      </c>
      <c r="AP86" s="290" t="str">
        <f t="shared" si="92"/>
        <v/>
      </c>
      <c r="AQ86" s="290" t="str">
        <f t="shared" si="92"/>
        <v/>
      </c>
      <c r="AR86" s="290" t="str">
        <f t="shared" si="92"/>
        <v/>
      </c>
      <c r="AS86" s="290" t="str">
        <f t="shared" si="92"/>
        <v/>
      </c>
      <c r="AT86" s="290" t="str">
        <f t="shared" si="92"/>
        <v/>
      </c>
      <c r="AU86" s="290" t="str">
        <f t="shared" si="92"/>
        <v/>
      </c>
      <c r="AV86" s="290" t="str">
        <f t="shared" si="92"/>
        <v/>
      </c>
      <c r="AW86" s="290" t="str">
        <f t="shared" si="92"/>
        <v/>
      </c>
      <c r="AX86" s="290" t="str">
        <f t="shared" si="91"/>
        <v/>
      </c>
      <c r="AY86" s="290" t="str">
        <f t="shared" si="88"/>
        <v/>
      </c>
      <c r="AZ86" s="290" t="str">
        <f t="shared" si="88"/>
        <v/>
      </c>
      <c r="BA86" s="290" t="str">
        <f t="shared" si="88"/>
        <v/>
      </c>
      <c r="BB86" s="290" t="str">
        <f t="shared" si="88"/>
        <v/>
      </c>
      <c r="BC86" s="290" t="str">
        <f t="shared" si="88"/>
        <v/>
      </c>
      <c r="BD86" s="290" t="str">
        <f t="shared" si="88"/>
        <v/>
      </c>
      <c r="BE86" s="290" t="str">
        <f t="shared" si="46"/>
        <v/>
      </c>
      <c r="BF86" s="290" t="str">
        <f t="shared" si="46"/>
        <v/>
      </c>
      <c r="BG86" s="290" t="str">
        <f t="shared" si="45"/>
        <v/>
      </c>
      <c r="BH86" s="290" t="str">
        <f t="shared" si="45"/>
        <v/>
      </c>
      <c r="BI86" s="290" t="str">
        <f t="shared" si="45"/>
        <v/>
      </c>
      <c r="BJ86" s="290" t="str">
        <f t="shared" si="45"/>
        <v/>
      </c>
      <c r="BK86" s="290" t="str">
        <f t="shared" si="45"/>
        <v/>
      </c>
      <c r="BL86" s="290" t="str">
        <f t="shared" si="45"/>
        <v/>
      </c>
      <c r="BM86" s="290"/>
      <c r="BN86" s="290" t="str">
        <f>IF(AO86="","",COUNTIF($AO86:AO86,1))</f>
        <v/>
      </c>
      <c r="BO86" s="290" t="str">
        <f>IF(AP86="","",COUNTIF($AO86:AP86,1))</f>
        <v/>
      </c>
      <c r="BP86" s="290" t="str">
        <f>IF(AQ86="","",COUNTIF($AO86:AQ86,1))</f>
        <v/>
      </c>
      <c r="BQ86" s="290" t="str">
        <f>IF(AR86="","",COUNTIF($AO86:AR86,1))</f>
        <v/>
      </c>
      <c r="BR86" s="290" t="str">
        <f>IF(AS86="","",COUNTIF($AO86:AS86,1))</f>
        <v/>
      </c>
      <c r="BS86" s="290" t="str">
        <f>IF(AT86="","",COUNTIF($AO86:AT86,1))</f>
        <v/>
      </c>
      <c r="BT86" s="290" t="str">
        <f>IF(AU86="","",COUNTIF($AO86:AU86,1))</f>
        <v/>
      </c>
      <c r="BU86" s="290" t="str">
        <f>IF(AV86="","",COUNTIF($AO86:AV86,1))</f>
        <v/>
      </c>
      <c r="BV86" s="290" t="str">
        <f>IF(AW86="","",COUNTIF($AO86:AW86,1))</f>
        <v/>
      </c>
      <c r="BW86" s="290" t="str">
        <f>IF(AX86="","",COUNTIF($AO86:AX86,1))</f>
        <v/>
      </c>
      <c r="BX86" s="290" t="str">
        <f>IF(AY86="","",COUNTIF($AO86:AY86,1))</f>
        <v/>
      </c>
      <c r="BY86" s="290" t="str">
        <f>IF(AZ86="","",COUNTIF($AO86:AZ86,1))</f>
        <v/>
      </c>
      <c r="BZ86" s="290" t="str">
        <f>IF(BA86="","",COUNTIF($AO86:BA86,1))</f>
        <v/>
      </c>
      <c r="CA86" s="290" t="str">
        <f>IF(BB86="","",COUNTIF($AO86:BB86,1))</f>
        <v/>
      </c>
      <c r="CB86" s="290" t="str">
        <f>IF(BC86="","",COUNTIF($AO86:BC86,1))</f>
        <v/>
      </c>
      <c r="CC86" s="290" t="str">
        <f>IF(BD86="","",COUNTIF($AO86:BD86,1))</f>
        <v/>
      </c>
      <c r="CD86" s="290" t="str">
        <f>IF(BE86="","",COUNTIF($AO86:BE86,1))</f>
        <v/>
      </c>
      <c r="CE86" s="290" t="str">
        <f>IF(BF86="","",COUNTIF($AO86:BF86,1))</f>
        <v/>
      </c>
      <c r="CF86" s="290" t="str">
        <f>IF(BG86="","",COUNTIF($AO86:BG86,1))</f>
        <v/>
      </c>
      <c r="CG86" s="290" t="str">
        <f>IF(BH86="","",COUNTIF($AO86:BH86,1))</f>
        <v/>
      </c>
      <c r="CH86" s="290" t="str">
        <f>IF(BI86="","",COUNTIF($AO86:BI86,1))</f>
        <v/>
      </c>
      <c r="CI86" s="290" t="str">
        <f>IF(BJ86="","",COUNTIF($AO86:BJ86,1))</f>
        <v/>
      </c>
      <c r="CJ86" s="290" t="str">
        <f>IF(BK86="","",COUNTIF($AO86:BK86,1))</f>
        <v/>
      </c>
      <c r="CK86" s="290" t="str">
        <f>IF(BL86="","",COUNTIF($AO86:BL86,1))</f>
        <v/>
      </c>
      <c r="CL86" s="291"/>
      <c r="CM86" s="290" t="str">
        <f t="shared" si="90"/>
        <v/>
      </c>
      <c r="CN86" s="290" t="str">
        <f t="shared" si="90"/>
        <v/>
      </c>
      <c r="CO86" s="290" t="str">
        <f t="shared" si="90"/>
        <v/>
      </c>
      <c r="CP86" s="290" t="str">
        <f t="shared" si="90"/>
        <v/>
      </c>
      <c r="CQ86" s="290" t="str">
        <f t="shared" si="90"/>
        <v/>
      </c>
      <c r="CR86" s="290" t="str">
        <f t="shared" si="89"/>
        <v/>
      </c>
      <c r="CS86" s="290" t="str">
        <f t="shared" si="89"/>
        <v/>
      </c>
      <c r="CT86" s="290" t="str">
        <f t="shared" si="89"/>
        <v/>
      </c>
      <c r="CU86" s="290" t="str">
        <f t="shared" si="89"/>
        <v/>
      </c>
      <c r="CV86" s="290" t="str">
        <f t="shared" si="89"/>
        <v/>
      </c>
      <c r="CW86" s="290" t="str">
        <f t="shared" si="54"/>
        <v/>
      </c>
      <c r="CX86" s="290" t="str">
        <f t="shared" si="54"/>
        <v/>
      </c>
      <c r="CY86" s="290" t="str">
        <f t="shared" si="54"/>
        <v/>
      </c>
      <c r="CZ86" s="290" t="str">
        <f t="shared" si="54"/>
        <v/>
      </c>
      <c r="DA86" s="290" t="str">
        <f t="shared" si="54"/>
        <v/>
      </c>
      <c r="DB86" s="290" t="str">
        <f t="shared" si="54"/>
        <v/>
      </c>
      <c r="DC86" s="290" t="str">
        <f t="shared" si="52"/>
        <v/>
      </c>
      <c r="DD86" s="290" t="str">
        <f t="shared" si="52"/>
        <v/>
      </c>
      <c r="DE86" s="290" t="str">
        <f t="shared" si="50"/>
        <v/>
      </c>
      <c r="DF86" s="290" t="str">
        <f t="shared" si="50"/>
        <v/>
      </c>
      <c r="DG86" s="290" t="str">
        <f t="shared" si="50"/>
        <v/>
      </c>
      <c r="DH86" s="290" t="str">
        <f t="shared" si="50"/>
        <v/>
      </c>
      <c r="DI86" s="290" t="str">
        <f t="shared" si="50"/>
        <v/>
      </c>
      <c r="DJ86" s="290" t="str">
        <f t="shared" si="50"/>
        <v/>
      </c>
      <c r="DK86" s="3" t="str">
        <f t="shared" si="82"/>
        <v/>
      </c>
      <c r="DL86" s="3" t="str">
        <f t="shared" si="82"/>
        <v/>
      </c>
      <c r="DM86" s="3" t="str">
        <f t="shared" si="82"/>
        <v/>
      </c>
      <c r="DN86" s="3" t="str">
        <f t="shared" si="82"/>
        <v/>
      </c>
      <c r="DO86" s="3" t="str">
        <f t="shared" si="82"/>
        <v/>
      </c>
      <c r="DP86" s="3" t="str">
        <f t="shared" si="83"/>
        <v/>
      </c>
      <c r="DQ86" s="3" t="str">
        <f t="shared" si="84"/>
        <v/>
      </c>
      <c r="DR86" s="3" t="str">
        <f t="shared" si="85"/>
        <v/>
      </c>
      <c r="DS86" s="3" t="str">
        <f t="shared" si="86"/>
        <v/>
      </c>
      <c r="DT86" s="3" t="str">
        <f t="shared" si="87"/>
        <v/>
      </c>
      <c r="DU86" s="1" t="str">
        <f t="shared" si="71"/>
        <v/>
      </c>
      <c r="DV86" s="1" t="str">
        <f t="shared" si="72"/>
        <v/>
      </c>
      <c r="DW86" s="1" t="str">
        <f t="shared" si="73"/>
        <v/>
      </c>
      <c r="DX86" s="1" t="str">
        <f t="shared" si="74"/>
        <v/>
      </c>
      <c r="DY86" s="1" t="str">
        <f t="shared" si="59"/>
        <v/>
      </c>
      <c r="DZ86" s="1" t="str">
        <f t="shared" si="60"/>
        <v/>
      </c>
      <c r="EA86" s="1" t="str">
        <f t="shared" si="44"/>
        <v/>
      </c>
      <c r="EB86" s="1" t="str">
        <f t="shared" si="61"/>
        <v/>
      </c>
      <c r="EC86" s="1" t="str">
        <f t="shared" si="44"/>
        <v/>
      </c>
      <c r="ED86" s="1" t="str">
        <f t="shared" si="61"/>
        <v/>
      </c>
      <c r="EE86" s="1" t="str">
        <f t="shared" si="75"/>
        <v/>
      </c>
      <c r="EF86" s="1" t="str">
        <f t="shared" si="76"/>
        <v/>
      </c>
      <c r="EG86" s="1" t="str">
        <f t="shared" si="62"/>
        <v/>
      </c>
      <c r="EH86" s="1" t="str">
        <f t="shared" si="63"/>
        <v/>
      </c>
      <c r="EI86" s="1" t="str">
        <f t="shared" si="64"/>
        <v/>
      </c>
      <c r="EJ86" s="1" t="str">
        <f t="shared" si="65"/>
        <v/>
      </c>
      <c r="EK86" s="1" t="str">
        <f t="shared" si="66"/>
        <v/>
      </c>
      <c r="EL86" s="1" t="str">
        <f t="shared" si="67"/>
        <v/>
      </c>
      <c r="EM86" s="1" t="str">
        <f t="shared" si="68"/>
        <v/>
      </c>
      <c r="EN86" s="1" t="str">
        <f t="shared" si="69"/>
        <v/>
      </c>
      <c r="EP86" s="1" t="str">
        <f t="shared" si="77"/>
        <v/>
      </c>
      <c r="EQ86" s="1" t="str">
        <f t="shared" si="78"/>
        <v/>
      </c>
      <c r="ER86" s="1" t="str">
        <f t="shared" si="79"/>
        <v/>
      </c>
      <c r="ES86" s="1" t="str">
        <f t="shared" si="80"/>
        <v/>
      </c>
      <c r="ET86" s="1" t="str">
        <f t="shared" si="81"/>
        <v/>
      </c>
    </row>
    <row r="87" spans="1:150" ht="15.6" x14ac:dyDescent="0.3">
      <c r="A87" s="291" t="str">
        <f t="shared" si="70"/>
        <v/>
      </c>
      <c r="B87" s="292" t="str">
        <f>ajuizamento!A94</f>
        <v/>
      </c>
      <c r="C87" s="293" t="str">
        <f>ajuizamento!B94</f>
        <v/>
      </c>
      <c r="D87" s="293">
        <f>ajuizamento!C94</f>
        <v>0</v>
      </c>
      <c r="E87" s="293">
        <f>ajuizamento!D94</f>
        <v>0</v>
      </c>
      <c r="F87" s="293" t="str">
        <f>ajuizamento!E94</f>
        <v/>
      </c>
      <c r="G87" s="293" t="str">
        <f>ajuizamento!F94</f>
        <v/>
      </c>
      <c r="H87" s="292">
        <f>ajuizamento!G94</f>
        <v>0</v>
      </c>
      <c r="I87" s="5">
        <f>IF(ajuizamento!$AY94="",0,ajuizamento!$AY94)</f>
        <v>0</v>
      </c>
      <c r="J87" s="5">
        <f>IF(ajuizamento!H94="",0,ajuizamento!H94)</f>
        <v>0</v>
      </c>
      <c r="K87" s="5">
        <f>IF(ajuizamento!BC94="",0,ajuizamento!BC94)</f>
        <v>0</v>
      </c>
      <c r="L87" s="5">
        <f>IF(ajuizamento!BD94="",0,ajuizamento!BD94)</f>
        <v>0</v>
      </c>
      <c r="M87" s="5">
        <f>IF(ajuizamento!S94="",0,ajuizamento!S94)</f>
        <v>0</v>
      </c>
      <c r="N87" s="5">
        <f>IF(ajuizamento!T94="",0,ajuizamento!T94)</f>
        <v>0</v>
      </c>
      <c r="O87" s="5">
        <f>IF(ajuizamento!U94="",0,ajuizamento!U94)</f>
        <v>0</v>
      </c>
      <c r="P87" s="5">
        <f>IF(ajuizamento!V94="",0,ajuizamento!V94)</f>
        <v>0</v>
      </c>
      <c r="Q87" s="5">
        <f>IF(ajuizamento!W94="",0,ajuizamento!W94)</f>
        <v>0</v>
      </c>
      <c r="R87" s="5">
        <f>IF(ajuizamento!X94="",0,ajuizamento!X94)</f>
        <v>0</v>
      </c>
      <c r="S87" s="5">
        <f>IF(ajuizamento!Y94="",0,ajuizamento!Y94)</f>
        <v>0</v>
      </c>
      <c r="T87" s="5">
        <f>IF(ajuizamento!Z94="",0,ajuizamento!Z94)</f>
        <v>0</v>
      </c>
      <c r="U87" s="5">
        <f>IF(ajuizamento!AA94="",0,ajuizamento!AA94)</f>
        <v>0</v>
      </c>
      <c r="V87" s="5">
        <f>IF(ajuizamento!AB94="",0,ajuizamento!AB94)</f>
        <v>0</v>
      </c>
      <c r="W87" s="5">
        <f>IF(ajuizamento!AC94="",0,ajuizamento!AC94)</f>
        <v>0</v>
      </c>
      <c r="X87" s="5">
        <f>IF(ajuizamento!AD94="",0,ajuizamento!AD94)</f>
        <v>0</v>
      </c>
      <c r="Y87" s="5">
        <f>IF(ajuizamento!AE94="",0,ajuizamento!AE94)</f>
        <v>0</v>
      </c>
      <c r="Z87" s="5">
        <f>IF(ajuizamento!AF94="",0,ajuizamento!AF94)</f>
        <v>0</v>
      </c>
      <c r="AA87" s="5">
        <f>IF(ajuizamento!AG94="",0,ajuizamento!AG94)</f>
        <v>0</v>
      </c>
      <c r="AB87" s="5">
        <f>IF(ajuizamento!AH94="",0,ajuizamento!AH94)</f>
        <v>0</v>
      </c>
      <c r="AC87" s="5">
        <f>IF(ajuizamento!AI94="",0,ajuizamento!AI94)</f>
        <v>0</v>
      </c>
      <c r="AD87" s="5">
        <f>IF(ajuizamento!AJ94="",0,ajuizamento!AJ94)</f>
        <v>0</v>
      </c>
      <c r="AE87" s="5">
        <f>IF(ajuizamento!AK94="",0,ajuizamento!AK94)</f>
        <v>0</v>
      </c>
      <c r="AF87" s="5">
        <f>IF(ajuizamento!AL94="",0,ajuizamento!AL94)</f>
        <v>0</v>
      </c>
      <c r="AG87" s="5">
        <f>IF(ajuizamento!AM94="",0,ajuizamento!AM94)</f>
        <v>0</v>
      </c>
      <c r="AH87" s="5">
        <f>IF(ajuizamento!AN94="",0,ajuizamento!AN94)</f>
        <v>0</v>
      </c>
      <c r="AI87" s="5">
        <f>IF(ajuizamento!AO94="",0,ajuizamento!AO94)</f>
        <v>0</v>
      </c>
      <c r="AJ87" s="5">
        <f>IF(ajuizamento!AP94="",0,ajuizamento!AP94)</f>
        <v>0</v>
      </c>
      <c r="AK87" s="5">
        <f>IF(ajuizamento!AS94="",0,ajuizamento!AS94)</f>
        <v>0</v>
      </c>
      <c r="AL87" s="9" t="str">
        <f t="shared" si="57"/>
        <v/>
      </c>
      <c r="AM87" s="7" t="str">
        <f t="shared" si="58"/>
        <v/>
      </c>
      <c r="AN87" s="291">
        <f t="shared" si="55"/>
        <v>0</v>
      </c>
      <c r="AO87" s="290" t="str">
        <f t="shared" si="92"/>
        <v/>
      </c>
      <c r="AP87" s="290" t="str">
        <f t="shared" si="92"/>
        <v/>
      </c>
      <c r="AQ87" s="290" t="str">
        <f t="shared" si="92"/>
        <v/>
      </c>
      <c r="AR87" s="290" t="str">
        <f t="shared" si="92"/>
        <v/>
      </c>
      <c r="AS87" s="290" t="str">
        <f t="shared" si="92"/>
        <v/>
      </c>
      <c r="AT87" s="290" t="str">
        <f t="shared" si="92"/>
        <v/>
      </c>
      <c r="AU87" s="290" t="str">
        <f t="shared" si="92"/>
        <v/>
      </c>
      <c r="AV87" s="290" t="str">
        <f t="shared" si="92"/>
        <v/>
      </c>
      <c r="AW87" s="290" t="str">
        <f t="shared" si="92"/>
        <v/>
      </c>
      <c r="AX87" s="290" t="str">
        <f t="shared" si="91"/>
        <v/>
      </c>
      <c r="AY87" s="290" t="str">
        <f t="shared" si="88"/>
        <v/>
      </c>
      <c r="AZ87" s="290" t="str">
        <f t="shared" si="88"/>
        <v/>
      </c>
      <c r="BA87" s="290" t="str">
        <f t="shared" si="88"/>
        <v/>
      </c>
      <c r="BB87" s="290" t="str">
        <f t="shared" si="88"/>
        <v/>
      </c>
      <c r="BC87" s="290" t="str">
        <f t="shared" si="88"/>
        <v/>
      </c>
      <c r="BD87" s="290" t="str">
        <f t="shared" si="88"/>
        <v/>
      </c>
      <c r="BE87" s="290" t="str">
        <f t="shared" si="46"/>
        <v/>
      </c>
      <c r="BF87" s="290" t="str">
        <f t="shared" si="46"/>
        <v/>
      </c>
      <c r="BG87" s="290" t="str">
        <f t="shared" si="45"/>
        <v/>
      </c>
      <c r="BH87" s="290" t="str">
        <f t="shared" si="45"/>
        <v/>
      </c>
      <c r="BI87" s="290" t="str">
        <f t="shared" si="45"/>
        <v/>
      </c>
      <c r="BJ87" s="290" t="str">
        <f t="shared" si="45"/>
        <v/>
      </c>
      <c r="BK87" s="290" t="str">
        <f t="shared" si="45"/>
        <v/>
      </c>
      <c r="BL87" s="290" t="str">
        <f t="shared" si="45"/>
        <v/>
      </c>
      <c r="BM87" s="290"/>
      <c r="BN87" s="290" t="str">
        <f>IF(AO87="","",COUNTIF($AO87:AO87,1))</f>
        <v/>
      </c>
      <c r="BO87" s="290" t="str">
        <f>IF(AP87="","",COUNTIF($AO87:AP87,1))</f>
        <v/>
      </c>
      <c r="BP87" s="290" t="str">
        <f>IF(AQ87="","",COUNTIF($AO87:AQ87,1))</f>
        <v/>
      </c>
      <c r="BQ87" s="290" t="str">
        <f>IF(AR87="","",COUNTIF($AO87:AR87,1))</f>
        <v/>
      </c>
      <c r="BR87" s="290" t="str">
        <f>IF(AS87="","",COUNTIF($AO87:AS87,1))</f>
        <v/>
      </c>
      <c r="BS87" s="290" t="str">
        <f>IF(AT87="","",COUNTIF($AO87:AT87,1))</f>
        <v/>
      </c>
      <c r="BT87" s="290" t="str">
        <f>IF(AU87="","",COUNTIF($AO87:AU87,1))</f>
        <v/>
      </c>
      <c r="BU87" s="290" t="str">
        <f>IF(AV87="","",COUNTIF($AO87:AV87,1))</f>
        <v/>
      </c>
      <c r="BV87" s="290" t="str">
        <f>IF(AW87="","",COUNTIF($AO87:AW87,1))</f>
        <v/>
      </c>
      <c r="BW87" s="290" t="str">
        <f>IF(AX87="","",COUNTIF($AO87:AX87,1))</f>
        <v/>
      </c>
      <c r="BX87" s="290" t="str">
        <f>IF(AY87="","",COUNTIF($AO87:AY87,1))</f>
        <v/>
      </c>
      <c r="BY87" s="290" t="str">
        <f>IF(AZ87="","",COUNTIF($AO87:AZ87,1))</f>
        <v/>
      </c>
      <c r="BZ87" s="290" t="str">
        <f>IF(BA87="","",COUNTIF($AO87:BA87,1))</f>
        <v/>
      </c>
      <c r="CA87" s="290" t="str">
        <f>IF(BB87="","",COUNTIF($AO87:BB87,1))</f>
        <v/>
      </c>
      <c r="CB87" s="290" t="str">
        <f>IF(BC87="","",COUNTIF($AO87:BC87,1))</f>
        <v/>
      </c>
      <c r="CC87" s="290" t="str">
        <f>IF(BD87="","",COUNTIF($AO87:BD87,1))</f>
        <v/>
      </c>
      <c r="CD87" s="290" t="str">
        <f>IF(BE87="","",COUNTIF($AO87:BE87,1))</f>
        <v/>
      </c>
      <c r="CE87" s="290" t="str">
        <f>IF(BF87="","",COUNTIF($AO87:BF87,1))</f>
        <v/>
      </c>
      <c r="CF87" s="290" t="str">
        <f>IF(BG87="","",COUNTIF($AO87:BG87,1))</f>
        <v/>
      </c>
      <c r="CG87" s="290" t="str">
        <f>IF(BH87="","",COUNTIF($AO87:BH87,1))</f>
        <v/>
      </c>
      <c r="CH87" s="290" t="str">
        <f>IF(BI87="","",COUNTIF($AO87:BI87,1))</f>
        <v/>
      </c>
      <c r="CI87" s="290" t="str">
        <f>IF(BJ87="","",COUNTIF($AO87:BJ87,1))</f>
        <v/>
      </c>
      <c r="CJ87" s="290" t="str">
        <f>IF(BK87="","",COUNTIF($AO87:BK87,1))</f>
        <v/>
      </c>
      <c r="CK87" s="290" t="str">
        <f>IF(BL87="","",COUNTIF($AO87:BL87,1))</f>
        <v/>
      </c>
      <c r="CL87" s="291"/>
      <c r="CM87" s="290" t="str">
        <f t="shared" si="90"/>
        <v/>
      </c>
      <c r="CN87" s="290" t="str">
        <f t="shared" si="90"/>
        <v/>
      </c>
      <c r="CO87" s="290" t="str">
        <f t="shared" si="90"/>
        <v/>
      </c>
      <c r="CP87" s="290" t="str">
        <f t="shared" si="90"/>
        <v/>
      </c>
      <c r="CQ87" s="290" t="str">
        <f t="shared" si="90"/>
        <v/>
      </c>
      <c r="CR87" s="290" t="str">
        <f t="shared" si="89"/>
        <v/>
      </c>
      <c r="CS87" s="290" t="str">
        <f t="shared" si="89"/>
        <v/>
      </c>
      <c r="CT87" s="290" t="str">
        <f t="shared" si="89"/>
        <v/>
      </c>
      <c r="CU87" s="290" t="str">
        <f t="shared" si="89"/>
        <v/>
      </c>
      <c r="CV87" s="290" t="str">
        <f t="shared" si="89"/>
        <v/>
      </c>
      <c r="CW87" s="290" t="str">
        <f t="shared" si="54"/>
        <v/>
      </c>
      <c r="CX87" s="290" t="str">
        <f t="shared" si="54"/>
        <v/>
      </c>
      <c r="CY87" s="290" t="str">
        <f t="shared" si="54"/>
        <v/>
      </c>
      <c r="CZ87" s="290" t="str">
        <f t="shared" si="54"/>
        <v/>
      </c>
      <c r="DA87" s="290" t="str">
        <f t="shared" si="54"/>
        <v/>
      </c>
      <c r="DB87" s="290" t="str">
        <f t="shared" si="54"/>
        <v/>
      </c>
      <c r="DC87" s="290" t="str">
        <f t="shared" si="52"/>
        <v/>
      </c>
      <c r="DD87" s="290" t="str">
        <f t="shared" si="52"/>
        <v/>
      </c>
      <c r="DE87" s="290" t="str">
        <f t="shared" si="50"/>
        <v/>
      </c>
      <c r="DF87" s="290" t="str">
        <f t="shared" si="50"/>
        <v/>
      </c>
      <c r="DG87" s="290" t="str">
        <f t="shared" si="50"/>
        <v/>
      </c>
      <c r="DH87" s="290" t="str">
        <f t="shared" si="50"/>
        <v/>
      </c>
      <c r="DI87" s="290" t="str">
        <f t="shared" si="50"/>
        <v/>
      </c>
      <c r="DJ87" s="290" t="str">
        <f t="shared" si="50"/>
        <v/>
      </c>
      <c r="DK87" s="3" t="str">
        <f t="shared" si="82"/>
        <v/>
      </c>
      <c r="DL87" s="3" t="str">
        <f t="shared" si="82"/>
        <v/>
      </c>
      <c r="DM87" s="3" t="str">
        <f t="shared" si="82"/>
        <v/>
      </c>
      <c r="DN87" s="3" t="str">
        <f t="shared" si="82"/>
        <v/>
      </c>
      <c r="DO87" s="3" t="str">
        <f t="shared" si="82"/>
        <v/>
      </c>
      <c r="DP87" s="3" t="str">
        <f t="shared" si="83"/>
        <v/>
      </c>
      <c r="DQ87" s="3" t="str">
        <f t="shared" si="84"/>
        <v/>
      </c>
      <c r="DR87" s="3" t="str">
        <f t="shared" si="85"/>
        <v/>
      </c>
      <c r="DS87" s="3" t="str">
        <f t="shared" si="86"/>
        <v/>
      </c>
      <c r="DT87" s="3" t="str">
        <f t="shared" si="87"/>
        <v/>
      </c>
      <c r="DU87" s="1" t="str">
        <f t="shared" si="71"/>
        <v/>
      </c>
      <c r="DV87" s="1" t="str">
        <f t="shared" si="72"/>
        <v/>
      </c>
      <c r="DW87" s="1" t="str">
        <f t="shared" si="73"/>
        <v/>
      </c>
      <c r="DX87" s="1" t="str">
        <f t="shared" si="74"/>
        <v/>
      </c>
      <c r="DY87" s="1" t="str">
        <f t="shared" si="59"/>
        <v/>
      </c>
      <c r="DZ87" s="1" t="str">
        <f t="shared" si="60"/>
        <v/>
      </c>
      <c r="EA87" s="1" t="str">
        <f t="shared" si="44"/>
        <v/>
      </c>
      <c r="EB87" s="1" t="str">
        <f t="shared" si="61"/>
        <v/>
      </c>
      <c r="EC87" s="1" t="str">
        <f t="shared" si="44"/>
        <v/>
      </c>
      <c r="ED87" s="1" t="str">
        <f t="shared" si="61"/>
        <v/>
      </c>
      <c r="EE87" s="1" t="str">
        <f t="shared" si="75"/>
        <v/>
      </c>
      <c r="EF87" s="1" t="str">
        <f t="shared" si="76"/>
        <v/>
      </c>
      <c r="EG87" s="1" t="str">
        <f t="shared" si="62"/>
        <v/>
      </c>
      <c r="EH87" s="1" t="str">
        <f t="shared" si="63"/>
        <v/>
      </c>
      <c r="EI87" s="1" t="str">
        <f t="shared" si="64"/>
        <v/>
      </c>
      <c r="EJ87" s="1" t="str">
        <f t="shared" si="65"/>
        <v/>
      </c>
      <c r="EK87" s="1" t="str">
        <f t="shared" si="66"/>
        <v/>
      </c>
      <c r="EL87" s="1" t="str">
        <f t="shared" si="67"/>
        <v/>
      </c>
      <c r="EM87" s="1" t="str">
        <f t="shared" si="68"/>
        <v/>
      </c>
      <c r="EN87" s="1" t="str">
        <f t="shared" si="69"/>
        <v/>
      </c>
      <c r="EP87" s="1" t="str">
        <f t="shared" si="77"/>
        <v/>
      </c>
      <c r="EQ87" s="1" t="str">
        <f t="shared" si="78"/>
        <v/>
      </c>
      <c r="ER87" s="1" t="str">
        <f t="shared" si="79"/>
        <v/>
      </c>
      <c r="ES87" s="1" t="str">
        <f t="shared" si="80"/>
        <v/>
      </c>
      <c r="ET87" s="1" t="str">
        <f t="shared" si="81"/>
        <v/>
      </c>
    </row>
    <row r="88" spans="1:150" ht="15.6" x14ac:dyDescent="0.3">
      <c r="A88" s="291" t="str">
        <f t="shared" si="70"/>
        <v/>
      </c>
      <c r="B88" s="292" t="str">
        <f>ajuizamento!A95</f>
        <v/>
      </c>
      <c r="C88" s="293" t="str">
        <f>ajuizamento!B95</f>
        <v/>
      </c>
      <c r="D88" s="293">
        <f>ajuizamento!C95</f>
        <v>0</v>
      </c>
      <c r="E88" s="293">
        <f>ajuizamento!D95</f>
        <v>0</v>
      </c>
      <c r="F88" s="293" t="str">
        <f>ajuizamento!E95</f>
        <v/>
      </c>
      <c r="G88" s="293" t="str">
        <f>ajuizamento!F95</f>
        <v/>
      </c>
      <c r="H88" s="292">
        <f>ajuizamento!G95</f>
        <v>0</v>
      </c>
      <c r="I88" s="5">
        <f>IF(ajuizamento!$AY95="",0,ajuizamento!$AY95)</f>
        <v>0</v>
      </c>
      <c r="J88" s="5">
        <f>IF(ajuizamento!H95="",0,ajuizamento!H95)</f>
        <v>0</v>
      </c>
      <c r="K88" s="5">
        <f>IF(ajuizamento!BC95="",0,ajuizamento!BC95)</f>
        <v>0</v>
      </c>
      <c r="L88" s="5">
        <f>IF(ajuizamento!BD95="",0,ajuizamento!BD95)</f>
        <v>0</v>
      </c>
      <c r="M88" s="5">
        <f>IF(ajuizamento!S95="",0,ajuizamento!S95)</f>
        <v>0</v>
      </c>
      <c r="N88" s="5">
        <f>IF(ajuizamento!T95="",0,ajuizamento!T95)</f>
        <v>0</v>
      </c>
      <c r="O88" s="5">
        <f>IF(ajuizamento!U95="",0,ajuizamento!U95)</f>
        <v>0</v>
      </c>
      <c r="P88" s="5">
        <f>IF(ajuizamento!V95="",0,ajuizamento!V95)</f>
        <v>0</v>
      </c>
      <c r="Q88" s="5">
        <f>IF(ajuizamento!W95="",0,ajuizamento!W95)</f>
        <v>0</v>
      </c>
      <c r="R88" s="5">
        <f>IF(ajuizamento!X95="",0,ajuizamento!X95)</f>
        <v>0</v>
      </c>
      <c r="S88" s="5">
        <f>IF(ajuizamento!Y95="",0,ajuizamento!Y95)</f>
        <v>0</v>
      </c>
      <c r="T88" s="5">
        <f>IF(ajuizamento!Z95="",0,ajuizamento!Z95)</f>
        <v>0</v>
      </c>
      <c r="U88" s="5">
        <f>IF(ajuizamento!AA95="",0,ajuizamento!AA95)</f>
        <v>0</v>
      </c>
      <c r="V88" s="5">
        <f>IF(ajuizamento!AB95="",0,ajuizamento!AB95)</f>
        <v>0</v>
      </c>
      <c r="W88" s="5">
        <f>IF(ajuizamento!AC95="",0,ajuizamento!AC95)</f>
        <v>0</v>
      </c>
      <c r="X88" s="5">
        <f>IF(ajuizamento!AD95="",0,ajuizamento!AD95)</f>
        <v>0</v>
      </c>
      <c r="Y88" s="5">
        <f>IF(ajuizamento!AE95="",0,ajuizamento!AE95)</f>
        <v>0</v>
      </c>
      <c r="Z88" s="5">
        <f>IF(ajuizamento!AF95="",0,ajuizamento!AF95)</f>
        <v>0</v>
      </c>
      <c r="AA88" s="5">
        <f>IF(ajuizamento!AG95="",0,ajuizamento!AG95)</f>
        <v>0</v>
      </c>
      <c r="AB88" s="5">
        <f>IF(ajuizamento!AH95="",0,ajuizamento!AH95)</f>
        <v>0</v>
      </c>
      <c r="AC88" s="5">
        <f>IF(ajuizamento!AI95="",0,ajuizamento!AI95)</f>
        <v>0</v>
      </c>
      <c r="AD88" s="5">
        <f>IF(ajuizamento!AJ95="",0,ajuizamento!AJ95)</f>
        <v>0</v>
      </c>
      <c r="AE88" s="5">
        <f>IF(ajuizamento!AK95="",0,ajuizamento!AK95)</f>
        <v>0</v>
      </c>
      <c r="AF88" s="5">
        <f>IF(ajuizamento!AL95="",0,ajuizamento!AL95)</f>
        <v>0</v>
      </c>
      <c r="AG88" s="5">
        <f>IF(ajuizamento!AM95="",0,ajuizamento!AM95)</f>
        <v>0</v>
      </c>
      <c r="AH88" s="5">
        <f>IF(ajuizamento!AN95="",0,ajuizamento!AN95)</f>
        <v>0</v>
      </c>
      <c r="AI88" s="5">
        <f>IF(ajuizamento!AO95="",0,ajuizamento!AO95)</f>
        <v>0</v>
      </c>
      <c r="AJ88" s="5">
        <f>IF(ajuizamento!AP95="",0,ajuizamento!AP95)</f>
        <v>0</v>
      </c>
      <c r="AK88" s="5">
        <f>IF(ajuizamento!AS95="",0,ajuizamento!AS95)</f>
        <v>0</v>
      </c>
      <c r="AL88" s="9" t="str">
        <f t="shared" si="57"/>
        <v/>
      </c>
      <c r="AM88" s="7" t="str">
        <f t="shared" si="58"/>
        <v/>
      </c>
      <c r="AN88" s="291">
        <f t="shared" si="55"/>
        <v>0</v>
      </c>
      <c r="AO88" s="290" t="str">
        <f t="shared" si="92"/>
        <v/>
      </c>
      <c r="AP88" s="290" t="str">
        <f t="shared" si="92"/>
        <v/>
      </c>
      <c r="AQ88" s="290" t="str">
        <f t="shared" si="92"/>
        <v/>
      </c>
      <c r="AR88" s="290" t="str">
        <f t="shared" si="92"/>
        <v/>
      </c>
      <c r="AS88" s="290" t="str">
        <f t="shared" si="92"/>
        <v/>
      </c>
      <c r="AT88" s="290" t="str">
        <f t="shared" si="92"/>
        <v/>
      </c>
      <c r="AU88" s="290" t="str">
        <f t="shared" si="92"/>
        <v/>
      </c>
      <c r="AV88" s="290" t="str">
        <f t="shared" si="92"/>
        <v/>
      </c>
      <c r="AW88" s="290" t="str">
        <f t="shared" si="92"/>
        <v/>
      </c>
      <c r="AX88" s="290" t="str">
        <f t="shared" si="91"/>
        <v/>
      </c>
      <c r="AY88" s="290" t="str">
        <f t="shared" si="88"/>
        <v/>
      </c>
      <c r="AZ88" s="290" t="str">
        <f t="shared" si="88"/>
        <v/>
      </c>
      <c r="BA88" s="290" t="str">
        <f t="shared" si="88"/>
        <v/>
      </c>
      <c r="BB88" s="290" t="str">
        <f t="shared" si="88"/>
        <v/>
      </c>
      <c r="BC88" s="290" t="str">
        <f t="shared" si="88"/>
        <v/>
      </c>
      <c r="BD88" s="290" t="str">
        <f t="shared" si="88"/>
        <v/>
      </c>
      <c r="BE88" s="290" t="str">
        <f t="shared" si="46"/>
        <v/>
      </c>
      <c r="BF88" s="290" t="str">
        <f t="shared" si="46"/>
        <v/>
      </c>
      <c r="BG88" s="290" t="str">
        <f t="shared" si="45"/>
        <v/>
      </c>
      <c r="BH88" s="290" t="str">
        <f t="shared" si="45"/>
        <v/>
      </c>
      <c r="BI88" s="290" t="str">
        <f t="shared" si="45"/>
        <v/>
      </c>
      <c r="BJ88" s="290" t="str">
        <f t="shared" si="45"/>
        <v/>
      </c>
      <c r="BK88" s="290" t="str">
        <f t="shared" si="45"/>
        <v/>
      </c>
      <c r="BL88" s="290" t="str">
        <f t="shared" si="45"/>
        <v/>
      </c>
      <c r="BM88" s="290"/>
      <c r="BN88" s="290" t="str">
        <f>IF(AO88="","",COUNTIF($AO88:AO88,1))</f>
        <v/>
      </c>
      <c r="BO88" s="290" t="str">
        <f>IF(AP88="","",COUNTIF($AO88:AP88,1))</f>
        <v/>
      </c>
      <c r="BP88" s="290" t="str">
        <f>IF(AQ88="","",COUNTIF($AO88:AQ88,1))</f>
        <v/>
      </c>
      <c r="BQ88" s="290" t="str">
        <f>IF(AR88="","",COUNTIF($AO88:AR88,1))</f>
        <v/>
      </c>
      <c r="BR88" s="290" t="str">
        <f>IF(AS88="","",COUNTIF($AO88:AS88,1))</f>
        <v/>
      </c>
      <c r="BS88" s="290" t="str">
        <f>IF(AT88="","",COUNTIF($AO88:AT88,1))</f>
        <v/>
      </c>
      <c r="BT88" s="290" t="str">
        <f>IF(AU88="","",COUNTIF($AO88:AU88,1))</f>
        <v/>
      </c>
      <c r="BU88" s="290" t="str">
        <f>IF(AV88="","",COUNTIF($AO88:AV88,1))</f>
        <v/>
      </c>
      <c r="BV88" s="290" t="str">
        <f>IF(AW88="","",COUNTIF($AO88:AW88,1))</f>
        <v/>
      </c>
      <c r="BW88" s="290" t="str">
        <f>IF(AX88="","",COUNTIF($AO88:AX88,1))</f>
        <v/>
      </c>
      <c r="BX88" s="290" t="str">
        <f>IF(AY88="","",COUNTIF($AO88:AY88,1))</f>
        <v/>
      </c>
      <c r="BY88" s="290" t="str">
        <f>IF(AZ88="","",COUNTIF($AO88:AZ88,1))</f>
        <v/>
      </c>
      <c r="BZ88" s="290" t="str">
        <f>IF(BA88="","",COUNTIF($AO88:BA88,1))</f>
        <v/>
      </c>
      <c r="CA88" s="290" t="str">
        <f>IF(BB88="","",COUNTIF($AO88:BB88,1))</f>
        <v/>
      </c>
      <c r="CB88" s="290" t="str">
        <f>IF(BC88="","",COUNTIF($AO88:BC88,1))</f>
        <v/>
      </c>
      <c r="CC88" s="290" t="str">
        <f>IF(BD88="","",COUNTIF($AO88:BD88,1))</f>
        <v/>
      </c>
      <c r="CD88" s="290" t="str">
        <f>IF(BE88="","",COUNTIF($AO88:BE88,1))</f>
        <v/>
      </c>
      <c r="CE88" s="290" t="str">
        <f>IF(BF88="","",COUNTIF($AO88:BF88,1))</f>
        <v/>
      </c>
      <c r="CF88" s="290" t="str">
        <f>IF(BG88="","",COUNTIF($AO88:BG88,1))</f>
        <v/>
      </c>
      <c r="CG88" s="290" t="str">
        <f>IF(BH88="","",COUNTIF($AO88:BH88,1))</f>
        <v/>
      </c>
      <c r="CH88" s="290" t="str">
        <f>IF(BI88="","",COUNTIF($AO88:BI88,1))</f>
        <v/>
      </c>
      <c r="CI88" s="290" t="str">
        <f>IF(BJ88="","",COUNTIF($AO88:BJ88,1))</f>
        <v/>
      </c>
      <c r="CJ88" s="290" t="str">
        <f>IF(BK88="","",COUNTIF($AO88:BK88,1))</f>
        <v/>
      </c>
      <c r="CK88" s="290" t="str">
        <f>IF(BL88="","",COUNTIF($AO88:BL88,1))</f>
        <v/>
      </c>
      <c r="CL88" s="291"/>
      <c r="CM88" s="290" t="str">
        <f t="shared" si="90"/>
        <v/>
      </c>
      <c r="CN88" s="290" t="str">
        <f t="shared" si="90"/>
        <v/>
      </c>
      <c r="CO88" s="290" t="str">
        <f t="shared" si="90"/>
        <v/>
      </c>
      <c r="CP88" s="290" t="str">
        <f t="shared" si="90"/>
        <v/>
      </c>
      <c r="CQ88" s="290" t="str">
        <f t="shared" si="90"/>
        <v/>
      </c>
      <c r="CR88" s="290" t="str">
        <f t="shared" si="89"/>
        <v/>
      </c>
      <c r="CS88" s="290" t="str">
        <f t="shared" si="89"/>
        <v/>
      </c>
      <c r="CT88" s="290" t="str">
        <f t="shared" si="89"/>
        <v/>
      </c>
      <c r="CU88" s="290" t="str">
        <f t="shared" si="89"/>
        <v/>
      </c>
      <c r="CV88" s="290" t="str">
        <f t="shared" si="89"/>
        <v/>
      </c>
      <c r="CW88" s="290" t="str">
        <f t="shared" si="54"/>
        <v/>
      </c>
      <c r="CX88" s="290" t="str">
        <f t="shared" si="54"/>
        <v/>
      </c>
      <c r="CY88" s="290" t="str">
        <f t="shared" si="54"/>
        <v/>
      </c>
      <c r="CZ88" s="290" t="str">
        <f t="shared" si="54"/>
        <v/>
      </c>
      <c r="DA88" s="290" t="str">
        <f t="shared" si="54"/>
        <v/>
      </c>
      <c r="DB88" s="290" t="str">
        <f t="shared" si="54"/>
        <v/>
      </c>
      <c r="DC88" s="290" t="str">
        <f t="shared" si="52"/>
        <v/>
      </c>
      <c r="DD88" s="290" t="str">
        <f t="shared" si="52"/>
        <v/>
      </c>
      <c r="DE88" s="290" t="str">
        <f t="shared" si="50"/>
        <v/>
      </c>
      <c r="DF88" s="290" t="str">
        <f t="shared" si="50"/>
        <v/>
      </c>
      <c r="DG88" s="290" t="str">
        <f t="shared" si="50"/>
        <v/>
      </c>
      <c r="DH88" s="290" t="str">
        <f t="shared" ref="DH88:DJ104" si="93">IF(AH88=0,"",AH88)</f>
        <v/>
      </c>
      <c r="DI88" s="290" t="str">
        <f t="shared" si="93"/>
        <v/>
      </c>
      <c r="DJ88" s="290" t="str">
        <f t="shared" si="93"/>
        <v/>
      </c>
      <c r="DK88" s="3" t="str">
        <f t="shared" si="82"/>
        <v/>
      </c>
      <c r="DL88" s="3" t="str">
        <f t="shared" si="82"/>
        <v/>
      </c>
      <c r="DM88" s="3" t="str">
        <f t="shared" si="82"/>
        <v/>
      </c>
      <c r="DN88" s="3" t="str">
        <f t="shared" si="82"/>
        <v/>
      </c>
      <c r="DO88" s="3" t="str">
        <f t="shared" si="82"/>
        <v/>
      </c>
      <c r="DP88" s="3" t="str">
        <f t="shared" si="83"/>
        <v/>
      </c>
      <c r="DQ88" s="3" t="str">
        <f t="shared" si="84"/>
        <v/>
      </c>
      <c r="DR88" s="3" t="str">
        <f t="shared" si="85"/>
        <v/>
      </c>
      <c r="DS88" s="3" t="str">
        <f t="shared" si="86"/>
        <v/>
      </c>
      <c r="DT88" s="3" t="str">
        <f t="shared" si="87"/>
        <v/>
      </c>
      <c r="DU88" s="1" t="str">
        <f t="shared" si="71"/>
        <v/>
      </c>
      <c r="DV88" s="1" t="str">
        <f t="shared" si="72"/>
        <v/>
      </c>
      <c r="DW88" s="1" t="str">
        <f t="shared" si="73"/>
        <v/>
      </c>
      <c r="DX88" s="1" t="str">
        <f t="shared" si="74"/>
        <v/>
      </c>
      <c r="DY88" s="1" t="str">
        <f t="shared" si="59"/>
        <v/>
      </c>
      <c r="DZ88" s="1" t="str">
        <f t="shared" si="60"/>
        <v/>
      </c>
      <c r="EA88" s="1" t="str">
        <f t="shared" ref="EA88:EC103" si="94">IFERROR(INDEX($BN$1:$CK$1,MATCH(EA$6,$BN88:$CK88,0)),"")</f>
        <v/>
      </c>
      <c r="EB88" s="1" t="str">
        <f t="shared" si="61"/>
        <v/>
      </c>
      <c r="EC88" s="1" t="str">
        <f t="shared" si="94"/>
        <v/>
      </c>
      <c r="ED88" s="1" t="str">
        <f t="shared" si="61"/>
        <v/>
      </c>
      <c r="EE88" s="1" t="str">
        <f t="shared" si="75"/>
        <v/>
      </c>
      <c r="EF88" s="1" t="str">
        <f t="shared" si="76"/>
        <v/>
      </c>
      <c r="EG88" s="1" t="str">
        <f t="shared" si="62"/>
        <v/>
      </c>
      <c r="EH88" s="1" t="str">
        <f t="shared" si="63"/>
        <v/>
      </c>
      <c r="EI88" s="1" t="str">
        <f t="shared" si="64"/>
        <v/>
      </c>
      <c r="EJ88" s="1" t="str">
        <f t="shared" si="65"/>
        <v/>
      </c>
      <c r="EK88" s="1" t="str">
        <f t="shared" si="66"/>
        <v/>
      </c>
      <c r="EL88" s="1" t="str">
        <f t="shared" si="67"/>
        <v/>
      </c>
      <c r="EM88" s="1" t="str">
        <f t="shared" si="68"/>
        <v/>
      </c>
      <c r="EN88" s="1" t="str">
        <f t="shared" si="69"/>
        <v/>
      </c>
      <c r="EP88" s="1" t="str">
        <f t="shared" si="77"/>
        <v/>
      </c>
      <c r="EQ88" s="1" t="str">
        <f t="shared" si="78"/>
        <v/>
      </c>
      <c r="ER88" s="1" t="str">
        <f t="shared" si="79"/>
        <v/>
      </c>
      <c r="ES88" s="1" t="str">
        <f t="shared" si="80"/>
        <v/>
      </c>
      <c r="ET88" s="1" t="str">
        <f t="shared" si="81"/>
        <v/>
      </c>
    </row>
    <row r="89" spans="1:150" ht="15.6" x14ac:dyDescent="0.3">
      <c r="A89" s="291" t="str">
        <f t="shared" si="70"/>
        <v/>
      </c>
      <c r="B89" s="292" t="str">
        <f>ajuizamento!A96</f>
        <v/>
      </c>
      <c r="C89" s="293" t="str">
        <f>ajuizamento!B96</f>
        <v/>
      </c>
      <c r="D89" s="293">
        <f>ajuizamento!C96</f>
        <v>0</v>
      </c>
      <c r="E89" s="293">
        <f>ajuizamento!D96</f>
        <v>0</v>
      </c>
      <c r="F89" s="293" t="str">
        <f>ajuizamento!E96</f>
        <v/>
      </c>
      <c r="G89" s="293" t="str">
        <f>ajuizamento!F96</f>
        <v/>
      </c>
      <c r="H89" s="292">
        <f>ajuizamento!G96</f>
        <v>0</v>
      </c>
      <c r="I89" s="5">
        <f>IF(ajuizamento!$AY96="",0,ajuizamento!$AY96)</f>
        <v>0</v>
      </c>
      <c r="J89" s="5">
        <f>IF(ajuizamento!H96="",0,ajuizamento!H96)</f>
        <v>0</v>
      </c>
      <c r="K89" s="5">
        <f>IF(ajuizamento!BC96="",0,ajuizamento!BC96)</f>
        <v>0</v>
      </c>
      <c r="L89" s="5">
        <f>IF(ajuizamento!BD96="",0,ajuizamento!BD96)</f>
        <v>0</v>
      </c>
      <c r="M89" s="5">
        <f>IF(ajuizamento!S96="",0,ajuizamento!S96)</f>
        <v>0</v>
      </c>
      <c r="N89" s="5">
        <f>IF(ajuizamento!T96="",0,ajuizamento!T96)</f>
        <v>0</v>
      </c>
      <c r="O89" s="5">
        <f>IF(ajuizamento!U96="",0,ajuizamento!U96)</f>
        <v>0</v>
      </c>
      <c r="P89" s="5">
        <f>IF(ajuizamento!V96="",0,ajuizamento!V96)</f>
        <v>0</v>
      </c>
      <c r="Q89" s="5">
        <f>IF(ajuizamento!W96="",0,ajuizamento!W96)</f>
        <v>0</v>
      </c>
      <c r="R89" s="5">
        <f>IF(ajuizamento!X96="",0,ajuizamento!X96)</f>
        <v>0</v>
      </c>
      <c r="S89" s="5">
        <f>IF(ajuizamento!Y96="",0,ajuizamento!Y96)</f>
        <v>0</v>
      </c>
      <c r="T89" s="5">
        <f>IF(ajuizamento!Z96="",0,ajuizamento!Z96)</f>
        <v>0</v>
      </c>
      <c r="U89" s="5">
        <f>IF(ajuizamento!AA96="",0,ajuizamento!AA96)</f>
        <v>0</v>
      </c>
      <c r="V89" s="5">
        <f>IF(ajuizamento!AB96="",0,ajuizamento!AB96)</f>
        <v>0</v>
      </c>
      <c r="W89" s="5">
        <f>IF(ajuizamento!AC96="",0,ajuizamento!AC96)</f>
        <v>0</v>
      </c>
      <c r="X89" s="5">
        <f>IF(ajuizamento!AD96="",0,ajuizamento!AD96)</f>
        <v>0</v>
      </c>
      <c r="Y89" s="5">
        <f>IF(ajuizamento!AE96="",0,ajuizamento!AE96)</f>
        <v>0</v>
      </c>
      <c r="Z89" s="5">
        <f>IF(ajuizamento!AF96="",0,ajuizamento!AF96)</f>
        <v>0</v>
      </c>
      <c r="AA89" s="5">
        <f>IF(ajuizamento!AG96="",0,ajuizamento!AG96)</f>
        <v>0</v>
      </c>
      <c r="AB89" s="5">
        <f>IF(ajuizamento!AH96="",0,ajuizamento!AH96)</f>
        <v>0</v>
      </c>
      <c r="AC89" s="5">
        <f>IF(ajuizamento!AI96="",0,ajuizamento!AI96)</f>
        <v>0</v>
      </c>
      <c r="AD89" s="5">
        <f>IF(ajuizamento!AJ96="",0,ajuizamento!AJ96)</f>
        <v>0</v>
      </c>
      <c r="AE89" s="5">
        <f>IF(ajuizamento!AK96="",0,ajuizamento!AK96)</f>
        <v>0</v>
      </c>
      <c r="AF89" s="5">
        <f>IF(ajuizamento!AL96="",0,ajuizamento!AL96)</f>
        <v>0</v>
      </c>
      <c r="AG89" s="5">
        <f>IF(ajuizamento!AM96="",0,ajuizamento!AM96)</f>
        <v>0</v>
      </c>
      <c r="AH89" s="5">
        <f>IF(ajuizamento!AN96="",0,ajuizamento!AN96)</f>
        <v>0</v>
      </c>
      <c r="AI89" s="5">
        <f>IF(ajuizamento!AO96="",0,ajuizamento!AO96)</f>
        <v>0</v>
      </c>
      <c r="AJ89" s="5">
        <f>IF(ajuizamento!AP96="",0,ajuizamento!AP96)</f>
        <v>0</v>
      </c>
      <c r="AK89" s="5">
        <f>IF(ajuizamento!AS96="",0,ajuizamento!AS96)</f>
        <v>0</v>
      </c>
      <c r="AL89" s="9" t="str">
        <f t="shared" si="57"/>
        <v/>
      </c>
      <c r="AM89" s="7" t="str">
        <f t="shared" si="58"/>
        <v/>
      </c>
      <c r="AN89" s="291">
        <f t="shared" si="55"/>
        <v>0</v>
      </c>
      <c r="AO89" s="290" t="str">
        <f t="shared" si="92"/>
        <v/>
      </c>
      <c r="AP89" s="290" t="str">
        <f t="shared" si="92"/>
        <v/>
      </c>
      <c r="AQ89" s="290" t="str">
        <f t="shared" si="92"/>
        <v/>
      </c>
      <c r="AR89" s="290" t="str">
        <f t="shared" si="92"/>
        <v/>
      </c>
      <c r="AS89" s="290" t="str">
        <f t="shared" si="92"/>
        <v/>
      </c>
      <c r="AT89" s="290" t="str">
        <f t="shared" si="92"/>
        <v/>
      </c>
      <c r="AU89" s="290" t="str">
        <f t="shared" si="92"/>
        <v/>
      </c>
      <c r="AV89" s="290" t="str">
        <f t="shared" si="92"/>
        <v/>
      </c>
      <c r="AW89" s="290" t="str">
        <f t="shared" si="92"/>
        <v/>
      </c>
      <c r="AX89" s="290" t="str">
        <f t="shared" si="91"/>
        <v/>
      </c>
      <c r="AY89" s="290" t="str">
        <f t="shared" si="88"/>
        <v/>
      </c>
      <c r="AZ89" s="290" t="str">
        <f t="shared" si="88"/>
        <v/>
      </c>
      <c r="BA89" s="290" t="str">
        <f t="shared" si="88"/>
        <v/>
      </c>
      <c r="BB89" s="290" t="str">
        <f t="shared" si="88"/>
        <v/>
      </c>
      <c r="BC89" s="290" t="str">
        <f t="shared" si="88"/>
        <v/>
      </c>
      <c r="BD89" s="290" t="str">
        <f t="shared" si="88"/>
        <v/>
      </c>
      <c r="BE89" s="290" t="str">
        <f t="shared" si="46"/>
        <v/>
      </c>
      <c r="BF89" s="290" t="str">
        <f t="shared" si="46"/>
        <v/>
      </c>
      <c r="BG89" s="290" t="str">
        <f t="shared" si="45"/>
        <v/>
      </c>
      <c r="BH89" s="290" t="str">
        <f t="shared" si="45"/>
        <v/>
      </c>
      <c r="BI89" s="290" t="str">
        <f t="shared" si="45"/>
        <v/>
      </c>
      <c r="BJ89" s="290" t="str">
        <f t="shared" si="45"/>
        <v/>
      </c>
      <c r="BK89" s="290" t="str">
        <f t="shared" si="45"/>
        <v/>
      </c>
      <c r="BL89" s="290" t="str">
        <f t="shared" si="45"/>
        <v/>
      </c>
      <c r="BM89" s="290"/>
      <c r="BN89" s="290" t="str">
        <f>IF(AO89="","",COUNTIF($AO89:AO89,1))</f>
        <v/>
      </c>
      <c r="BO89" s="290" t="str">
        <f>IF(AP89="","",COUNTIF($AO89:AP89,1))</f>
        <v/>
      </c>
      <c r="BP89" s="290" t="str">
        <f>IF(AQ89="","",COUNTIF($AO89:AQ89,1))</f>
        <v/>
      </c>
      <c r="BQ89" s="290" t="str">
        <f>IF(AR89="","",COUNTIF($AO89:AR89,1))</f>
        <v/>
      </c>
      <c r="BR89" s="290" t="str">
        <f>IF(AS89="","",COUNTIF($AO89:AS89,1))</f>
        <v/>
      </c>
      <c r="BS89" s="290" t="str">
        <f>IF(AT89="","",COUNTIF($AO89:AT89,1))</f>
        <v/>
      </c>
      <c r="BT89" s="290" t="str">
        <f>IF(AU89="","",COUNTIF($AO89:AU89,1))</f>
        <v/>
      </c>
      <c r="BU89" s="290" t="str">
        <f>IF(AV89="","",COUNTIF($AO89:AV89,1))</f>
        <v/>
      </c>
      <c r="BV89" s="290" t="str">
        <f>IF(AW89="","",COUNTIF($AO89:AW89,1))</f>
        <v/>
      </c>
      <c r="BW89" s="290" t="str">
        <f>IF(AX89="","",COUNTIF($AO89:AX89,1))</f>
        <v/>
      </c>
      <c r="BX89" s="290" t="str">
        <f>IF(AY89="","",COUNTIF($AO89:AY89,1))</f>
        <v/>
      </c>
      <c r="BY89" s="290" t="str">
        <f>IF(AZ89="","",COUNTIF($AO89:AZ89,1))</f>
        <v/>
      </c>
      <c r="BZ89" s="290" t="str">
        <f>IF(BA89="","",COUNTIF($AO89:BA89,1))</f>
        <v/>
      </c>
      <c r="CA89" s="290" t="str">
        <f>IF(BB89="","",COUNTIF($AO89:BB89,1))</f>
        <v/>
      </c>
      <c r="CB89" s="290" t="str">
        <f>IF(BC89="","",COUNTIF($AO89:BC89,1))</f>
        <v/>
      </c>
      <c r="CC89" s="290" t="str">
        <f>IF(BD89="","",COUNTIF($AO89:BD89,1))</f>
        <v/>
      </c>
      <c r="CD89" s="290" t="str">
        <f>IF(BE89="","",COUNTIF($AO89:BE89,1))</f>
        <v/>
      </c>
      <c r="CE89" s="290" t="str">
        <f>IF(BF89="","",COUNTIF($AO89:BF89,1))</f>
        <v/>
      </c>
      <c r="CF89" s="290" t="str">
        <f>IF(BG89="","",COUNTIF($AO89:BG89,1))</f>
        <v/>
      </c>
      <c r="CG89" s="290" t="str">
        <f>IF(BH89="","",COUNTIF($AO89:BH89,1))</f>
        <v/>
      </c>
      <c r="CH89" s="290" t="str">
        <f>IF(BI89="","",COUNTIF($AO89:BI89,1))</f>
        <v/>
      </c>
      <c r="CI89" s="290" t="str">
        <f>IF(BJ89="","",COUNTIF($AO89:BJ89,1))</f>
        <v/>
      </c>
      <c r="CJ89" s="290" t="str">
        <f>IF(BK89="","",COUNTIF($AO89:BK89,1))</f>
        <v/>
      </c>
      <c r="CK89" s="290" t="str">
        <f>IF(BL89="","",COUNTIF($AO89:BL89,1))</f>
        <v/>
      </c>
      <c r="CL89" s="291"/>
      <c r="CM89" s="290" t="str">
        <f t="shared" si="90"/>
        <v/>
      </c>
      <c r="CN89" s="290" t="str">
        <f t="shared" si="90"/>
        <v/>
      </c>
      <c r="CO89" s="290" t="str">
        <f t="shared" si="90"/>
        <v/>
      </c>
      <c r="CP89" s="290" t="str">
        <f t="shared" si="90"/>
        <v/>
      </c>
      <c r="CQ89" s="290" t="str">
        <f t="shared" si="90"/>
        <v/>
      </c>
      <c r="CR89" s="290" t="str">
        <f t="shared" si="89"/>
        <v/>
      </c>
      <c r="CS89" s="290" t="str">
        <f t="shared" si="89"/>
        <v/>
      </c>
      <c r="CT89" s="290" t="str">
        <f t="shared" si="89"/>
        <v/>
      </c>
      <c r="CU89" s="290" t="str">
        <f t="shared" si="89"/>
        <v/>
      </c>
      <c r="CV89" s="290" t="str">
        <f t="shared" si="89"/>
        <v/>
      </c>
      <c r="CW89" s="290" t="str">
        <f t="shared" si="54"/>
        <v/>
      </c>
      <c r="CX89" s="290" t="str">
        <f t="shared" si="54"/>
        <v/>
      </c>
      <c r="CY89" s="290" t="str">
        <f t="shared" si="54"/>
        <v/>
      </c>
      <c r="CZ89" s="290" t="str">
        <f t="shared" si="54"/>
        <v/>
      </c>
      <c r="DA89" s="290" t="str">
        <f t="shared" si="54"/>
        <v/>
      </c>
      <c r="DB89" s="290" t="str">
        <f t="shared" si="54"/>
        <v/>
      </c>
      <c r="DC89" s="290" t="str">
        <f t="shared" si="52"/>
        <v/>
      </c>
      <c r="DD89" s="290" t="str">
        <f t="shared" si="52"/>
        <v/>
      </c>
      <c r="DE89" s="290" t="str">
        <f t="shared" si="52"/>
        <v/>
      </c>
      <c r="DF89" s="290" t="str">
        <f t="shared" si="52"/>
        <v/>
      </c>
      <c r="DG89" s="290" t="str">
        <f t="shared" si="52"/>
        <v/>
      </c>
      <c r="DH89" s="290" t="str">
        <f t="shared" si="93"/>
        <v/>
      </c>
      <c r="DI89" s="290" t="str">
        <f t="shared" si="93"/>
        <v/>
      </c>
      <c r="DJ89" s="290" t="str">
        <f t="shared" si="93"/>
        <v/>
      </c>
      <c r="DK89" s="3" t="str">
        <f t="shared" si="82"/>
        <v/>
      </c>
      <c r="DL89" s="3" t="str">
        <f t="shared" si="82"/>
        <v/>
      </c>
      <c r="DM89" s="3" t="str">
        <f t="shared" si="82"/>
        <v/>
      </c>
      <c r="DN89" s="3" t="str">
        <f t="shared" si="82"/>
        <v/>
      </c>
      <c r="DO89" s="3" t="str">
        <f t="shared" si="82"/>
        <v/>
      </c>
      <c r="DP89" s="3" t="str">
        <f t="shared" si="83"/>
        <v/>
      </c>
      <c r="DQ89" s="3" t="str">
        <f t="shared" si="84"/>
        <v/>
      </c>
      <c r="DR89" s="3" t="str">
        <f t="shared" si="85"/>
        <v/>
      </c>
      <c r="DS89" s="3" t="str">
        <f t="shared" si="86"/>
        <v/>
      </c>
      <c r="DT89" s="3" t="str">
        <f t="shared" si="87"/>
        <v/>
      </c>
      <c r="DU89" s="1" t="str">
        <f t="shared" si="71"/>
        <v/>
      </c>
      <c r="DV89" s="1" t="str">
        <f t="shared" si="72"/>
        <v/>
      </c>
      <c r="DW89" s="1" t="str">
        <f t="shared" si="73"/>
        <v/>
      </c>
      <c r="DX89" s="1" t="str">
        <f t="shared" si="74"/>
        <v/>
      </c>
      <c r="DY89" s="1" t="str">
        <f t="shared" si="59"/>
        <v/>
      </c>
      <c r="DZ89" s="1" t="str">
        <f t="shared" si="60"/>
        <v/>
      </c>
      <c r="EA89" s="1" t="str">
        <f t="shared" si="94"/>
        <v/>
      </c>
      <c r="EB89" s="1" t="str">
        <f t="shared" si="61"/>
        <v/>
      </c>
      <c r="EC89" s="1" t="str">
        <f t="shared" si="94"/>
        <v/>
      </c>
      <c r="ED89" s="1" t="str">
        <f t="shared" si="61"/>
        <v/>
      </c>
      <c r="EE89" s="1" t="str">
        <f t="shared" si="75"/>
        <v/>
      </c>
      <c r="EF89" s="1" t="str">
        <f t="shared" si="76"/>
        <v/>
      </c>
      <c r="EG89" s="1" t="str">
        <f t="shared" si="62"/>
        <v/>
      </c>
      <c r="EH89" s="1" t="str">
        <f t="shared" si="63"/>
        <v/>
      </c>
      <c r="EI89" s="1" t="str">
        <f t="shared" si="64"/>
        <v/>
      </c>
      <c r="EJ89" s="1" t="str">
        <f t="shared" si="65"/>
        <v/>
      </c>
      <c r="EK89" s="1" t="str">
        <f t="shared" si="66"/>
        <v/>
      </c>
      <c r="EL89" s="1" t="str">
        <f t="shared" si="67"/>
        <v/>
      </c>
      <c r="EM89" s="1" t="str">
        <f t="shared" si="68"/>
        <v/>
      </c>
      <c r="EN89" s="1" t="str">
        <f t="shared" si="69"/>
        <v/>
      </c>
      <c r="EP89" s="1" t="str">
        <f t="shared" si="77"/>
        <v/>
      </c>
      <c r="EQ89" s="1" t="str">
        <f t="shared" si="78"/>
        <v/>
      </c>
      <c r="ER89" s="1" t="str">
        <f t="shared" si="79"/>
        <v/>
      </c>
      <c r="ES89" s="1" t="str">
        <f t="shared" si="80"/>
        <v/>
      </c>
      <c r="ET89" s="1" t="str">
        <f t="shared" si="81"/>
        <v/>
      </c>
    </row>
    <row r="90" spans="1:150" ht="15.6" x14ac:dyDescent="0.3">
      <c r="A90" s="291" t="str">
        <f t="shared" si="70"/>
        <v/>
      </c>
      <c r="B90" s="292" t="str">
        <f>ajuizamento!A97</f>
        <v/>
      </c>
      <c r="C90" s="293" t="str">
        <f>ajuizamento!B97</f>
        <v/>
      </c>
      <c r="D90" s="293">
        <f>ajuizamento!C97</f>
        <v>0</v>
      </c>
      <c r="E90" s="293">
        <f>ajuizamento!D97</f>
        <v>0</v>
      </c>
      <c r="F90" s="293" t="str">
        <f>ajuizamento!E97</f>
        <v/>
      </c>
      <c r="G90" s="293" t="str">
        <f>ajuizamento!F97</f>
        <v/>
      </c>
      <c r="H90" s="292">
        <f>ajuizamento!G97</f>
        <v>0</v>
      </c>
      <c r="I90" s="5">
        <f>IF(ajuizamento!$AY97="",0,ajuizamento!$AY97)</f>
        <v>0</v>
      </c>
      <c r="J90" s="5">
        <f>IF(ajuizamento!H97="",0,ajuizamento!H97)</f>
        <v>0</v>
      </c>
      <c r="K90" s="5">
        <f>IF(ajuizamento!BC97="",0,ajuizamento!BC97)</f>
        <v>0</v>
      </c>
      <c r="L90" s="5">
        <f>IF(ajuizamento!BD97="",0,ajuizamento!BD97)</f>
        <v>0</v>
      </c>
      <c r="M90" s="5">
        <f>IF(ajuizamento!S97="",0,ajuizamento!S97)</f>
        <v>0</v>
      </c>
      <c r="N90" s="5">
        <f>IF(ajuizamento!T97="",0,ajuizamento!T97)</f>
        <v>0</v>
      </c>
      <c r="O90" s="5">
        <f>IF(ajuizamento!U97="",0,ajuizamento!U97)</f>
        <v>0</v>
      </c>
      <c r="P90" s="5">
        <f>IF(ajuizamento!V97="",0,ajuizamento!V97)</f>
        <v>0</v>
      </c>
      <c r="Q90" s="5">
        <f>IF(ajuizamento!W97="",0,ajuizamento!W97)</f>
        <v>0</v>
      </c>
      <c r="R90" s="5">
        <f>IF(ajuizamento!X97="",0,ajuizamento!X97)</f>
        <v>0</v>
      </c>
      <c r="S90" s="5">
        <f>IF(ajuizamento!Y97="",0,ajuizamento!Y97)</f>
        <v>0</v>
      </c>
      <c r="T90" s="5">
        <f>IF(ajuizamento!Z97="",0,ajuizamento!Z97)</f>
        <v>0</v>
      </c>
      <c r="U90" s="5">
        <f>IF(ajuizamento!AA97="",0,ajuizamento!AA97)</f>
        <v>0</v>
      </c>
      <c r="V90" s="5">
        <f>IF(ajuizamento!AB97="",0,ajuizamento!AB97)</f>
        <v>0</v>
      </c>
      <c r="W90" s="5">
        <f>IF(ajuizamento!AC97="",0,ajuizamento!AC97)</f>
        <v>0</v>
      </c>
      <c r="X90" s="5">
        <f>IF(ajuizamento!AD97="",0,ajuizamento!AD97)</f>
        <v>0</v>
      </c>
      <c r="Y90" s="5">
        <f>IF(ajuizamento!AE97="",0,ajuizamento!AE97)</f>
        <v>0</v>
      </c>
      <c r="Z90" s="5">
        <f>IF(ajuizamento!AF97="",0,ajuizamento!AF97)</f>
        <v>0</v>
      </c>
      <c r="AA90" s="5">
        <f>IF(ajuizamento!AG97="",0,ajuizamento!AG97)</f>
        <v>0</v>
      </c>
      <c r="AB90" s="5">
        <f>IF(ajuizamento!AH97="",0,ajuizamento!AH97)</f>
        <v>0</v>
      </c>
      <c r="AC90" s="5">
        <f>IF(ajuizamento!AI97="",0,ajuizamento!AI97)</f>
        <v>0</v>
      </c>
      <c r="AD90" s="5">
        <f>IF(ajuizamento!AJ97="",0,ajuizamento!AJ97)</f>
        <v>0</v>
      </c>
      <c r="AE90" s="5">
        <f>IF(ajuizamento!AK97="",0,ajuizamento!AK97)</f>
        <v>0</v>
      </c>
      <c r="AF90" s="5">
        <f>IF(ajuizamento!AL97="",0,ajuizamento!AL97)</f>
        <v>0</v>
      </c>
      <c r="AG90" s="5">
        <f>IF(ajuizamento!AM97="",0,ajuizamento!AM97)</f>
        <v>0</v>
      </c>
      <c r="AH90" s="5">
        <f>IF(ajuizamento!AN97="",0,ajuizamento!AN97)</f>
        <v>0</v>
      </c>
      <c r="AI90" s="5">
        <f>IF(ajuizamento!AO97="",0,ajuizamento!AO97)</f>
        <v>0</v>
      </c>
      <c r="AJ90" s="5">
        <f>IF(ajuizamento!AP97="",0,ajuizamento!AP97)</f>
        <v>0</v>
      </c>
      <c r="AK90" s="5">
        <f>IF(ajuizamento!AS97="",0,ajuizamento!AS97)</f>
        <v>0</v>
      </c>
      <c r="AL90" s="9" t="str">
        <f t="shared" si="57"/>
        <v/>
      </c>
      <c r="AM90" s="7" t="str">
        <f t="shared" si="58"/>
        <v/>
      </c>
      <c r="AN90" s="291">
        <f t="shared" si="55"/>
        <v>0</v>
      </c>
      <c r="AO90" s="290" t="str">
        <f t="shared" si="92"/>
        <v/>
      </c>
      <c r="AP90" s="290" t="str">
        <f t="shared" si="92"/>
        <v/>
      </c>
      <c r="AQ90" s="290" t="str">
        <f t="shared" si="92"/>
        <v/>
      </c>
      <c r="AR90" s="290" t="str">
        <f t="shared" si="92"/>
        <v/>
      </c>
      <c r="AS90" s="290" t="str">
        <f t="shared" si="92"/>
        <v/>
      </c>
      <c r="AT90" s="290" t="str">
        <f t="shared" si="92"/>
        <v/>
      </c>
      <c r="AU90" s="290" t="str">
        <f t="shared" si="92"/>
        <v/>
      </c>
      <c r="AV90" s="290" t="str">
        <f t="shared" si="92"/>
        <v/>
      </c>
      <c r="AW90" s="290" t="str">
        <f t="shared" si="92"/>
        <v/>
      </c>
      <c r="AX90" s="290" t="str">
        <f t="shared" si="91"/>
        <v/>
      </c>
      <c r="AY90" s="290" t="str">
        <f t="shared" si="88"/>
        <v/>
      </c>
      <c r="AZ90" s="290" t="str">
        <f t="shared" si="88"/>
        <v/>
      </c>
      <c r="BA90" s="290" t="str">
        <f t="shared" si="88"/>
        <v/>
      </c>
      <c r="BB90" s="290" t="str">
        <f t="shared" si="88"/>
        <v/>
      </c>
      <c r="BC90" s="290" t="str">
        <f t="shared" si="88"/>
        <v/>
      </c>
      <c r="BD90" s="290" t="str">
        <f t="shared" si="88"/>
        <v/>
      </c>
      <c r="BE90" s="290" t="str">
        <f t="shared" si="46"/>
        <v/>
      </c>
      <c r="BF90" s="290" t="str">
        <f t="shared" si="46"/>
        <v/>
      </c>
      <c r="BG90" s="290" t="str">
        <f t="shared" si="45"/>
        <v/>
      </c>
      <c r="BH90" s="290" t="str">
        <f t="shared" si="45"/>
        <v/>
      </c>
      <c r="BI90" s="290" t="str">
        <f t="shared" si="45"/>
        <v/>
      </c>
      <c r="BJ90" s="290" t="str">
        <f t="shared" si="45"/>
        <v/>
      </c>
      <c r="BK90" s="290" t="str">
        <f t="shared" si="45"/>
        <v/>
      </c>
      <c r="BL90" s="290" t="str">
        <f t="shared" si="45"/>
        <v/>
      </c>
      <c r="BM90" s="290"/>
      <c r="BN90" s="290" t="str">
        <f>IF(AO90="","",COUNTIF($AO90:AO90,1))</f>
        <v/>
      </c>
      <c r="BO90" s="290" t="str">
        <f>IF(AP90="","",COUNTIF($AO90:AP90,1))</f>
        <v/>
      </c>
      <c r="BP90" s="290" t="str">
        <f>IF(AQ90="","",COUNTIF($AO90:AQ90,1))</f>
        <v/>
      </c>
      <c r="BQ90" s="290" t="str">
        <f>IF(AR90="","",COUNTIF($AO90:AR90,1))</f>
        <v/>
      </c>
      <c r="BR90" s="290" t="str">
        <f>IF(AS90="","",COUNTIF($AO90:AS90,1))</f>
        <v/>
      </c>
      <c r="BS90" s="290" t="str">
        <f>IF(AT90="","",COUNTIF($AO90:AT90,1))</f>
        <v/>
      </c>
      <c r="BT90" s="290" t="str">
        <f>IF(AU90="","",COUNTIF($AO90:AU90,1))</f>
        <v/>
      </c>
      <c r="BU90" s="290" t="str">
        <f>IF(AV90="","",COUNTIF($AO90:AV90,1))</f>
        <v/>
      </c>
      <c r="BV90" s="290" t="str">
        <f>IF(AW90="","",COUNTIF($AO90:AW90,1))</f>
        <v/>
      </c>
      <c r="BW90" s="290" t="str">
        <f>IF(AX90="","",COUNTIF($AO90:AX90,1))</f>
        <v/>
      </c>
      <c r="BX90" s="290" t="str">
        <f>IF(AY90="","",COUNTIF($AO90:AY90,1))</f>
        <v/>
      </c>
      <c r="BY90" s="290" t="str">
        <f>IF(AZ90="","",COUNTIF($AO90:AZ90,1))</f>
        <v/>
      </c>
      <c r="BZ90" s="290" t="str">
        <f>IF(BA90="","",COUNTIF($AO90:BA90,1))</f>
        <v/>
      </c>
      <c r="CA90" s="290" t="str">
        <f>IF(BB90="","",COUNTIF($AO90:BB90,1))</f>
        <v/>
      </c>
      <c r="CB90" s="290" t="str">
        <f>IF(BC90="","",COUNTIF($AO90:BC90,1))</f>
        <v/>
      </c>
      <c r="CC90" s="290" t="str">
        <f>IF(BD90="","",COUNTIF($AO90:BD90,1))</f>
        <v/>
      </c>
      <c r="CD90" s="290" t="str">
        <f>IF(BE90="","",COUNTIF($AO90:BE90,1))</f>
        <v/>
      </c>
      <c r="CE90" s="290" t="str">
        <f>IF(BF90="","",COUNTIF($AO90:BF90,1))</f>
        <v/>
      </c>
      <c r="CF90" s="290" t="str">
        <f>IF(BG90="","",COUNTIF($AO90:BG90,1))</f>
        <v/>
      </c>
      <c r="CG90" s="290" t="str">
        <f>IF(BH90="","",COUNTIF($AO90:BH90,1))</f>
        <v/>
      </c>
      <c r="CH90" s="290" t="str">
        <f>IF(BI90="","",COUNTIF($AO90:BI90,1))</f>
        <v/>
      </c>
      <c r="CI90" s="290" t="str">
        <f>IF(BJ90="","",COUNTIF($AO90:BJ90,1))</f>
        <v/>
      </c>
      <c r="CJ90" s="290" t="str">
        <f>IF(BK90="","",COUNTIF($AO90:BK90,1))</f>
        <v/>
      </c>
      <c r="CK90" s="290" t="str">
        <f>IF(BL90="","",COUNTIF($AO90:BL90,1))</f>
        <v/>
      </c>
      <c r="CL90" s="291"/>
      <c r="CM90" s="290" t="str">
        <f t="shared" si="90"/>
        <v/>
      </c>
      <c r="CN90" s="290" t="str">
        <f t="shared" si="90"/>
        <v/>
      </c>
      <c r="CO90" s="290" t="str">
        <f t="shared" si="90"/>
        <v/>
      </c>
      <c r="CP90" s="290" t="str">
        <f t="shared" si="90"/>
        <v/>
      </c>
      <c r="CQ90" s="290" t="str">
        <f t="shared" si="90"/>
        <v/>
      </c>
      <c r="CR90" s="290" t="str">
        <f t="shared" si="89"/>
        <v/>
      </c>
      <c r="CS90" s="290" t="str">
        <f t="shared" si="89"/>
        <v/>
      </c>
      <c r="CT90" s="290" t="str">
        <f t="shared" si="89"/>
        <v/>
      </c>
      <c r="CU90" s="290" t="str">
        <f t="shared" si="89"/>
        <v/>
      </c>
      <c r="CV90" s="290" t="str">
        <f t="shared" si="89"/>
        <v/>
      </c>
      <c r="CW90" s="290" t="str">
        <f t="shared" si="54"/>
        <v/>
      </c>
      <c r="CX90" s="290" t="str">
        <f t="shared" si="54"/>
        <v/>
      </c>
      <c r="CY90" s="290" t="str">
        <f t="shared" si="54"/>
        <v/>
      </c>
      <c r="CZ90" s="290" t="str">
        <f t="shared" si="54"/>
        <v/>
      </c>
      <c r="DA90" s="290" t="str">
        <f t="shared" si="54"/>
        <v/>
      </c>
      <c r="DB90" s="290" t="str">
        <f t="shared" si="54"/>
        <v/>
      </c>
      <c r="DC90" s="290" t="str">
        <f t="shared" si="52"/>
        <v/>
      </c>
      <c r="DD90" s="290" t="str">
        <f t="shared" si="52"/>
        <v/>
      </c>
      <c r="DE90" s="290" t="str">
        <f t="shared" si="52"/>
        <v/>
      </c>
      <c r="DF90" s="290" t="str">
        <f t="shared" si="52"/>
        <v/>
      </c>
      <c r="DG90" s="290" t="str">
        <f t="shared" si="52"/>
        <v/>
      </c>
      <c r="DH90" s="290" t="str">
        <f t="shared" si="93"/>
        <v/>
      </c>
      <c r="DI90" s="290" t="str">
        <f t="shared" si="93"/>
        <v/>
      </c>
      <c r="DJ90" s="290" t="str">
        <f t="shared" si="93"/>
        <v/>
      </c>
      <c r="DK90" s="3" t="str">
        <f t="shared" si="82"/>
        <v/>
      </c>
      <c r="DL90" s="3" t="str">
        <f t="shared" si="82"/>
        <v/>
      </c>
      <c r="DM90" s="3" t="str">
        <f t="shared" si="82"/>
        <v/>
      </c>
      <c r="DN90" s="3" t="str">
        <f t="shared" si="82"/>
        <v/>
      </c>
      <c r="DO90" s="3" t="str">
        <f t="shared" si="82"/>
        <v/>
      </c>
      <c r="DP90" s="3" t="str">
        <f t="shared" si="83"/>
        <v/>
      </c>
      <c r="DQ90" s="3" t="str">
        <f t="shared" si="84"/>
        <v/>
      </c>
      <c r="DR90" s="3" t="str">
        <f t="shared" si="85"/>
        <v/>
      </c>
      <c r="DS90" s="3" t="str">
        <f t="shared" si="86"/>
        <v/>
      </c>
      <c r="DT90" s="3" t="str">
        <f t="shared" si="87"/>
        <v/>
      </c>
      <c r="DU90" s="1" t="str">
        <f t="shared" si="71"/>
        <v/>
      </c>
      <c r="DV90" s="1" t="str">
        <f t="shared" si="72"/>
        <v/>
      </c>
      <c r="DW90" s="1" t="str">
        <f t="shared" si="73"/>
        <v/>
      </c>
      <c r="DX90" s="1" t="str">
        <f t="shared" si="74"/>
        <v/>
      </c>
      <c r="DY90" s="1" t="str">
        <f t="shared" si="59"/>
        <v/>
      </c>
      <c r="DZ90" s="1" t="str">
        <f t="shared" si="60"/>
        <v/>
      </c>
      <c r="EA90" s="1" t="str">
        <f t="shared" si="94"/>
        <v/>
      </c>
      <c r="EB90" s="1" t="str">
        <f t="shared" si="61"/>
        <v/>
      </c>
      <c r="EC90" s="1" t="str">
        <f t="shared" si="94"/>
        <v/>
      </c>
      <c r="ED90" s="1" t="str">
        <f t="shared" si="61"/>
        <v/>
      </c>
      <c r="EE90" s="1" t="str">
        <f t="shared" si="75"/>
        <v/>
      </c>
      <c r="EF90" s="1" t="str">
        <f t="shared" si="76"/>
        <v/>
      </c>
      <c r="EG90" s="1" t="str">
        <f t="shared" si="62"/>
        <v/>
      </c>
      <c r="EH90" s="1" t="str">
        <f t="shared" si="63"/>
        <v/>
      </c>
      <c r="EI90" s="1" t="str">
        <f t="shared" si="64"/>
        <v/>
      </c>
      <c r="EJ90" s="1" t="str">
        <f t="shared" si="65"/>
        <v/>
      </c>
      <c r="EK90" s="1" t="str">
        <f t="shared" si="66"/>
        <v/>
      </c>
      <c r="EL90" s="1" t="str">
        <f t="shared" si="67"/>
        <v/>
      </c>
      <c r="EM90" s="1" t="str">
        <f t="shared" si="68"/>
        <v/>
      </c>
      <c r="EN90" s="1" t="str">
        <f t="shared" si="69"/>
        <v/>
      </c>
      <c r="EP90" s="1" t="str">
        <f t="shared" si="77"/>
        <v/>
      </c>
      <c r="EQ90" s="1" t="str">
        <f t="shared" si="78"/>
        <v/>
      </c>
      <c r="ER90" s="1" t="str">
        <f t="shared" si="79"/>
        <v/>
      </c>
      <c r="ES90" s="1" t="str">
        <f t="shared" si="80"/>
        <v/>
      </c>
      <c r="ET90" s="1" t="str">
        <f t="shared" si="81"/>
        <v/>
      </c>
    </row>
    <row r="91" spans="1:150" ht="15.6" x14ac:dyDescent="0.3">
      <c r="A91" s="291" t="str">
        <f t="shared" si="70"/>
        <v/>
      </c>
      <c r="B91" s="292" t="str">
        <f>ajuizamento!A98</f>
        <v/>
      </c>
      <c r="C91" s="293" t="str">
        <f>ajuizamento!B98</f>
        <v/>
      </c>
      <c r="D91" s="293">
        <f>ajuizamento!C98</f>
        <v>0</v>
      </c>
      <c r="E91" s="293">
        <f>ajuizamento!D98</f>
        <v>0</v>
      </c>
      <c r="F91" s="293" t="str">
        <f>ajuizamento!E98</f>
        <v/>
      </c>
      <c r="G91" s="293" t="str">
        <f>ajuizamento!F98</f>
        <v/>
      </c>
      <c r="H91" s="292">
        <f>ajuizamento!G98</f>
        <v>0</v>
      </c>
      <c r="I91" s="5">
        <f>IF(ajuizamento!$AY98="",0,ajuizamento!$AY98)</f>
        <v>0</v>
      </c>
      <c r="J91" s="5">
        <f>IF(ajuizamento!H98="",0,ajuizamento!H98)</f>
        <v>0</v>
      </c>
      <c r="K91" s="5">
        <f>IF(ajuizamento!BC98="",0,ajuizamento!BC98)</f>
        <v>0</v>
      </c>
      <c r="L91" s="5">
        <f>IF(ajuizamento!BD98="",0,ajuizamento!BD98)</f>
        <v>0</v>
      </c>
      <c r="M91" s="5">
        <f>IF(ajuizamento!S98="",0,ajuizamento!S98)</f>
        <v>0</v>
      </c>
      <c r="N91" s="5">
        <f>IF(ajuizamento!T98="",0,ajuizamento!T98)</f>
        <v>0</v>
      </c>
      <c r="O91" s="5">
        <f>IF(ajuizamento!U98="",0,ajuizamento!U98)</f>
        <v>0</v>
      </c>
      <c r="P91" s="5">
        <f>IF(ajuizamento!V98="",0,ajuizamento!V98)</f>
        <v>0</v>
      </c>
      <c r="Q91" s="5">
        <f>IF(ajuizamento!W98="",0,ajuizamento!W98)</f>
        <v>0</v>
      </c>
      <c r="R91" s="5">
        <f>IF(ajuizamento!X98="",0,ajuizamento!X98)</f>
        <v>0</v>
      </c>
      <c r="S91" s="5">
        <f>IF(ajuizamento!Y98="",0,ajuizamento!Y98)</f>
        <v>0</v>
      </c>
      <c r="T91" s="5">
        <f>IF(ajuizamento!Z98="",0,ajuizamento!Z98)</f>
        <v>0</v>
      </c>
      <c r="U91" s="5">
        <f>IF(ajuizamento!AA98="",0,ajuizamento!AA98)</f>
        <v>0</v>
      </c>
      <c r="V91" s="5">
        <f>IF(ajuizamento!AB98="",0,ajuizamento!AB98)</f>
        <v>0</v>
      </c>
      <c r="W91" s="5">
        <f>IF(ajuizamento!AC98="",0,ajuizamento!AC98)</f>
        <v>0</v>
      </c>
      <c r="X91" s="5">
        <f>IF(ajuizamento!AD98="",0,ajuizamento!AD98)</f>
        <v>0</v>
      </c>
      <c r="Y91" s="5">
        <f>IF(ajuizamento!AE98="",0,ajuizamento!AE98)</f>
        <v>0</v>
      </c>
      <c r="Z91" s="5">
        <f>IF(ajuizamento!AF98="",0,ajuizamento!AF98)</f>
        <v>0</v>
      </c>
      <c r="AA91" s="5">
        <f>IF(ajuizamento!AG98="",0,ajuizamento!AG98)</f>
        <v>0</v>
      </c>
      <c r="AB91" s="5">
        <f>IF(ajuizamento!AH98="",0,ajuizamento!AH98)</f>
        <v>0</v>
      </c>
      <c r="AC91" s="5">
        <f>IF(ajuizamento!AI98="",0,ajuizamento!AI98)</f>
        <v>0</v>
      </c>
      <c r="AD91" s="5">
        <f>IF(ajuizamento!AJ98="",0,ajuizamento!AJ98)</f>
        <v>0</v>
      </c>
      <c r="AE91" s="5">
        <f>IF(ajuizamento!AK98="",0,ajuizamento!AK98)</f>
        <v>0</v>
      </c>
      <c r="AF91" s="5">
        <f>IF(ajuizamento!AL98="",0,ajuizamento!AL98)</f>
        <v>0</v>
      </c>
      <c r="AG91" s="5">
        <f>IF(ajuizamento!AM98="",0,ajuizamento!AM98)</f>
        <v>0</v>
      </c>
      <c r="AH91" s="5">
        <f>IF(ajuizamento!AN98="",0,ajuizamento!AN98)</f>
        <v>0</v>
      </c>
      <c r="AI91" s="5">
        <f>IF(ajuizamento!AO98="",0,ajuizamento!AO98)</f>
        <v>0</v>
      </c>
      <c r="AJ91" s="5">
        <f>IF(ajuizamento!AP98="",0,ajuizamento!AP98)</f>
        <v>0</v>
      </c>
      <c r="AK91" s="5">
        <f>IF(ajuizamento!AS98="",0,ajuizamento!AS98)</f>
        <v>0</v>
      </c>
      <c r="AL91" s="9" t="str">
        <f t="shared" si="57"/>
        <v/>
      </c>
      <c r="AM91" s="7" t="str">
        <f t="shared" si="58"/>
        <v/>
      </c>
      <c r="AN91" s="291">
        <f t="shared" si="55"/>
        <v>0</v>
      </c>
      <c r="AO91" s="290" t="str">
        <f t="shared" si="92"/>
        <v/>
      </c>
      <c r="AP91" s="290" t="str">
        <f t="shared" si="92"/>
        <v/>
      </c>
      <c r="AQ91" s="290" t="str">
        <f t="shared" si="92"/>
        <v/>
      </c>
      <c r="AR91" s="290" t="str">
        <f t="shared" si="92"/>
        <v/>
      </c>
      <c r="AS91" s="290" t="str">
        <f t="shared" si="92"/>
        <v/>
      </c>
      <c r="AT91" s="290" t="str">
        <f t="shared" si="92"/>
        <v/>
      </c>
      <c r="AU91" s="290" t="str">
        <f t="shared" si="92"/>
        <v/>
      </c>
      <c r="AV91" s="290" t="str">
        <f t="shared" si="92"/>
        <v/>
      </c>
      <c r="AW91" s="290" t="str">
        <f t="shared" si="92"/>
        <v/>
      </c>
      <c r="AX91" s="290" t="str">
        <f t="shared" si="91"/>
        <v/>
      </c>
      <c r="AY91" s="290" t="str">
        <f t="shared" si="88"/>
        <v/>
      </c>
      <c r="AZ91" s="290" t="str">
        <f t="shared" si="88"/>
        <v/>
      </c>
      <c r="BA91" s="290" t="str">
        <f t="shared" si="88"/>
        <v/>
      </c>
      <c r="BB91" s="290" t="str">
        <f t="shared" si="88"/>
        <v/>
      </c>
      <c r="BC91" s="290" t="str">
        <f t="shared" si="88"/>
        <v/>
      </c>
      <c r="BD91" s="290" t="str">
        <f t="shared" si="88"/>
        <v/>
      </c>
      <c r="BE91" s="290" t="str">
        <f t="shared" si="46"/>
        <v/>
      </c>
      <c r="BF91" s="290" t="str">
        <f t="shared" si="46"/>
        <v/>
      </c>
      <c r="BG91" s="290" t="str">
        <f t="shared" si="45"/>
        <v/>
      </c>
      <c r="BH91" s="290" t="str">
        <f t="shared" si="45"/>
        <v/>
      </c>
      <c r="BI91" s="290" t="str">
        <f t="shared" si="45"/>
        <v/>
      </c>
      <c r="BJ91" s="290" t="str">
        <f t="shared" si="45"/>
        <v/>
      </c>
      <c r="BK91" s="290" t="str">
        <f t="shared" si="45"/>
        <v/>
      </c>
      <c r="BL91" s="290" t="str">
        <f t="shared" si="45"/>
        <v/>
      </c>
      <c r="BM91" s="290"/>
      <c r="BN91" s="290" t="str">
        <f>IF(AO91="","",COUNTIF($AO91:AO91,1))</f>
        <v/>
      </c>
      <c r="BO91" s="290" t="str">
        <f>IF(AP91="","",COUNTIF($AO91:AP91,1))</f>
        <v/>
      </c>
      <c r="BP91" s="290" t="str">
        <f>IF(AQ91="","",COUNTIF($AO91:AQ91,1))</f>
        <v/>
      </c>
      <c r="BQ91" s="290" t="str">
        <f>IF(AR91="","",COUNTIF($AO91:AR91,1))</f>
        <v/>
      </c>
      <c r="BR91" s="290" t="str">
        <f>IF(AS91="","",COUNTIF($AO91:AS91,1))</f>
        <v/>
      </c>
      <c r="BS91" s="290" t="str">
        <f>IF(AT91="","",COUNTIF($AO91:AT91,1))</f>
        <v/>
      </c>
      <c r="BT91" s="290" t="str">
        <f>IF(AU91="","",COUNTIF($AO91:AU91,1))</f>
        <v/>
      </c>
      <c r="BU91" s="290" t="str">
        <f>IF(AV91="","",COUNTIF($AO91:AV91,1))</f>
        <v/>
      </c>
      <c r="BV91" s="290" t="str">
        <f>IF(AW91="","",COUNTIF($AO91:AW91,1))</f>
        <v/>
      </c>
      <c r="BW91" s="290" t="str">
        <f>IF(AX91="","",COUNTIF($AO91:AX91,1))</f>
        <v/>
      </c>
      <c r="BX91" s="290" t="str">
        <f>IF(AY91="","",COUNTIF($AO91:AY91,1))</f>
        <v/>
      </c>
      <c r="BY91" s="290" t="str">
        <f>IF(AZ91="","",COUNTIF($AO91:AZ91,1))</f>
        <v/>
      </c>
      <c r="BZ91" s="290" t="str">
        <f>IF(BA91="","",COUNTIF($AO91:BA91,1))</f>
        <v/>
      </c>
      <c r="CA91" s="290" t="str">
        <f>IF(BB91="","",COUNTIF($AO91:BB91,1))</f>
        <v/>
      </c>
      <c r="CB91" s="290" t="str">
        <f>IF(BC91="","",COUNTIF($AO91:BC91,1))</f>
        <v/>
      </c>
      <c r="CC91" s="290" t="str">
        <f>IF(BD91="","",COUNTIF($AO91:BD91,1))</f>
        <v/>
      </c>
      <c r="CD91" s="290" t="str">
        <f>IF(BE91="","",COUNTIF($AO91:BE91,1))</f>
        <v/>
      </c>
      <c r="CE91" s="290" t="str">
        <f>IF(BF91="","",COUNTIF($AO91:BF91,1))</f>
        <v/>
      </c>
      <c r="CF91" s="290" t="str">
        <f>IF(BG91="","",COUNTIF($AO91:BG91,1))</f>
        <v/>
      </c>
      <c r="CG91" s="290" t="str">
        <f>IF(BH91="","",COUNTIF($AO91:BH91,1))</f>
        <v/>
      </c>
      <c r="CH91" s="290" t="str">
        <f>IF(BI91="","",COUNTIF($AO91:BI91,1))</f>
        <v/>
      </c>
      <c r="CI91" s="290" t="str">
        <f>IF(BJ91="","",COUNTIF($AO91:BJ91,1))</f>
        <v/>
      </c>
      <c r="CJ91" s="290" t="str">
        <f>IF(BK91="","",COUNTIF($AO91:BK91,1))</f>
        <v/>
      </c>
      <c r="CK91" s="290" t="str">
        <f>IF(BL91="","",COUNTIF($AO91:BL91,1))</f>
        <v/>
      </c>
      <c r="CL91" s="291"/>
      <c r="CM91" s="290" t="str">
        <f t="shared" si="90"/>
        <v/>
      </c>
      <c r="CN91" s="290" t="str">
        <f t="shared" si="90"/>
        <v/>
      </c>
      <c r="CO91" s="290" t="str">
        <f t="shared" si="90"/>
        <v/>
      </c>
      <c r="CP91" s="290" t="str">
        <f t="shared" si="90"/>
        <v/>
      </c>
      <c r="CQ91" s="290" t="str">
        <f t="shared" si="90"/>
        <v/>
      </c>
      <c r="CR91" s="290" t="str">
        <f t="shared" si="89"/>
        <v/>
      </c>
      <c r="CS91" s="290" t="str">
        <f t="shared" si="89"/>
        <v/>
      </c>
      <c r="CT91" s="290" t="str">
        <f t="shared" si="89"/>
        <v/>
      </c>
      <c r="CU91" s="290" t="str">
        <f t="shared" si="89"/>
        <v/>
      </c>
      <c r="CV91" s="290" t="str">
        <f t="shared" si="89"/>
        <v/>
      </c>
      <c r="CW91" s="290" t="str">
        <f t="shared" si="54"/>
        <v/>
      </c>
      <c r="CX91" s="290" t="str">
        <f t="shared" si="54"/>
        <v/>
      </c>
      <c r="CY91" s="290" t="str">
        <f t="shared" si="54"/>
        <v/>
      </c>
      <c r="CZ91" s="290" t="str">
        <f t="shared" si="54"/>
        <v/>
      </c>
      <c r="DA91" s="290" t="str">
        <f t="shared" si="54"/>
        <v/>
      </c>
      <c r="DB91" s="290" t="str">
        <f t="shared" si="54"/>
        <v/>
      </c>
      <c r="DC91" s="290" t="str">
        <f t="shared" si="52"/>
        <v/>
      </c>
      <c r="DD91" s="290" t="str">
        <f t="shared" si="52"/>
        <v/>
      </c>
      <c r="DE91" s="290" t="str">
        <f t="shared" si="52"/>
        <v/>
      </c>
      <c r="DF91" s="290" t="str">
        <f t="shared" si="52"/>
        <v/>
      </c>
      <c r="DG91" s="290" t="str">
        <f t="shared" si="52"/>
        <v/>
      </c>
      <c r="DH91" s="290" t="str">
        <f t="shared" si="93"/>
        <v/>
      </c>
      <c r="DI91" s="290" t="str">
        <f t="shared" si="93"/>
        <v/>
      </c>
      <c r="DJ91" s="290" t="str">
        <f t="shared" si="93"/>
        <v/>
      </c>
      <c r="DK91" s="3" t="str">
        <f t="shared" si="82"/>
        <v/>
      </c>
      <c r="DL91" s="3" t="str">
        <f t="shared" si="82"/>
        <v/>
      </c>
      <c r="DM91" s="3" t="str">
        <f t="shared" si="82"/>
        <v/>
      </c>
      <c r="DN91" s="3" t="str">
        <f t="shared" si="82"/>
        <v/>
      </c>
      <c r="DO91" s="3" t="str">
        <f t="shared" si="82"/>
        <v/>
      </c>
      <c r="DP91" s="3" t="str">
        <f t="shared" si="83"/>
        <v/>
      </c>
      <c r="DQ91" s="3" t="str">
        <f t="shared" si="84"/>
        <v/>
      </c>
      <c r="DR91" s="3" t="str">
        <f t="shared" si="85"/>
        <v/>
      </c>
      <c r="DS91" s="3" t="str">
        <f t="shared" si="86"/>
        <v/>
      </c>
      <c r="DT91" s="3" t="str">
        <f t="shared" si="87"/>
        <v/>
      </c>
      <c r="DU91" s="1" t="str">
        <f t="shared" si="71"/>
        <v/>
      </c>
      <c r="DV91" s="1" t="str">
        <f t="shared" si="72"/>
        <v/>
      </c>
      <c r="DW91" s="1" t="str">
        <f t="shared" si="73"/>
        <v/>
      </c>
      <c r="DX91" s="1" t="str">
        <f t="shared" si="74"/>
        <v/>
      </c>
      <c r="DY91" s="1" t="str">
        <f t="shared" si="59"/>
        <v/>
      </c>
      <c r="DZ91" s="1" t="str">
        <f t="shared" si="60"/>
        <v/>
      </c>
      <c r="EA91" s="1" t="str">
        <f t="shared" si="94"/>
        <v/>
      </c>
      <c r="EB91" s="1" t="str">
        <f t="shared" si="61"/>
        <v/>
      </c>
      <c r="EC91" s="1" t="str">
        <f t="shared" si="94"/>
        <v/>
      </c>
      <c r="ED91" s="1" t="str">
        <f t="shared" si="61"/>
        <v/>
      </c>
      <c r="EE91" s="1" t="str">
        <f t="shared" si="75"/>
        <v/>
      </c>
      <c r="EF91" s="1" t="str">
        <f t="shared" si="76"/>
        <v/>
      </c>
      <c r="EG91" s="1" t="str">
        <f t="shared" si="62"/>
        <v/>
      </c>
      <c r="EH91" s="1" t="str">
        <f t="shared" si="63"/>
        <v/>
      </c>
      <c r="EI91" s="1" t="str">
        <f t="shared" si="64"/>
        <v/>
      </c>
      <c r="EJ91" s="1" t="str">
        <f t="shared" si="65"/>
        <v/>
      </c>
      <c r="EK91" s="1" t="str">
        <f t="shared" si="66"/>
        <v/>
      </c>
      <c r="EL91" s="1" t="str">
        <f t="shared" si="67"/>
        <v/>
      </c>
      <c r="EM91" s="1" t="str">
        <f t="shared" si="68"/>
        <v/>
      </c>
      <c r="EN91" s="1" t="str">
        <f t="shared" si="69"/>
        <v/>
      </c>
      <c r="EP91" s="1" t="str">
        <f t="shared" si="77"/>
        <v/>
      </c>
      <c r="EQ91" s="1" t="str">
        <f t="shared" si="78"/>
        <v/>
      </c>
      <c r="ER91" s="1" t="str">
        <f t="shared" si="79"/>
        <v/>
      </c>
      <c r="ES91" s="1" t="str">
        <f t="shared" si="80"/>
        <v/>
      </c>
      <c r="ET91" s="1" t="str">
        <f t="shared" si="81"/>
        <v/>
      </c>
    </row>
    <row r="92" spans="1:150" ht="15.6" x14ac:dyDescent="0.3">
      <c r="A92" s="291" t="str">
        <f t="shared" si="70"/>
        <v/>
      </c>
      <c r="B92" s="292" t="str">
        <f>ajuizamento!A99</f>
        <v/>
      </c>
      <c r="C92" s="293" t="str">
        <f>ajuizamento!B99</f>
        <v/>
      </c>
      <c r="D92" s="293">
        <f>ajuizamento!C99</f>
        <v>0</v>
      </c>
      <c r="E92" s="293">
        <f>ajuizamento!D99</f>
        <v>0</v>
      </c>
      <c r="F92" s="293" t="str">
        <f>ajuizamento!E99</f>
        <v/>
      </c>
      <c r="G92" s="293" t="str">
        <f>ajuizamento!F99</f>
        <v/>
      </c>
      <c r="H92" s="292">
        <f>ajuizamento!G99</f>
        <v>0</v>
      </c>
      <c r="I92" s="5">
        <f>IF(ajuizamento!$AY99="",0,ajuizamento!$AY99)</f>
        <v>0</v>
      </c>
      <c r="J92" s="5">
        <f>IF(ajuizamento!H99="",0,ajuizamento!H99)</f>
        <v>0</v>
      </c>
      <c r="K92" s="5">
        <f>IF(ajuizamento!BC99="",0,ajuizamento!BC99)</f>
        <v>0</v>
      </c>
      <c r="L92" s="5">
        <f>IF(ajuizamento!BD99="",0,ajuizamento!BD99)</f>
        <v>0</v>
      </c>
      <c r="M92" s="5">
        <f>IF(ajuizamento!S99="",0,ajuizamento!S99)</f>
        <v>0</v>
      </c>
      <c r="N92" s="5">
        <f>IF(ajuizamento!T99="",0,ajuizamento!T99)</f>
        <v>0</v>
      </c>
      <c r="O92" s="5">
        <f>IF(ajuizamento!U99="",0,ajuizamento!U99)</f>
        <v>0</v>
      </c>
      <c r="P92" s="5">
        <f>IF(ajuizamento!V99="",0,ajuizamento!V99)</f>
        <v>0</v>
      </c>
      <c r="Q92" s="5">
        <f>IF(ajuizamento!W99="",0,ajuizamento!W99)</f>
        <v>0</v>
      </c>
      <c r="R92" s="5">
        <f>IF(ajuizamento!X99="",0,ajuizamento!X99)</f>
        <v>0</v>
      </c>
      <c r="S92" s="5">
        <f>IF(ajuizamento!Y99="",0,ajuizamento!Y99)</f>
        <v>0</v>
      </c>
      <c r="T92" s="5">
        <f>IF(ajuizamento!Z99="",0,ajuizamento!Z99)</f>
        <v>0</v>
      </c>
      <c r="U92" s="5">
        <f>IF(ajuizamento!AA99="",0,ajuizamento!AA99)</f>
        <v>0</v>
      </c>
      <c r="V92" s="5">
        <f>IF(ajuizamento!AB99="",0,ajuizamento!AB99)</f>
        <v>0</v>
      </c>
      <c r="W92" s="5">
        <f>IF(ajuizamento!AC99="",0,ajuizamento!AC99)</f>
        <v>0</v>
      </c>
      <c r="X92" s="5">
        <f>IF(ajuizamento!AD99="",0,ajuizamento!AD99)</f>
        <v>0</v>
      </c>
      <c r="Y92" s="5">
        <f>IF(ajuizamento!AE99="",0,ajuizamento!AE99)</f>
        <v>0</v>
      </c>
      <c r="Z92" s="5">
        <f>IF(ajuizamento!AF99="",0,ajuizamento!AF99)</f>
        <v>0</v>
      </c>
      <c r="AA92" s="5">
        <f>IF(ajuizamento!AG99="",0,ajuizamento!AG99)</f>
        <v>0</v>
      </c>
      <c r="AB92" s="5">
        <f>IF(ajuizamento!AH99="",0,ajuizamento!AH99)</f>
        <v>0</v>
      </c>
      <c r="AC92" s="5">
        <f>IF(ajuizamento!AI99="",0,ajuizamento!AI99)</f>
        <v>0</v>
      </c>
      <c r="AD92" s="5">
        <f>IF(ajuizamento!AJ99="",0,ajuizamento!AJ99)</f>
        <v>0</v>
      </c>
      <c r="AE92" s="5">
        <f>IF(ajuizamento!AK99="",0,ajuizamento!AK99)</f>
        <v>0</v>
      </c>
      <c r="AF92" s="5">
        <f>IF(ajuizamento!AL99="",0,ajuizamento!AL99)</f>
        <v>0</v>
      </c>
      <c r="AG92" s="5">
        <f>IF(ajuizamento!AM99="",0,ajuizamento!AM99)</f>
        <v>0</v>
      </c>
      <c r="AH92" s="5">
        <f>IF(ajuizamento!AN99="",0,ajuizamento!AN99)</f>
        <v>0</v>
      </c>
      <c r="AI92" s="5">
        <f>IF(ajuizamento!AO99="",0,ajuizamento!AO99)</f>
        <v>0</v>
      </c>
      <c r="AJ92" s="5">
        <f>IF(ajuizamento!AP99="",0,ajuizamento!AP99)</f>
        <v>0</v>
      </c>
      <c r="AK92" s="5">
        <f>IF(ajuizamento!AS99="",0,ajuizamento!AS99)</f>
        <v>0</v>
      </c>
      <c r="AL92" s="9" t="str">
        <f t="shared" si="57"/>
        <v/>
      </c>
      <c r="AM92" s="7" t="str">
        <f t="shared" si="58"/>
        <v/>
      </c>
      <c r="AN92" s="291">
        <f t="shared" si="55"/>
        <v>0</v>
      </c>
      <c r="AO92" s="290" t="str">
        <f t="shared" si="92"/>
        <v/>
      </c>
      <c r="AP92" s="290" t="str">
        <f t="shared" si="92"/>
        <v/>
      </c>
      <c r="AQ92" s="290" t="str">
        <f t="shared" si="92"/>
        <v/>
      </c>
      <c r="AR92" s="290" t="str">
        <f t="shared" si="92"/>
        <v/>
      </c>
      <c r="AS92" s="290" t="str">
        <f t="shared" si="92"/>
        <v/>
      </c>
      <c r="AT92" s="290" t="str">
        <f t="shared" si="92"/>
        <v/>
      </c>
      <c r="AU92" s="290" t="str">
        <f t="shared" si="92"/>
        <v/>
      </c>
      <c r="AV92" s="290" t="str">
        <f t="shared" si="92"/>
        <v/>
      </c>
      <c r="AW92" s="290" t="str">
        <f t="shared" si="92"/>
        <v/>
      </c>
      <c r="AX92" s="290" t="str">
        <f t="shared" si="91"/>
        <v/>
      </c>
      <c r="AY92" s="290" t="str">
        <f t="shared" si="88"/>
        <v/>
      </c>
      <c r="AZ92" s="290" t="str">
        <f t="shared" si="88"/>
        <v/>
      </c>
      <c r="BA92" s="290" t="str">
        <f t="shared" si="88"/>
        <v/>
      </c>
      <c r="BB92" s="290" t="str">
        <f t="shared" si="88"/>
        <v/>
      </c>
      <c r="BC92" s="290" t="str">
        <f t="shared" si="88"/>
        <v/>
      </c>
      <c r="BD92" s="290" t="str">
        <f t="shared" si="88"/>
        <v/>
      </c>
      <c r="BE92" s="290" t="str">
        <f t="shared" si="46"/>
        <v/>
      </c>
      <c r="BF92" s="290" t="str">
        <f t="shared" si="46"/>
        <v/>
      </c>
      <c r="BG92" s="290" t="str">
        <f t="shared" si="45"/>
        <v/>
      </c>
      <c r="BH92" s="290" t="str">
        <f t="shared" si="45"/>
        <v/>
      </c>
      <c r="BI92" s="290" t="str">
        <f t="shared" si="45"/>
        <v/>
      </c>
      <c r="BJ92" s="290" t="str">
        <f t="shared" si="45"/>
        <v/>
      </c>
      <c r="BK92" s="290" t="str">
        <f t="shared" si="45"/>
        <v/>
      </c>
      <c r="BL92" s="290" t="str">
        <f t="shared" si="45"/>
        <v/>
      </c>
      <c r="BM92" s="290"/>
      <c r="BN92" s="290" t="str">
        <f>IF(AO92="","",COUNTIF($AO92:AO92,1))</f>
        <v/>
      </c>
      <c r="BO92" s="290" t="str">
        <f>IF(AP92="","",COUNTIF($AO92:AP92,1))</f>
        <v/>
      </c>
      <c r="BP92" s="290" t="str">
        <f>IF(AQ92="","",COUNTIF($AO92:AQ92,1))</f>
        <v/>
      </c>
      <c r="BQ92" s="290" t="str">
        <f>IF(AR92="","",COUNTIF($AO92:AR92,1))</f>
        <v/>
      </c>
      <c r="BR92" s="290" t="str">
        <f>IF(AS92="","",COUNTIF($AO92:AS92,1))</f>
        <v/>
      </c>
      <c r="BS92" s="290" t="str">
        <f>IF(AT92="","",COUNTIF($AO92:AT92,1))</f>
        <v/>
      </c>
      <c r="BT92" s="290" t="str">
        <f>IF(AU92="","",COUNTIF($AO92:AU92,1))</f>
        <v/>
      </c>
      <c r="BU92" s="290" t="str">
        <f>IF(AV92="","",COUNTIF($AO92:AV92,1))</f>
        <v/>
      </c>
      <c r="BV92" s="290" t="str">
        <f>IF(AW92="","",COUNTIF($AO92:AW92,1))</f>
        <v/>
      </c>
      <c r="BW92" s="290" t="str">
        <f>IF(AX92="","",COUNTIF($AO92:AX92,1))</f>
        <v/>
      </c>
      <c r="BX92" s="290" t="str">
        <f>IF(AY92="","",COUNTIF($AO92:AY92,1))</f>
        <v/>
      </c>
      <c r="BY92" s="290" t="str">
        <f>IF(AZ92="","",COUNTIF($AO92:AZ92,1))</f>
        <v/>
      </c>
      <c r="BZ92" s="290" t="str">
        <f>IF(BA92="","",COUNTIF($AO92:BA92,1))</f>
        <v/>
      </c>
      <c r="CA92" s="290" t="str">
        <f>IF(BB92="","",COUNTIF($AO92:BB92,1))</f>
        <v/>
      </c>
      <c r="CB92" s="290" t="str">
        <f>IF(BC92="","",COUNTIF($AO92:BC92,1))</f>
        <v/>
      </c>
      <c r="CC92" s="290" t="str">
        <f>IF(BD92="","",COUNTIF($AO92:BD92,1))</f>
        <v/>
      </c>
      <c r="CD92" s="290" t="str">
        <f>IF(BE92="","",COUNTIF($AO92:BE92,1))</f>
        <v/>
      </c>
      <c r="CE92" s="290" t="str">
        <f>IF(BF92="","",COUNTIF($AO92:BF92,1))</f>
        <v/>
      </c>
      <c r="CF92" s="290" t="str">
        <f>IF(BG92="","",COUNTIF($AO92:BG92,1))</f>
        <v/>
      </c>
      <c r="CG92" s="290" t="str">
        <f>IF(BH92="","",COUNTIF($AO92:BH92,1))</f>
        <v/>
      </c>
      <c r="CH92" s="290" t="str">
        <f>IF(BI92="","",COUNTIF($AO92:BI92,1))</f>
        <v/>
      </c>
      <c r="CI92" s="290" t="str">
        <f>IF(BJ92="","",COUNTIF($AO92:BJ92,1))</f>
        <v/>
      </c>
      <c r="CJ92" s="290" t="str">
        <f>IF(BK92="","",COUNTIF($AO92:BK92,1))</f>
        <v/>
      </c>
      <c r="CK92" s="290" t="str">
        <f>IF(BL92="","",COUNTIF($AO92:BL92,1))</f>
        <v/>
      </c>
      <c r="CL92" s="291"/>
      <c r="CM92" s="290" t="str">
        <f t="shared" si="90"/>
        <v/>
      </c>
      <c r="CN92" s="290" t="str">
        <f t="shared" si="90"/>
        <v/>
      </c>
      <c r="CO92" s="290" t="str">
        <f t="shared" si="90"/>
        <v/>
      </c>
      <c r="CP92" s="290" t="str">
        <f t="shared" si="90"/>
        <v/>
      </c>
      <c r="CQ92" s="290" t="str">
        <f t="shared" si="90"/>
        <v/>
      </c>
      <c r="CR92" s="290" t="str">
        <f t="shared" si="89"/>
        <v/>
      </c>
      <c r="CS92" s="290" t="str">
        <f t="shared" si="89"/>
        <v/>
      </c>
      <c r="CT92" s="290" t="str">
        <f t="shared" si="89"/>
        <v/>
      </c>
      <c r="CU92" s="290" t="str">
        <f t="shared" si="89"/>
        <v/>
      </c>
      <c r="CV92" s="290" t="str">
        <f t="shared" si="89"/>
        <v/>
      </c>
      <c r="CW92" s="290" t="str">
        <f t="shared" si="54"/>
        <v/>
      </c>
      <c r="CX92" s="290" t="str">
        <f t="shared" si="54"/>
        <v/>
      </c>
      <c r="CY92" s="290" t="str">
        <f t="shared" si="54"/>
        <v/>
      </c>
      <c r="CZ92" s="290" t="str">
        <f t="shared" si="54"/>
        <v/>
      </c>
      <c r="DA92" s="290" t="str">
        <f t="shared" si="54"/>
        <v/>
      </c>
      <c r="DB92" s="290" t="str">
        <f t="shared" si="54"/>
        <v/>
      </c>
      <c r="DC92" s="290" t="str">
        <f t="shared" si="52"/>
        <v/>
      </c>
      <c r="DD92" s="290" t="str">
        <f t="shared" si="52"/>
        <v/>
      </c>
      <c r="DE92" s="290" t="str">
        <f t="shared" si="52"/>
        <v/>
      </c>
      <c r="DF92" s="290" t="str">
        <f t="shared" si="52"/>
        <v/>
      </c>
      <c r="DG92" s="290" t="str">
        <f t="shared" si="52"/>
        <v/>
      </c>
      <c r="DH92" s="290" t="str">
        <f t="shared" si="93"/>
        <v/>
      </c>
      <c r="DI92" s="290" t="str">
        <f t="shared" si="93"/>
        <v/>
      </c>
      <c r="DJ92" s="290" t="str">
        <f t="shared" si="93"/>
        <v/>
      </c>
      <c r="DK92" s="3" t="str">
        <f t="shared" si="82"/>
        <v/>
      </c>
      <c r="DL92" s="3" t="str">
        <f t="shared" si="82"/>
        <v/>
      </c>
      <c r="DM92" s="3" t="str">
        <f t="shared" si="82"/>
        <v/>
      </c>
      <c r="DN92" s="3" t="str">
        <f t="shared" si="82"/>
        <v/>
      </c>
      <c r="DO92" s="3" t="str">
        <f t="shared" si="82"/>
        <v/>
      </c>
      <c r="DP92" s="3" t="str">
        <f t="shared" si="83"/>
        <v/>
      </c>
      <c r="DQ92" s="3" t="str">
        <f t="shared" si="84"/>
        <v/>
      </c>
      <c r="DR92" s="3" t="str">
        <f t="shared" si="85"/>
        <v/>
      </c>
      <c r="DS92" s="3" t="str">
        <f t="shared" si="86"/>
        <v/>
      </c>
      <c r="DT92" s="3" t="str">
        <f t="shared" si="87"/>
        <v/>
      </c>
      <c r="DU92" s="1" t="str">
        <f t="shared" si="71"/>
        <v/>
      </c>
      <c r="DV92" s="1" t="str">
        <f t="shared" si="72"/>
        <v/>
      </c>
      <c r="DW92" s="1" t="str">
        <f t="shared" si="73"/>
        <v/>
      </c>
      <c r="DX92" s="1" t="str">
        <f t="shared" si="74"/>
        <v/>
      </c>
      <c r="DY92" s="1" t="str">
        <f t="shared" si="59"/>
        <v/>
      </c>
      <c r="DZ92" s="1" t="str">
        <f t="shared" si="60"/>
        <v/>
      </c>
      <c r="EA92" s="1" t="str">
        <f t="shared" si="94"/>
        <v/>
      </c>
      <c r="EB92" s="1" t="str">
        <f t="shared" si="61"/>
        <v/>
      </c>
      <c r="EC92" s="1" t="str">
        <f t="shared" si="94"/>
        <v/>
      </c>
      <c r="ED92" s="1" t="str">
        <f t="shared" si="61"/>
        <v/>
      </c>
      <c r="EE92" s="1" t="str">
        <f t="shared" si="75"/>
        <v/>
      </c>
      <c r="EF92" s="1" t="str">
        <f t="shared" si="76"/>
        <v/>
      </c>
      <c r="EG92" s="1" t="str">
        <f t="shared" si="62"/>
        <v/>
      </c>
      <c r="EH92" s="1" t="str">
        <f t="shared" si="63"/>
        <v/>
      </c>
      <c r="EI92" s="1" t="str">
        <f t="shared" si="64"/>
        <v/>
      </c>
      <c r="EJ92" s="1" t="str">
        <f t="shared" si="65"/>
        <v/>
      </c>
      <c r="EK92" s="1" t="str">
        <f t="shared" si="66"/>
        <v/>
      </c>
      <c r="EL92" s="1" t="str">
        <f t="shared" si="67"/>
        <v/>
      </c>
      <c r="EM92" s="1" t="str">
        <f t="shared" si="68"/>
        <v/>
      </c>
      <c r="EN92" s="1" t="str">
        <f t="shared" si="69"/>
        <v/>
      </c>
      <c r="EP92" s="1" t="str">
        <f t="shared" si="77"/>
        <v/>
      </c>
      <c r="EQ92" s="1" t="str">
        <f t="shared" si="78"/>
        <v/>
      </c>
      <c r="ER92" s="1" t="str">
        <f t="shared" si="79"/>
        <v/>
      </c>
      <c r="ES92" s="1" t="str">
        <f t="shared" si="80"/>
        <v/>
      </c>
      <c r="ET92" s="1" t="str">
        <f t="shared" si="81"/>
        <v/>
      </c>
    </row>
    <row r="93" spans="1:150" ht="15.6" x14ac:dyDescent="0.3">
      <c r="A93" s="291" t="str">
        <f t="shared" si="70"/>
        <v/>
      </c>
      <c r="B93" s="292" t="str">
        <f>ajuizamento!A100</f>
        <v/>
      </c>
      <c r="C93" s="293" t="str">
        <f>ajuizamento!B100</f>
        <v/>
      </c>
      <c r="D93" s="293">
        <f>ajuizamento!C100</f>
        <v>0</v>
      </c>
      <c r="E93" s="293">
        <f>ajuizamento!D100</f>
        <v>0</v>
      </c>
      <c r="F93" s="293" t="str">
        <f>ajuizamento!E100</f>
        <v/>
      </c>
      <c r="G93" s="293" t="str">
        <f>ajuizamento!F100</f>
        <v/>
      </c>
      <c r="H93" s="292">
        <f>ajuizamento!G100</f>
        <v>0</v>
      </c>
      <c r="I93" s="5">
        <f>IF(ajuizamento!$AY100="",0,ajuizamento!$AY100)</f>
        <v>0</v>
      </c>
      <c r="J93" s="5">
        <f>IF(ajuizamento!H100="",0,ajuizamento!H100)</f>
        <v>0</v>
      </c>
      <c r="K93" s="5">
        <f>IF(ajuizamento!BC100="",0,ajuizamento!BC100)</f>
        <v>0</v>
      </c>
      <c r="L93" s="5">
        <f>IF(ajuizamento!BD100="",0,ajuizamento!BD100)</f>
        <v>0</v>
      </c>
      <c r="M93" s="5">
        <f>IF(ajuizamento!S100="",0,ajuizamento!S100)</f>
        <v>0</v>
      </c>
      <c r="N93" s="5">
        <f>IF(ajuizamento!T100="",0,ajuizamento!T100)</f>
        <v>0</v>
      </c>
      <c r="O93" s="5">
        <f>IF(ajuizamento!U100="",0,ajuizamento!U100)</f>
        <v>0</v>
      </c>
      <c r="P93" s="5">
        <f>IF(ajuizamento!V100="",0,ajuizamento!V100)</f>
        <v>0</v>
      </c>
      <c r="Q93" s="5">
        <f>IF(ajuizamento!W100="",0,ajuizamento!W100)</f>
        <v>0</v>
      </c>
      <c r="R93" s="5">
        <f>IF(ajuizamento!X100="",0,ajuizamento!X100)</f>
        <v>0</v>
      </c>
      <c r="S93" s="5">
        <f>IF(ajuizamento!Y100="",0,ajuizamento!Y100)</f>
        <v>0</v>
      </c>
      <c r="T93" s="5">
        <f>IF(ajuizamento!Z100="",0,ajuizamento!Z100)</f>
        <v>0</v>
      </c>
      <c r="U93" s="5">
        <f>IF(ajuizamento!AA100="",0,ajuizamento!AA100)</f>
        <v>0</v>
      </c>
      <c r="V93" s="5">
        <f>IF(ajuizamento!AB100="",0,ajuizamento!AB100)</f>
        <v>0</v>
      </c>
      <c r="W93" s="5">
        <f>IF(ajuizamento!AC100="",0,ajuizamento!AC100)</f>
        <v>0</v>
      </c>
      <c r="X93" s="5">
        <f>IF(ajuizamento!AD100="",0,ajuizamento!AD100)</f>
        <v>0</v>
      </c>
      <c r="Y93" s="5">
        <f>IF(ajuizamento!AE100="",0,ajuizamento!AE100)</f>
        <v>0</v>
      </c>
      <c r="Z93" s="5">
        <f>IF(ajuizamento!AF100="",0,ajuizamento!AF100)</f>
        <v>0</v>
      </c>
      <c r="AA93" s="5">
        <f>IF(ajuizamento!AG100="",0,ajuizamento!AG100)</f>
        <v>0</v>
      </c>
      <c r="AB93" s="5">
        <f>IF(ajuizamento!AH100="",0,ajuizamento!AH100)</f>
        <v>0</v>
      </c>
      <c r="AC93" s="5">
        <f>IF(ajuizamento!AI100="",0,ajuizamento!AI100)</f>
        <v>0</v>
      </c>
      <c r="AD93" s="5">
        <f>IF(ajuizamento!AJ100="",0,ajuizamento!AJ100)</f>
        <v>0</v>
      </c>
      <c r="AE93" s="5">
        <f>IF(ajuizamento!AK100="",0,ajuizamento!AK100)</f>
        <v>0</v>
      </c>
      <c r="AF93" s="5">
        <f>IF(ajuizamento!AL100="",0,ajuizamento!AL100)</f>
        <v>0</v>
      </c>
      <c r="AG93" s="5">
        <f>IF(ajuizamento!AM100="",0,ajuizamento!AM100)</f>
        <v>0</v>
      </c>
      <c r="AH93" s="5">
        <f>IF(ajuizamento!AN100="",0,ajuizamento!AN100)</f>
        <v>0</v>
      </c>
      <c r="AI93" s="5">
        <f>IF(ajuizamento!AO100="",0,ajuizamento!AO100)</f>
        <v>0</v>
      </c>
      <c r="AJ93" s="5">
        <f>IF(ajuizamento!AP100="",0,ajuizamento!AP100)</f>
        <v>0</v>
      </c>
      <c r="AK93" s="5">
        <f>IF(ajuizamento!AS100="",0,ajuizamento!AS100)</f>
        <v>0</v>
      </c>
      <c r="AL93" s="9" t="str">
        <f t="shared" si="57"/>
        <v/>
      </c>
      <c r="AM93" s="7" t="str">
        <f t="shared" si="58"/>
        <v/>
      </c>
      <c r="AN93" s="291">
        <f t="shared" si="55"/>
        <v>0</v>
      </c>
      <c r="AO93" s="290" t="str">
        <f t="shared" si="92"/>
        <v/>
      </c>
      <c r="AP93" s="290" t="str">
        <f t="shared" si="92"/>
        <v/>
      </c>
      <c r="AQ93" s="290" t="str">
        <f t="shared" si="92"/>
        <v/>
      </c>
      <c r="AR93" s="290" t="str">
        <f t="shared" si="92"/>
        <v/>
      </c>
      <c r="AS93" s="290" t="str">
        <f t="shared" si="92"/>
        <v/>
      </c>
      <c r="AT93" s="290" t="str">
        <f t="shared" si="92"/>
        <v/>
      </c>
      <c r="AU93" s="290" t="str">
        <f t="shared" si="92"/>
        <v/>
      </c>
      <c r="AV93" s="290" t="str">
        <f t="shared" si="92"/>
        <v/>
      </c>
      <c r="AW93" s="290" t="str">
        <f t="shared" si="92"/>
        <v/>
      </c>
      <c r="AX93" s="290" t="str">
        <f t="shared" si="91"/>
        <v/>
      </c>
      <c r="AY93" s="290" t="str">
        <f t="shared" si="88"/>
        <v/>
      </c>
      <c r="AZ93" s="290" t="str">
        <f t="shared" si="88"/>
        <v/>
      </c>
      <c r="BA93" s="290" t="str">
        <f t="shared" si="88"/>
        <v/>
      </c>
      <c r="BB93" s="290" t="str">
        <f t="shared" si="88"/>
        <v/>
      </c>
      <c r="BC93" s="290" t="str">
        <f t="shared" si="88"/>
        <v/>
      </c>
      <c r="BD93" s="290" t="str">
        <f t="shared" si="88"/>
        <v/>
      </c>
      <c r="BE93" s="290" t="str">
        <f t="shared" si="46"/>
        <v/>
      </c>
      <c r="BF93" s="290" t="str">
        <f t="shared" si="46"/>
        <v/>
      </c>
      <c r="BG93" s="290" t="str">
        <f t="shared" si="45"/>
        <v/>
      </c>
      <c r="BH93" s="290" t="str">
        <f t="shared" si="45"/>
        <v/>
      </c>
      <c r="BI93" s="290" t="str">
        <f t="shared" si="45"/>
        <v/>
      </c>
      <c r="BJ93" s="290" t="str">
        <f t="shared" si="45"/>
        <v/>
      </c>
      <c r="BK93" s="290" t="str">
        <f t="shared" si="45"/>
        <v/>
      </c>
      <c r="BL93" s="290" t="str">
        <f t="shared" si="45"/>
        <v/>
      </c>
      <c r="BM93" s="290"/>
      <c r="BN93" s="290" t="str">
        <f>IF(AO93="","",COUNTIF($AO93:AO93,1))</f>
        <v/>
      </c>
      <c r="BO93" s="290" t="str">
        <f>IF(AP93="","",COUNTIF($AO93:AP93,1))</f>
        <v/>
      </c>
      <c r="BP93" s="290" t="str">
        <f>IF(AQ93="","",COUNTIF($AO93:AQ93,1))</f>
        <v/>
      </c>
      <c r="BQ93" s="290" t="str">
        <f>IF(AR93="","",COUNTIF($AO93:AR93,1))</f>
        <v/>
      </c>
      <c r="BR93" s="290" t="str">
        <f>IF(AS93="","",COUNTIF($AO93:AS93,1))</f>
        <v/>
      </c>
      <c r="BS93" s="290" t="str">
        <f>IF(AT93="","",COUNTIF($AO93:AT93,1))</f>
        <v/>
      </c>
      <c r="BT93" s="290" t="str">
        <f>IF(AU93="","",COUNTIF($AO93:AU93,1))</f>
        <v/>
      </c>
      <c r="BU93" s="290" t="str">
        <f>IF(AV93="","",COUNTIF($AO93:AV93,1))</f>
        <v/>
      </c>
      <c r="BV93" s="290" t="str">
        <f>IF(AW93="","",COUNTIF($AO93:AW93,1))</f>
        <v/>
      </c>
      <c r="BW93" s="290" t="str">
        <f>IF(AX93="","",COUNTIF($AO93:AX93,1))</f>
        <v/>
      </c>
      <c r="BX93" s="290" t="str">
        <f>IF(AY93="","",COUNTIF($AO93:AY93,1))</f>
        <v/>
      </c>
      <c r="BY93" s="290" t="str">
        <f>IF(AZ93="","",COUNTIF($AO93:AZ93,1))</f>
        <v/>
      </c>
      <c r="BZ93" s="290" t="str">
        <f>IF(BA93="","",COUNTIF($AO93:BA93,1))</f>
        <v/>
      </c>
      <c r="CA93" s="290" t="str">
        <f>IF(BB93="","",COUNTIF($AO93:BB93,1))</f>
        <v/>
      </c>
      <c r="CB93" s="290" t="str">
        <f>IF(BC93="","",COUNTIF($AO93:BC93,1))</f>
        <v/>
      </c>
      <c r="CC93" s="290" t="str">
        <f>IF(BD93="","",COUNTIF($AO93:BD93,1))</f>
        <v/>
      </c>
      <c r="CD93" s="290" t="str">
        <f>IF(BE93="","",COUNTIF($AO93:BE93,1))</f>
        <v/>
      </c>
      <c r="CE93" s="290" t="str">
        <f>IF(BF93="","",COUNTIF($AO93:BF93,1))</f>
        <v/>
      </c>
      <c r="CF93" s="290" t="str">
        <f>IF(BG93="","",COUNTIF($AO93:BG93,1))</f>
        <v/>
      </c>
      <c r="CG93" s="290" t="str">
        <f>IF(BH93="","",COUNTIF($AO93:BH93,1))</f>
        <v/>
      </c>
      <c r="CH93" s="290" t="str">
        <f>IF(BI93="","",COUNTIF($AO93:BI93,1))</f>
        <v/>
      </c>
      <c r="CI93" s="290" t="str">
        <f>IF(BJ93="","",COUNTIF($AO93:BJ93,1))</f>
        <v/>
      </c>
      <c r="CJ93" s="290" t="str">
        <f>IF(BK93="","",COUNTIF($AO93:BK93,1))</f>
        <v/>
      </c>
      <c r="CK93" s="290" t="str">
        <f>IF(BL93="","",COUNTIF($AO93:BL93,1))</f>
        <v/>
      </c>
      <c r="CL93" s="291"/>
      <c r="CM93" s="290" t="str">
        <f t="shared" si="90"/>
        <v/>
      </c>
      <c r="CN93" s="290" t="str">
        <f t="shared" si="90"/>
        <v/>
      </c>
      <c r="CO93" s="290" t="str">
        <f t="shared" si="90"/>
        <v/>
      </c>
      <c r="CP93" s="290" t="str">
        <f t="shared" si="90"/>
        <v/>
      </c>
      <c r="CQ93" s="290" t="str">
        <f t="shared" si="90"/>
        <v/>
      </c>
      <c r="CR93" s="290" t="str">
        <f t="shared" si="89"/>
        <v/>
      </c>
      <c r="CS93" s="290" t="str">
        <f t="shared" si="89"/>
        <v/>
      </c>
      <c r="CT93" s="290" t="str">
        <f t="shared" si="89"/>
        <v/>
      </c>
      <c r="CU93" s="290" t="str">
        <f t="shared" si="89"/>
        <v/>
      </c>
      <c r="CV93" s="290" t="str">
        <f t="shared" si="89"/>
        <v/>
      </c>
      <c r="CW93" s="290" t="str">
        <f t="shared" si="54"/>
        <v/>
      </c>
      <c r="CX93" s="290" t="str">
        <f t="shared" si="54"/>
        <v/>
      </c>
      <c r="CY93" s="290" t="str">
        <f t="shared" si="54"/>
        <v/>
      </c>
      <c r="CZ93" s="290" t="str">
        <f t="shared" si="54"/>
        <v/>
      </c>
      <c r="DA93" s="290" t="str">
        <f t="shared" si="54"/>
        <v/>
      </c>
      <c r="DB93" s="290" t="str">
        <f t="shared" si="54"/>
        <v/>
      </c>
      <c r="DC93" s="290" t="str">
        <f t="shared" si="52"/>
        <v/>
      </c>
      <c r="DD93" s="290" t="str">
        <f t="shared" si="52"/>
        <v/>
      </c>
      <c r="DE93" s="290" t="str">
        <f t="shared" si="52"/>
        <v/>
      </c>
      <c r="DF93" s="290" t="str">
        <f t="shared" si="52"/>
        <v/>
      </c>
      <c r="DG93" s="290" t="str">
        <f t="shared" si="52"/>
        <v/>
      </c>
      <c r="DH93" s="290" t="str">
        <f t="shared" si="93"/>
        <v/>
      </c>
      <c r="DI93" s="290" t="str">
        <f t="shared" si="93"/>
        <v/>
      </c>
      <c r="DJ93" s="290" t="str">
        <f t="shared" si="93"/>
        <v/>
      </c>
      <c r="DK93" s="3" t="str">
        <f t="shared" si="82"/>
        <v/>
      </c>
      <c r="DL93" s="3" t="str">
        <f t="shared" si="82"/>
        <v/>
      </c>
      <c r="DM93" s="3" t="str">
        <f t="shared" si="82"/>
        <v/>
      </c>
      <c r="DN93" s="3" t="str">
        <f t="shared" si="82"/>
        <v/>
      </c>
      <c r="DO93" s="3" t="str">
        <f t="shared" si="82"/>
        <v/>
      </c>
      <c r="DP93" s="3" t="str">
        <f t="shared" si="83"/>
        <v/>
      </c>
      <c r="DQ93" s="3" t="str">
        <f t="shared" si="84"/>
        <v/>
      </c>
      <c r="DR93" s="3" t="str">
        <f t="shared" si="85"/>
        <v/>
      </c>
      <c r="DS93" s="3" t="str">
        <f t="shared" si="86"/>
        <v/>
      </c>
      <c r="DT93" s="3" t="str">
        <f t="shared" si="87"/>
        <v/>
      </c>
      <c r="DU93" s="1" t="str">
        <f t="shared" si="71"/>
        <v/>
      </c>
      <c r="DV93" s="1" t="str">
        <f t="shared" si="72"/>
        <v/>
      </c>
      <c r="DW93" s="1" t="str">
        <f t="shared" si="73"/>
        <v/>
      </c>
      <c r="DX93" s="1" t="str">
        <f t="shared" si="74"/>
        <v/>
      </c>
      <c r="DY93" s="1" t="str">
        <f t="shared" si="59"/>
        <v/>
      </c>
      <c r="DZ93" s="1" t="str">
        <f t="shared" si="60"/>
        <v/>
      </c>
      <c r="EA93" s="1" t="str">
        <f t="shared" si="94"/>
        <v/>
      </c>
      <c r="EB93" s="1" t="str">
        <f t="shared" si="61"/>
        <v/>
      </c>
      <c r="EC93" s="1" t="str">
        <f t="shared" si="94"/>
        <v/>
      </c>
      <c r="ED93" s="1" t="str">
        <f t="shared" si="61"/>
        <v/>
      </c>
      <c r="EE93" s="1" t="str">
        <f t="shared" si="75"/>
        <v/>
      </c>
      <c r="EF93" s="1" t="str">
        <f t="shared" si="76"/>
        <v/>
      </c>
      <c r="EG93" s="1" t="str">
        <f t="shared" si="62"/>
        <v/>
      </c>
      <c r="EH93" s="1" t="str">
        <f t="shared" si="63"/>
        <v/>
      </c>
      <c r="EI93" s="1" t="str">
        <f t="shared" si="64"/>
        <v/>
      </c>
      <c r="EJ93" s="1" t="str">
        <f t="shared" si="65"/>
        <v/>
      </c>
      <c r="EK93" s="1" t="str">
        <f t="shared" si="66"/>
        <v/>
      </c>
      <c r="EL93" s="1" t="str">
        <f t="shared" si="67"/>
        <v/>
      </c>
      <c r="EM93" s="1" t="str">
        <f t="shared" si="68"/>
        <v/>
      </c>
      <c r="EN93" s="1" t="str">
        <f t="shared" si="69"/>
        <v/>
      </c>
      <c r="EP93" s="1" t="str">
        <f t="shared" si="77"/>
        <v/>
      </c>
      <c r="EQ93" s="1" t="str">
        <f t="shared" si="78"/>
        <v/>
      </c>
      <c r="ER93" s="1" t="str">
        <f t="shared" si="79"/>
        <v/>
      </c>
      <c r="ES93" s="1" t="str">
        <f t="shared" si="80"/>
        <v/>
      </c>
      <c r="ET93" s="1" t="str">
        <f t="shared" si="81"/>
        <v/>
      </c>
    </row>
    <row r="94" spans="1:150" ht="15.6" x14ac:dyDescent="0.3">
      <c r="A94" s="291" t="str">
        <f t="shared" si="70"/>
        <v/>
      </c>
      <c r="B94" s="292" t="str">
        <f>ajuizamento!A101</f>
        <v/>
      </c>
      <c r="C94" s="293" t="str">
        <f>ajuizamento!B101</f>
        <v/>
      </c>
      <c r="D94" s="293">
        <f>ajuizamento!C101</f>
        <v>0</v>
      </c>
      <c r="E94" s="293">
        <f>ajuizamento!D101</f>
        <v>0</v>
      </c>
      <c r="F94" s="293" t="str">
        <f>ajuizamento!E101</f>
        <v/>
      </c>
      <c r="G94" s="293" t="str">
        <f>ajuizamento!F101</f>
        <v/>
      </c>
      <c r="H94" s="292">
        <f>ajuizamento!G101</f>
        <v>0</v>
      </c>
      <c r="I94" s="5">
        <f>IF(ajuizamento!$AY101="",0,ajuizamento!$AY101)</f>
        <v>0</v>
      </c>
      <c r="J94" s="5">
        <f>IF(ajuizamento!H101="",0,ajuizamento!H101)</f>
        <v>0</v>
      </c>
      <c r="K94" s="5">
        <f>IF(ajuizamento!BC101="",0,ajuizamento!BC101)</f>
        <v>0</v>
      </c>
      <c r="L94" s="5">
        <f>IF(ajuizamento!BD101="",0,ajuizamento!BD101)</f>
        <v>0</v>
      </c>
      <c r="M94" s="5">
        <f>IF(ajuizamento!S101="",0,ajuizamento!S101)</f>
        <v>0</v>
      </c>
      <c r="N94" s="5">
        <f>IF(ajuizamento!T101="",0,ajuizamento!T101)</f>
        <v>0</v>
      </c>
      <c r="O94" s="5">
        <f>IF(ajuizamento!U101="",0,ajuizamento!U101)</f>
        <v>0</v>
      </c>
      <c r="P94" s="5">
        <f>IF(ajuizamento!V101="",0,ajuizamento!V101)</f>
        <v>0</v>
      </c>
      <c r="Q94" s="5">
        <f>IF(ajuizamento!W101="",0,ajuizamento!W101)</f>
        <v>0</v>
      </c>
      <c r="R94" s="5">
        <f>IF(ajuizamento!X101="",0,ajuizamento!X101)</f>
        <v>0</v>
      </c>
      <c r="S94" s="5">
        <f>IF(ajuizamento!Y101="",0,ajuizamento!Y101)</f>
        <v>0</v>
      </c>
      <c r="T94" s="5">
        <f>IF(ajuizamento!Z101="",0,ajuizamento!Z101)</f>
        <v>0</v>
      </c>
      <c r="U94" s="5">
        <f>IF(ajuizamento!AA101="",0,ajuizamento!AA101)</f>
        <v>0</v>
      </c>
      <c r="V94" s="5">
        <f>IF(ajuizamento!AB101="",0,ajuizamento!AB101)</f>
        <v>0</v>
      </c>
      <c r="W94" s="5">
        <f>IF(ajuizamento!AC101="",0,ajuizamento!AC101)</f>
        <v>0</v>
      </c>
      <c r="X94" s="5">
        <f>IF(ajuizamento!AD101="",0,ajuizamento!AD101)</f>
        <v>0</v>
      </c>
      <c r="Y94" s="5">
        <f>IF(ajuizamento!AE101="",0,ajuizamento!AE101)</f>
        <v>0</v>
      </c>
      <c r="Z94" s="5">
        <f>IF(ajuizamento!AF101="",0,ajuizamento!AF101)</f>
        <v>0</v>
      </c>
      <c r="AA94" s="5">
        <f>IF(ajuizamento!AG101="",0,ajuizamento!AG101)</f>
        <v>0</v>
      </c>
      <c r="AB94" s="5">
        <f>IF(ajuizamento!AH101="",0,ajuizamento!AH101)</f>
        <v>0</v>
      </c>
      <c r="AC94" s="5">
        <f>IF(ajuizamento!AI101="",0,ajuizamento!AI101)</f>
        <v>0</v>
      </c>
      <c r="AD94" s="5">
        <f>IF(ajuizamento!AJ101="",0,ajuizamento!AJ101)</f>
        <v>0</v>
      </c>
      <c r="AE94" s="5">
        <f>IF(ajuizamento!AK101="",0,ajuizamento!AK101)</f>
        <v>0</v>
      </c>
      <c r="AF94" s="5">
        <f>IF(ajuizamento!AL101="",0,ajuizamento!AL101)</f>
        <v>0</v>
      </c>
      <c r="AG94" s="5">
        <f>IF(ajuizamento!AM101="",0,ajuizamento!AM101)</f>
        <v>0</v>
      </c>
      <c r="AH94" s="5">
        <f>IF(ajuizamento!AN101="",0,ajuizamento!AN101)</f>
        <v>0</v>
      </c>
      <c r="AI94" s="5">
        <f>IF(ajuizamento!AO101="",0,ajuizamento!AO101)</f>
        <v>0</v>
      </c>
      <c r="AJ94" s="5">
        <f>IF(ajuizamento!AP101="",0,ajuizamento!AP101)</f>
        <v>0</v>
      </c>
      <c r="AK94" s="5">
        <f>IF(ajuizamento!AS101="",0,ajuizamento!AS101)</f>
        <v>0</v>
      </c>
      <c r="AL94" s="9" t="str">
        <f t="shared" si="57"/>
        <v/>
      </c>
      <c r="AM94" s="7" t="str">
        <f t="shared" si="58"/>
        <v/>
      </c>
      <c r="AN94" s="291">
        <f t="shared" si="55"/>
        <v>0</v>
      </c>
      <c r="AO94" s="290" t="str">
        <f t="shared" si="92"/>
        <v/>
      </c>
      <c r="AP94" s="290" t="str">
        <f t="shared" si="92"/>
        <v/>
      </c>
      <c r="AQ94" s="290" t="str">
        <f t="shared" si="92"/>
        <v/>
      </c>
      <c r="AR94" s="290" t="str">
        <f t="shared" si="92"/>
        <v/>
      </c>
      <c r="AS94" s="290" t="str">
        <f t="shared" si="92"/>
        <v/>
      </c>
      <c r="AT94" s="290" t="str">
        <f t="shared" si="92"/>
        <v/>
      </c>
      <c r="AU94" s="290" t="str">
        <f t="shared" si="92"/>
        <v/>
      </c>
      <c r="AV94" s="290" t="str">
        <f t="shared" si="92"/>
        <v/>
      </c>
      <c r="AW94" s="290" t="str">
        <f t="shared" si="92"/>
        <v/>
      </c>
      <c r="AX94" s="290" t="str">
        <f t="shared" si="91"/>
        <v/>
      </c>
      <c r="AY94" s="290" t="str">
        <f t="shared" si="88"/>
        <v/>
      </c>
      <c r="AZ94" s="290" t="str">
        <f t="shared" si="88"/>
        <v/>
      </c>
      <c r="BA94" s="290" t="str">
        <f t="shared" si="88"/>
        <v/>
      </c>
      <c r="BB94" s="290" t="str">
        <f t="shared" si="88"/>
        <v/>
      </c>
      <c r="BC94" s="290" t="str">
        <f t="shared" si="88"/>
        <v/>
      </c>
      <c r="BD94" s="290" t="str">
        <f t="shared" si="88"/>
        <v/>
      </c>
      <c r="BE94" s="290" t="str">
        <f t="shared" si="46"/>
        <v/>
      </c>
      <c r="BF94" s="290" t="str">
        <f t="shared" si="46"/>
        <v/>
      </c>
      <c r="BG94" s="290" t="str">
        <f t="shared" si="45"/>
        <v/>
      </c>
      <c r="BH94" s="290" t="str">
        <f t="shared" si="45"/>
        <v/>
      </c>
      <c r="BI94" s="290" t="str">
        <f t="shared" si="45"/>
        <v/>
      </c>
      <c r="BJ94" s="290" t="str">
        <f t="shared" si="45"/>
        <v/>
      </c>
      <c r="BK94" s="290" t="str">
        <f t="shared" si="45"/>
        <v/>
      </c>
      <c r="BL94" s="290" t="str">
        <f t="shared" si="45"/>
        <v/>
      </c>
      <c r="BM94" s="290"/>
      <c r="BN94" s="290" t="str">
        <f>IF(AO94="","",COUNTIF($AO94:AO94,1))</f>
        <v/>
      </c>
      <c r="BO94" s="290" t="str">
        <f>IF(AP94="","",COUNTIF($AO94:AP94,1))</f>
        <v/>
      </c>
      <c r="BP94" s="290" t="str">
        <f>IF(AQ94="","",COUNTIF($AO94:AQ94,1))</f>
        <v/>
      </c>
      <c r="BQ94" s="290" t="str">
        <f>IF(AR94="","",COUNTIF($AO94:AR94,1))</f>
        <v/>
      </c>
      <c r="BR94" s="290" t="str">
        <f>IF(AS94="","",COUNTIF($AO94:AS94,1))</f>
        <v/>
      </c>
      <c r="BS94" s="290" t="str">
        <f>IF(AT94="","",COUNTIF($AO94:AT94,1))</f>
        <v/>
      </c>
      <c r="BT94" s="290" t="str">
        <f>IF(AU94="","",COUNTIF($AO94:AU94,1))</f>
        <v/>
      </c>
      <c r="BU94" s="290" t="str">
        <f>IF(AV94="","",COUNTIF($AO94:AV94,1))</f>
        <v/>
      </c>
      <c r="BV94" s="290" t="str">
        <f>IF(AW94="","",COUNTIF($AO94:AW94,1))</f>
        <v/>
      </c>
      <c r="BW94" s="290" t="str">
        <f>IF(AX94="","",COUNTIF($AO94:AX94,1))</f>
        <v/>
      </c>
      <c r="BX94" s="290" t="str">
        <f>IF(AY94="","",COUNTIF($AO94:AY94,1))</f>
        <v/>
      </c>
      <c r="BY94" s="290" t="str">
        <f>IF(AZ94="","",COUNTIF($AO94:AZ94,1))</f>
        <v/>
      </c>
      <c r="BZ94" s="290" t="str">
        <f>IF(BA94="","",COUNTIF($AO94:BA94,1))</f>
        <v/>
      </c>
      <c r="CA94" s="290" t="str">
        <f>IF(BB94="","",COUNTIF($AO94:BB94,1))</f>
        <v/>
      </c>
      <c r="CB94" s="290" t="str">
        <f>IF(BC94="","",COUNTIF($AO94:BC94,1))</f>
        <v/>
      </c>
      <c r="CC94" s="290" t="str">
        <f>IF(BD94="","",COUNTIF($AO94:BD94,1))</f>
        <v/>
      </c>
      <c r="CD94" s="290" t="str">
        <f>IF(BE94="","",COUNTIF($AO94:BE94,1))</f>
        <v/>
      </c>
      <c r="CE94" s="290" t="str">
        <f>IF(BF94="","",COUNTIF($AO94:BF94,1))</f>
        <v/>
      </c>
      <c r="CF94" s="290" t="str">
        <f>IF(BG94="","",COUNTIF($AO94:BG94,1))</f>
        <v/>
      </c>
      <c r="CG94" s="290" t="str">
        <f>IF(BH94="","",COUNTIF($AO94:BH94,1))</f>
        <v/>
      </c>
      <c r="CH94" s="290" t="str">
        <f>IF(BI94="","",COUNTIF($AO94:BI94,1))</f>
        <v/>
      </c>
      <c r="CI94" s="290" t="str">
        <f>IF(BJ94="","",COUNTIF($AO94:BJ94,1))</f>
        <v/>
      </c>
      <c r="CJ94" s="290" t="str">
        <f>IF(BK94="","",COUNTIF($AO94:BK94,1))</f>
        <v/>
      </c>
      <c r="CK94" s="290" t="str">
        <f>IF(BL94="","",COUNTIF($AO94:BL94,1))</f>
        <v/>
      </c>
      <c r="CL94" s="291"/>
      <c r="CM94" s="290" t="str">
        <f t="shared" si="90"/>
        <v/>
      </c>
      <c r="CN94" s="290" t="str">
        <f t="shared" si="90"/>
        <v/>
      </c>
      <c r="CO94" s="290" t="str">
        <f t="shared" si="90"/>
        <v/>
      </c>
      <c r="CP94" s="290" t="str">
        <f t="shared" si="90"/>
        <v/>
      </c>
      <c r="CQ94" s="290" t="str">
        <f t="shared" si="90"/>
        <v/>
      </c>
      <c r="CR94" s="290" t="str">
        <f t="shared" si="89"/>
        <v/>
      </c>
      <c r="CS94" s="290" t="str">
        <f t="shared" si="89"/>
        <v/>
      </c>
      <c r="CT94" s="290" t="str">
        <f t="shared" si="89"/>
        <v/>
      </c>
      <c r="CU94" s="290" t="str">
        <f t="shared" si="89"/>
        <v/>
      </c>
      <c r="CV94" s="290" t="str">
        <f t="shared" si="89"/>
        <v/>
      </c>
      <c r="CW94" s="290" t="str">
        <f t="shared" si="54"/>
        <v/>
      </c>
      <c r="CX94" s="290" t="str">
        <f t="shared" si="54"/>
        <v/>
      </c>
      <c r="CY94" s="290" t="str">
        <f t="shared" si="54"/>
        <v/>
      </c>
      <c r="CZ94" s="290" t="str">
        <f t="shared" ref="CZ94:DB104" si="95">IF(Z94=0,"",Z94)</f>
        <v/>
      </c>
      <c r="DA94" s="290" t="str">
        <f t="shared" si="95"/>
        <v/>
      </c>
      <c r="DB94" s="290" t="str">
        <f t="shared" si="95"/>
        <v/>
      </c>
      <c r="DC94" s="290" t="str">
        <f t="shared" si="52"/>
        <v/>
      </c>
      <c r="DD94" s="290" t="str">
        <f t="shared" si="52"/>
        <v/>
      </c>
      <c r="DE94" s="290" t="str">
        <f t="shared" si="52"/>
        <v/>
      </c>
      <c r="DF94" s="290" t="str">
        <f t="shared" si="52"/>
        <v/>
      </c>
      <c r="DG94" s="290" t="str">
        <f t="shared" si="52"/>
        <v/>
      </c>
      <c r="DH94" s="290" t="str">
        <f t="shared" si="93"/>
        <v/>
      </c>
      <c r="DI94" s="290" t="str">
        <f t="shared" si="93"/>
        <v/>
      </c>
      <c r="DJ94" s="290" t="str">
        <f t="shared" si="93"/>
        <v/>
      </c>
      <c r="DK94" s="3" t="str">
        <f t="shared" si="82"/>
        <v/>
      </c>
      <c r="DL94" s="3" t="str">
        <f t="shared" si="82"/>
        <v/>
      </c>
      <c r="DM94" s="3" t="str">
        <f t="shared" si="82"/>
        <v/>
      </c>
      <c r="DN94" s="3" t="str">
        <f t="shared" si="82"/>
        <v/>
      </c>
      <c r="DO94" s="3" t="str">
        <f t="shared" si="82"/>
        <v/>
      </c>
      <c r="DP94" s="3" t="str">
        <f t="shared" si="83"/>
        <v/>
      </c>
      <c r="DQ94" s="3" t="str">
        <f t="shared" si="84"/>
        <v/>
      </c>
      <c r="DR94" s="3" t="str">
        <f t="shared" si="85"/>
        <v/>
      </c>
      <c r="DS94" s="3" t="str">
        <f t="shared" si="86"/>
        <v/>
      </c>
      <c r="DT94" s="3" t="str">
        <f t="shared" si="87"/>
        <v/>
      </c>
      <c r="DU94" s="1" t="str">
        <f t="shared" si="71"/>
        <v/>
      </c>
      <c r="DV94" s="1" t="str">
        <f t="shared" si="72"/>
        <v/>
      </c>
      <c r="DW94" s="1" t="str">
        <f t="shared" si="73"/>
        <v/>
      </c>
      <c r="DX94" s="1" t="str">
        <f t="shared" si="74"/>
        <v/>
      </c>
      <c r="DY94" s="1" t="str">
        <f t="shared" si="59"/>
        <v/>
      </c>
      <c r="DZ94" s="1" t="str">
        <f t="shared" si="60"/>
        <v/>
      </c>
      <c r="EA94" s="1" t="str">
        <f t="shared" si="94"/>
        <v/>
      </c>
      <c r="EB94" s="1" t="str">
        <f t="shared" si="61"/>
        <v/>
      </c>
      <c r="EC94" s="1" t="str">
        <f t="shared" si="94"/>
        <v/>
      </c>
      <c r="ED94" s="1" t="str">
        <f t="shared" si="61"/>
        <v/>
      </c>
      <c r="EE94" s="1" t="str">
        <f t="shared" si="75"/>
        <v/>
      </c>
      <c r="EF94" s="1" t="str">
        <f t="shared" si="76"/>
        <v/>
      </c>
      <c r="EG94" s="1" t="str">
        <f t="shared" si="62"/>
        <v/>
      </c>
      <c r="EH94" s="1" t="str">
        <f t="shared" si="63"/>
        <v/>
      </c>
      <c r="EI94" s="1" t="str">
        <f t="shared" si="64"/>
        <v/>
      </c>
      <c r="EJ94" s="1" t="str">
        <f t="shared" si="65"/>
        <v/>
      </c>
      <c r="EK94" s="1" t="str">
        <f t="shared" si="66"/>
        <v/>
      </c>
      <c r="EL94" s="1" t="str">
        <f t="shared" si="67"/>
        <v/>
      </c>
      <c r="EM94" s="1" t="str">
        <f t="shared" si="68"/>
        <v/>
      </c>
      <c r="EN94" s="1" t="str">
        <f t="shared" si="69"/>
        <v/>
      </c>
      <c r="EP94" s="1" t="str">
        <f t="shared" si="77"/>
        <v/>
      </c>
      <c r="EQ94" s="1" t="str">
        <f t="shared" si="78"/>
        <v/>
      </c>
      <c r="ER94" s="1" t="str">
        <f t="shared" si="79"/>
        <v/>
      </c>
      <c r="ES94" s="1" t="str">
        <f t="shared" si="80"/>
        <v/>
      </c>
      <c r="ET94" s="1" t="str">
        <f t="shared" si="81"/>
        <v/>
      </c>
    </row>
    <row r="95" spans="1:150" ht="15.6" x14ac:dyDescent="0.3">
      <c r="A95" s="291" t="str">
        <f t="shared" si="70"/>
        <v/>
      </c>
      <c r="B95" s="292" t="str">
        <f>ajuizamento!A102</f>
        <v/>
      </c>
      <c r="C95" s="293" t="str">
        <f>ajuizamento!B102</f>
        <v/>
      </c>
      <c r="D95" s="293">
        <f>ajuizamento!C102</f>
        <v>0</v>
      </c>
      <c r="E95" s="293">
        <f>ajuizamento!D102</f>
        <v>0</v>
      </c>
      <c r="F95" s="293" t="str">
        <f>ajuizamento!E102</f>
        <v/>
      </c>
      <c r="G95" s="293" t="str">
        <f>ajuizamento!F102</f>
        <v/>
      </c>
      <c r="H95" s="292">
        <f>ajuizamento!G102</f>
        <v>0</v>
      </c>
      <c r="I95" s="5">
        <f>IF(ajuizamento!$AY102="",0,ajuizamento!$AY102)</f>
        <v>0</v>
      </c>
      <c r="J95" s="5">
        <f>IF(ajuizamento!H102="",0,ajuizamento!H102)</f>
        <v>0</v>
      </c>
      <c r="K95" s="5">
        <f>IF(ajuizamento!BC102="",0,ajuizamento!BC102)</f>
        <v>0</v>
      </c>
      <c r="L95" s="5">
        <f>IF(ajuizamento!BD102="",0,ajuizamento!BD102)</f>
        <v>0</v>
      </c>
      <c r="M95" s="5">
        <f>IF(ajuizamento!S102="",0,ajuizamento!S102)</f>
        <v>0</v>
      </c>
      <c r="N95" s="5">
        <f>IF(ajuizamento!T102="",0,ajuizamento!T102)</f>
        <v>0</v>
      </c>
      <c r="O95" s="5">
        <f>IF(ajuizamento!U102="",0,ajuizamento!U102)</f>
        <v>0</v>
      </c>
      <c r="P95" s="5">
        <f>IF(ajuizamento!V102="",0,ajuizamento!V102)</f>
        <v>0</v>
      </c>
      <c r="Q95" s="5">
        <f>IF(ajuizamento!W102="",0,ajuizamento!W102)</f>
        <v>0</v>
      </c>
      <c r="R95" s="5">
        <f>IF(ajuizamento!X102="",0,ajuizamento!X102)</f>
        <v>0</v>
      </c>
      <c r="S95" s="5">
        <f>IF(ajuizamento!Y102="",0,ajuizamento!Y102)</f>
        <v>0</v>
      </c>
      <c r="T95" s="5">
        <f>IF(ajuizamento!Z102="",0,ajuizamento!Z102)</f>
        <v>0</v>
      </c>
      <c r="U95" s="5">
        <f>IF(ajuizamento!AA102="",0,ajuizamento!AA102)</f>
        <v>0</v>
      </c>
      <c r="V95" s="5">
        <f>IF(ajuizamento!AB102="",0,ajuizamento!AB102)</f>
        <v>0</v>
      </c>
      <c r="W95" s="5">
        <f>IF(ajuizamento!AC102="",0,ajuizamento!AC102)</f>
        <v>0</v>
      </c>
      <c r="X95" s="5">
        <f>IF(ajuizamento!AD102="",0,ajuizamento!AD102)</f>
        <v>0</v>
      </c>
      <c r="Y95" s="5">
        <f>IF(ajuizamento!AE102="",0,ajuizamento!AE102)</f>
        <v>0</v>
      </c>
      <c r="Z95" s="5">
        <f>IF(ajuizamento!AF102="",0,ajuizamento!AF102)</f>
        <v>0</v>
      </c>
      <c r="AA95" s="5">
        <f>IF(ajuizamento!AG102="",0,ajuizamento!AG102)</f>
        <v>0</v>
      </c>
      <c r="AB95" s="5">
        <f>IF(ajuizamento!AH102="",0,ajuizamento!AH102)</f>
        <v>0</v>
      </c>
      <c r="AC95" s="5">
        <f>IF(ajuizamento!AI102="",0,ajuizamento!AI102)</f>
        <v>0</v>
      </c>
      <c r="AD95" s="5">
        <f>IF(ajuizamento!AJ102="",0,ajuizamento!AJ102)</f>
        <v>0</v>
      </c>
      <c r="AE95" s="5">
        <f>IF(ajuizamento!AK102="",0,ajuizamento!AK102)</f>
        <v>0</v>
      </c>
      <c r="AF95" s="5">
        <f>IF(ajuizamento!AL102="",0,ajuizamento!AL102)</f>
        <v>0</v>
      </c>
      <c r="AG95" s="5">
        <f>IF(ajuizamento!AM102="",0,ajuizamento!AM102)</f>
        <v>0</v>
      </c>
      <c r="AH95" s="5">
        <f>IF(ajuizamento!AN102="",0,ajuizamento!AN102)</f>
        <v>0</v>
      </c>
      <c r="AI95" s="5">
        <f>IF(ajuizamento!AO102="",0,ajuizamento!AO102)</f>
        <v>0</v>
      </c>
      <c r="AJ95" s="5">
        <f>IF(ajuizamento!AP102="",0,ajuizamento!AP102)</f>
        <v>0</v>
      </c>
      <c r="AK95" s="5">
        <f>IF(ajuizamento!AS102="",0,ajuizamento!AS102)</f>
        <v>0</v>
      </c>
      <c r="AL95" s="9" t="str">
        <f t="shared" si="57"/>
        <v/>
      </c>
      <c r="AM95" s="7" t="str">
        <f t="shared" si="58"/>
        <v/>
      </c>
      <c r="AN95" s="291">
        <f t="shared" si="55"/>
        <v>0</v>
      </c>
      <c r="AO95" s="290" t="str">
        <f t="shared" si="92"/>
        <v/>
      </c>
      <c r="AP95" s="290" t="str">
        <f t="shared" si="92"/>
        <v/>
      </c>
      <c r="AQ95" s="290" t="str">
        <f t="shared" si="92"/>
        <v/>
      </c>
      <c r="AR95" s="290" t="str">
        <f t="shared" si="92"/>
        <v/>
      </c>
      <c r="AS95" s="290" t="str">
        <f t="shared" si="92"/>
        <v/>
      </c>
      <c r="AT95" s="290" t="str">
        <f t="shared" si="92"/>
        <v/>
      </c>
      <c r="AU95" s="290" t="str">
        <f t="shared" si="92"/>
        <v/>
      </c>
      <c r="AV95" s="290" t="str">
        <f t="shared" si="92"/>
        <v/>
      </c>
      <c r="AW95" s="290" t="str">
        <f t="shared" si="92"/>
        <v/>
      </c>
      <c r="AX95" s="290" t="str">
        <f t="shared" si="91"/>
        <v/>
      </c>
      <c r="AY95" s="290" t="str">
        <f t="shared" si="88"/>
        <v/>
      </c>
      <c r="AZ95" s="290" t="str">
        <f t="shared" si="88"/>
        <v/>
      </c>
      <c r="BA95" s="290" t="str">
        <f t="shared" si="88"/>
        <v/>
      </c>
      <c r="BB95" s="290" t="str">
        <f t="shared" si="88"/>
        <v/>
      </c>
      <c r="BC95" s="290" t="str">
        <f t="shared" si="88"/>
        <v/>
      </c>
      <c r="BD95" s="290" t="str">
        <f t="shared" si="88"/>
        <v/>
      </c>
      <c r="BE95" s="290" t="str">
        <f t="shared" si="46"/>
        <v/>
      </c>
      <c r="BF95" s="290" t="str">
        <f t="shared" si="46"/>
        <v/>
      </c>
      <c r="BG95" s="290" t="str">
        <f t="shared" si="45"/>
        <v/>
      </c>
      <c r="BH95" s="290" t="str">
        <f t="shared" si="45"/>
        <v/>
      </c>
      <c r="BI95" s="290" t="str">
        <f t="shared" si="45"/>
        <v/>
      </c>
      <c r="BJ95" s="290" t="str">
        <f t="shared" si="45"/>
        <v/>
      </c>
      <c r="BK95" s="290" t="str">
        <f t="shared" si="45"/>
        <v/>
      </c>
      <c r="BL95" s="290" t="str">
        <f t="shared" si="45"/>
        <v/>
      </c>
      <c r="BM95" s="290"/>
      <c r="BN95" s="290" t="str">
        <f>IF(AO95="","",COUNTIF($AO95:AO95,1))</f>
        <v/>
      </c>
      <c r="BO95" s="290" t="str">
        <f>IF(AP95="","",COUNTIF($AO95:AP95,1))</f>
        <v/>
      </c>
      <c r="BP95" s="290" t="str">
        <f>IF(AQ95="","",COUNTIF($AO95:AQ95,1))</f>
        <v/>
      </c>
      <c r="BQ95" s="290" t="str">
        <f>IF(AR95="","",COUNTIF($AO95:AR95,1))</f>
        <v/>
      </c>
      <c r="BR95" s="290" t="str">
        <f>IF(AS95="","",COUNTIF($AO95:AS95,1))</f>
        <v/>
      </c>
      <c r="BS95" s="290" t="str">
        <f>IF(AT95="","",COUNTIF($AO95:AT95,1))</f>
        <v/>
      </c>
      <c r="BT95" s="290" t="str">
        <f>IF(AU95="","",COUNTIF($AO95:AU95,1))</f>
        <v/>
      </c>
      <c r="BU95" s="290" t="str">
        <f>IF(AV95="","",COUNTIF($AO95:AV95,1))</f>
        <v/>
      </c>
      <c r="BV95" s="290" t="str">
        <f>IF(AW95="","",COUNTIF($AO95:AW95,1))</f>
        <v/>
      </c>
      <c r="BW95" s="290" t="str">
        <f>IF(AX95="","",COUNTIF($AO95:AX95,1))</f>
        <v/>
      </c>
      <c r="BX95" s="290" t="str">
        <f>IF(AY95="","",COUNTIF($AO95:AY95,1))</f>
        <v/>
      </c>
      <c r="BY95" s="290" t="str">
        <f>IF(AZ95="","",COUNTIF($AO95:AZ95,1))</f>
        <v/>
      </c>
      <c r="BZ95" s="290" t="str">
        <f>IF(BA95="","",COUNTIF($AO95:BA95,1))</f>
        <v/>
      </c>
      <c r="CA95" s="290" t="str">
        <f>IF(BB95="","",COUNTIF($AO95:BB95,1))</f>
        <v/>
      </c>
      <c r="CB95" s="290" t="str">
        <f>IF(BC95="","",COUNTIF($AO95:BC95,1))</f>
        <v/>
      </c>
      <c r="CC95" s="290" t="str">
        <f>IF(BD95="","",COUNTIF($AO95:BD95,1))</f>
        <v/>
      </c>
      <c r="CD95" s="290" t="str">
        <f>IF(BE95="","",COUNTIF($AO95:BE95,1))</f>
        <v/>
      </c>
      <c r="CE95" s="290" t="str">
        <f>IF(BF95="","",COUNTIF($AO95:BF95,1))</f>
        <v/>
      </c>
      <c r="CF95" s="290" t="str">
        <f>IF(BG95="","",COUNTIF($AO95:BG95,1))</f>
        <v/>
      </c>
      <c r="CG95" s="290" t="str">
        <f>IF(BH95="","",COUNTIF($AO95:BH95,1))</f>
        <v/>
      </c>
      <c r="CH95" s="290" t="str">
        <f>IF(BI95="","",COUNTIF($AO95:BI95,1))</f>
        <v/>
      </c>
      <c r="CI95" s="290" t="str">
        <f>IF(BJ95="","",COUNTIF($AO95:BJ95,1))</f>
        <v/>
      </c>
      <c r="CJ95" s="290" t="str">
        <f>IF(BK95="","",COUNTIF($AO95:BK95,1))</f>
        <v/>
      </c>
      <c r="CK95" s="290" t="str">
        <f>IF(BL95="","",COUNTIF($AO95:BL95,1))</f>
        <v/>
      </c>
      <c r="CL95" s="291"/>
      <c r="CM95" s="290" t="str">
        <f t="shared" si="90"/>
        <v/>
      </c>
      <c r="CN95" s="290" t="str">
        <f t="shared" si="90"/>
        <v/>
      </c>
      <c r="CO95" s="290" t="str">
        <f t="shared" si="90"/>
        <v/>
      </c>
      <c r="CP95" s="290" t="str">
        <f t="shared" si="90"/>
        <v/>
      </c>
      <c r="CQ95" s="290" t="str">
        <f t="shared" si="90"/>
        <v/>
      </c>
      <c r="CR95" s="290" t="str">
        <f t="shared" si="89"/>
        <v/>
      </c>
      <c r="CS95" s="290" t="str">
        <f t="shared" si="89"/>
        <v/>
      </c>
      <c r="CT95" s="290" t="str">
        <f t="shared" si="89"/>
        <v/>
      </c>
      <c r="CU95" s="290" t="str">
        <f t="shared" si="89"/>
        <v/>
      </c>
      <c r="CV95" s="290" t="str">
        <f t="shared" si="89"/>
        <v/>
      </c>
      <c r="CW95" s="290" t="str">
        <f t="shared" si="89"/>
        <v/>
      </c>
      <c r="CX95" s="290" t="str">
        <f t="shared" si="89"/>
        <v/>
      </c>
      <c r="CY95" s="290" t="str">
        <f t="shared" si="89"/>
        <v/>
      </c>
      <c r="CZ95" s="290" t="str">
        <f t="shared" si="95"/>
        <v/>
      </c>
      <c r="DA95" s="290" t="str">
        <f t="shared" si="95"/>
        <v/>
      </c>
      <c r="DB95" s="290" t="str">
        <f t="shared" si="95"/>
        <v/>
      </c>
      <c r="DC95" s="290" t="str">
        <f t="shared" si="52"/>
        <v/>
      </c>
      <c r="DD95" s="290" t="str">
        <f t="shared" si="52"/>
        <v/>
      </c>
      <c r="DE95" s="290" t="str">
        <f t="shared" si="52"/>
        <v/>
      </c>
      <c r="DF95" s="290" t="str">
        <f t="shared" si="52"/>
        <v/>
      </c>
      <c r="DG95" s="290" t="str">
        <f t="shared" si="52"/>
        <v/>
      </c>
      <c r="DH95" s="290" t="str">
        <f t="shared" si="93"/>
        <v/>
      </c>
      <c r="DI95" s="290" t="str">
        <f t="shared" si="93"/>
        <v/>
      </c>
      <c r="DJ95" s="290" t="str">
        <f t="shared" si="93"/>
        <v/>
      </c>
      <c r="DK95" s="3" t="str">
        <f t="shared" si="82"/>
        <v/>
      </c>
      <c r="DL95" s="3" t="str">
        <f t="shared" si="82"/>
        <v/>
      </c>
      <c r="DM95" s="3" t="str">
        <f t="shared" si="82"/>
        <v/>
      </c>
      <c r="DN95" s="3" t="str">
        <f t="shared" si="82"/>
        <v/>
      </c>
      <c r="DO95" s="3" t="str">
        <f t="shared" si="82"/>
        <v/>
      </c>
      <c r="DP95" s="3" t="str">
        <f t="shared" si="83"/>
        <v/>
      </c>
      <c r="DQ95" s="3" t="str">
        <f t="shared" si="84"/>
        <v/>
      </c>
      <c r="DR95" s="3" t="str">
        <f t="shared" si="85"/>
        <v/>
      </c>
      <c r="DS95" s="3" t="str">
        <f t="shared" si="86"/>
        <v/>
      </c>
      <c r="DT95" s="3" t="str">
        <f t="shared" si="87"/>
        <v/>
      </c>
      <c r="DU95" s="1" t="str">
        <f t="shared" si="71"/>
        <v/>
      </c>
      <c r="DV95" s="1" t="str">
        <f t="shared" si="72"/>
        <v/>
      </c>
      <c r="DW95" s="1" t="str">
        <f t="shared" si="73"/>
        <v/>
      </c>
      <c r="DX95" s="1" t="str">
        <f t="shared" si="74"/>
        <v/>
      </c>
      <c r="DY95" s="1" t="str">
        <f t="shared" si="59"/>
        <v/>
      </c>
      <c r="DZ95" s="1" t="str">
        <f t="shared" si="60"/>
        <v/>
      </c>
      <c r="EA95" s="1" t="str">
        <f t="shared" si="94"/>
        <v/>
      </c>
      <c r="EB95" s="1" t="str">
        <f t="shared" si="61"/>
        <v/>
      </c>
      <c r="EC95" s="1" t="str">
        <f t="shared" si="94"/>
        <v/>
      </c>
      <c r="ED95" s="1" t="str">
        <f t="shared" si="61"/>
        <v/>
      </c>
      <c r="EE95" s="1" t="str">
        <f t="shared" si="75"/>
        <v/>
      </c>
      <c r="EF95" s="1" t="str">
        <f t="shared" si="76"/>
        <v/>
      </c>
      <c r="EG95" s="1" t="str">
        <f t="shared" si="62"/>
        <v/>
      </c>
      <c r="EH95" s="1" t="str">
        <f t="shared" si="63"/>
        <v/>
      </c>
      <c r="EI95" s="1" t="str">
        <f t="shared" si="64"/>
        <v/>
      </c>
      <c r="EJ95" s="1" t="str">
        <f t="shared" si="65"/>
        <v/>
      </c>
      <c r="EK95" s="1" t="str">
        <f t="shared" si="66"/>
        <v/>
      </c>
      <c r="EL95" s="1" t="str">
        <f t="shared" si="67"/>
        <v/>
      </c>
      <c r="EM95" s="1" t="str">
        <f t="shared" si="68"/>
        <v/>
      </c>
      <c r="EN95" s="1" t="str">
        <f t="shared" si="69"/>
        <v/>
      </c>
      <c r="EP95" s="1" t="str">
        <f t="shared" si="77"/>
        <v/>
      </c>
      <c r="EQ95" s="1" t="str">
        <f t="shared" si="78"/>
        <v/>
      </c>
      <c r="ER95" s="1" t="str">
        <f t="shared" si="79"/>
        <v/>
      </c>
      <c r="ES95" s="1" t="str">
        <f t="shared" si="80"/>
        <v/>
      </c>
      <c r="ET95" s="1" t="str">
        <f t="shared" si="81"/>
        <v/>
      </c>
    </row>
    <row r="96" spans="1:150" ht="15.6" x14ac:dyDescent="0.3">
      <c r="A96" s="291" t="str">
        <f t="shared" si="70"/>
        <v/>
      </c>
      <c r="B96" s="292" t="str">
        <f>ajuizamento!A103</f>
        <v/>
      </c>
      <c r="C96" s="293" t="str">
        <f>ajuizamento!B103</f>
        <v/>
      </c>
      <c r="D96" s="293">
        <f>ajuizamento!C103</f>
        <v>0</v>
      </c>
      <c r="E96" s="293">
        <f>ajuizamento!D103</f>
        <v>0</v>
      </c>
      <c r="F96" s="293" t="str">
        <f>ajuizamento!E103</f>
        <v/>
      </c>
      <c r="G96" s="293" t="str">
        <f>ajuizamento!F103</f>
        <v/>
      </c>
      <c r="H96" s="292">
        <f>ajuizamento!G103</f>
        <v>0</v>
      </c>
      <c r="I96" s="5">
        <f>IF(ajuizamento!$AY103="",0,ajuizamento!$AY103)</f>
        <v>0</v>
      </c>
      <c r="J96" s="5">
        <f>IF(ajuizamento!H103="",0,ajuizamento!H103)</f>
        <v>0</v>
      </c>
      <c r="K96" s="5">
        <f>IF(ajuizamento!BC103="",0,ajuizamento!BC103)</f>
        <v>0</v>
      </c>
      <c r="L96" s="5">
        <f>IF(ajuizamento!BD103="",0,ajuizamento!BD103)</f>
        <v>0</v>
      </c>
      <c r="M96" s="5">
        <f>IF(ajuizamento!S103="",0,ajuizamento!S103)</f>
        <v>0</v>
      </c>
      <c r="N96" s="5">
        <f>IF(ajuizamento!T103="",0,ajuizamento!T103)</f>
        <v>0</v>
      </c>
      <c r="O96" s="5">
        <f>IF(ajuizamento!U103="",0,ajuizamento!U103)</f>
        <v>0</v>
      </c>
      <c r="P96" s="5">
        <f>IF(ajuizamento!V103="",0,ajuizamento!V103)</f>
        <v>0</v>
      </c>
      <c r="Q96" s="5">
        <f>IF(ajuizamento!W103="",0,ajuizamento!W103)</f>
        <v>0</v>
      </c>
      <c r="R96" s="5">
        <f>IF(ajuizamento!X103="",0,ajuizamento!X103)</f>
        <v>0</v>
      </c>
      <c r="S96" s="5">
        <f>IF(ajuizamento!Y103="",0,ajuizamento!Y103)</f>
        <v>0</v>
      </c>
      <c r="T96" s="5">
        <f>IF(ajuizamento!Z103="",0,ajuizamento!Z103)</f>
        <v>0</v>
      </c>
      <c r="U96" s="5">
        <f>IF(ajuizamento!AA103="",0,ajuizamento!AA103)</f>
        <v>0</v>
      </c>
      <c r="V96" s="5">
        <f>IF(ajuizamento!AB103="",0,ajuizamento!AB103)</f>
        <v>0</v>
      </c>
      <c r="W96" s="5">
        <f>IF(ajuizamento!AC103="",0,ajuizamento!AC103)</f>
        <v>0</v>
      </c>
      <c r="X96" s="5">
        <f>IF(ajuizamento!AD103="",0,ajuizamento!AD103)</f>
        <v>0</v>
      </c>
      <c r="Y96" s="5">
        <f>IF(ajuizamento!AE103="",0,ajuizamento!AE103)</f>
        <v>0</v>
      </c>
      <c r="Z96" s="5">
        <f>IF(ajuizamento!AF103="",0,ajuizamento!AF103)</f>
        <v>0</v>
      </c>
      <c r="AA96" s="5">
        <f>IF(ajuizamento!AG103="",0,ajuizamento!AG103)</f>
        <v>0</v>
      </c>
      <c r="AB96" s="5">
        <f>IF(ajuizamento!AH103="",0,ajuizamento!AH103)</f>
        <v>0</v>
      </c>
      <c r="AC96" s="5">
        <f>IF(ajuizamento!AI103="",0,ajuizamento!AI103)</f>
        <v>0</v>
      </c>
      <c r="AD96" s="5">
        <f>IF(ajuizamento!AJ103="",0,ajuizamento!AJ103)</f>
        <v>0</v>
      </c>
      <c r="AE96" s="5">
        <f>IF(ajuizamento!AK103="",0,ajuizamento!AK103)</f>
        <v>0</v>
      </c>
      <c r="AF96" s="5">
        <f>IF(ajuizamento!AL103="",0,ajuizamento!AL103)</f>
        <v>0</v>
      </c>
      <c r="AG96" s="5">
        <f>IF(ajuizamento!AM103="",0,ajuizamento!AM103)</f>
        <v>0</v>
      </c>
      <c r="AH96" s="5">
        <f>IF(ajuizamento!AN103="",0,ajuizamento!AN103)</f>
        <v>0</v>
      </c>
      <c r="AI96" s="5">
        <f>IF(ajuizamento!AO103="",0,ajuizamento!AO103)</f>
        <v>0</v>
      </c>
      <c r="AJ96" s="5">
        <f>IF(ajuizamento!AP103="",0,ajuizamento!AP103)</f>
        <v>0</v>
      </c>
      <c r="AK96" s="5">
        <f>IF(ajuizamento!AS103="",0,ajuizamento!AS103)</f>
        <v>0</v>
      </c>
      <c r="AL96" s="9" t="str">
        <f t="shared" si="57"/>
        <v/>
      </c>
      <c r="AM96" s="7" t="str">
        <f t="shared" si="58"/>
        <v/>
      </c>
      <c r="AN96" s="291">
        <f t="shared" si="55"/>
        <v>0</v>
      </c>
      <c r="AO96" s="290" t="str">
        <f t="shared" si="92"/>
        <v/>
      </c>
      <c r="AP96" s="290" t="str">
        <f t="shared" ref="AP96:AP103" si="96">IF(N96=0,"",1)</f>
        <v/>
      </c>
      <c r="AQ96" s="290" t="str">
        <f t="shared" ref="AQ96:AQ103" si="97">IF(O96=0,"",1)</f>
        <v/>
      </c>
      <c r="AR96" s="290" t="str">
        <f t="shared" ref="AR96:AR103" si="98">IF(P96=0,"",1)</f>
        <v/>
      </c>
      <c r="AS96" s="290" t="str">
        <f t="shared" ref="AS96:AS103" si="99">IF(Q96=0,"",1)</f>
        <v/>
      </c>
      <c r="AT96" s="290" t="str">
        <f t="shared" ref="AT96:AT103" si="100">IF(R96=0,"",1)</f>
        <v/>
      </c>
      <c r="AU96" s="290" t="str">
        <f t="shared" ref="AU96:AU103" si="101">IF(S96=0,"",1)</f>
        <v/>
      </c>
      <c r="AV96" s="290" t="str">
        <f t="shared" ref="AV96:AV103" si="102">IF(T96=0,"",1)</f>
        <v/>
      </c>
      <c r="AW96" s="290" t="str">
        <f t="shared" ref="AW96:AW103" si="103">IF(U96=0,"",1)</f>
        <v/>
      </c>
      <c r="AX96" s="290" t="str">
        <f t="shared" ref="AX96:AX103" si="104">IF(V96=0,"",1)</f>
        <v/>
      </c>
      <c r="AY96" s="290" t="str">
        <f t="shared" ref="AY96:AY103" si="105">IF(W96=0,"",1)</f>
        <v/>
      </c>
      <c r="AZ96" s="290" t="str">
        <f t="shared" ref="AZ96:AZ103" si="106">IF(X96=0,"",1)</f>
        <v/>
      </c>
      <c r="BA96" s="290" t="str">
        <f t="shared" ref="BA96:BA103" si="107">IF(Y96=0,"",1)</f>
        <v/>
      </c>
      <c r="BB96" s="290" t="str">
        <f t="shared" ref="BB96:BB103" si="108">IF(Z96=0,"",1)</f>
        <v/>
      </c>
      <c r="BC96" s="290" t="str">
        <f t="shared" ref="BC96:BC103" si="109">IF(AA96=0,"",1)</f>
        <v/>
      </c>
      <c r="BD96" s="290" t="str">
        <f t="shared" ref="BD96:BD103" si="110">IF(AB96=0,"",1)</f>
        <v/>
      </c>
      <c r="BE96" s="290" t="str">
        <f t="shared" ref="BE96:BE103" si="111">IF(AC96=0,"",1)</f>
        <v/>
      </c>
      <c r="BF96" s="290" t="str">
        <f t="shared" si="46"/>
        <v/>
      </c>
      <c r="BG96" s="290" t="str">
        <f t="shared" si="45"/>
        <v/>
      </c>
      <c r="BH96" s="290" t="str">
        <f t="shared" si="45"/>
        <v/>
      </c>
      <c r="BI96" s="290" t="str">
        <f t="shared" si="45"/>
        <v/>
      </c>
      <c r="BJ96" s="290" t="str">
        <f t="shared" si="45"/>
        <v/>
      </c>
      <c r="BK96" s="290" t="str">
        <f t="shared" si="45"/>
        <v/>
      </c>
      <c r="BL96" s="290" t="str">
        <f t="shared" si="45"/>
        <v/>
      </c>
      <c r="BM96" s="290"/>
      <c r="BN96" s="290" t="str">
        <f>IF(AO96="","",COUNTIF($AO96:AO96,1))</f>
        <v/>
      </c>
      <c r="BO96" s="290" t="str">
        <f>IF(AP96="","",COUNTIF($AO96:AP96,1))</f>
        <v/>
      </c>
      <c r="BP96" s="290" t="str">
        <f>IF(AQ96="","",COUNTIF($AO96:AQ96,1))</f>
        <v/>
      </c>
      <c r="BQ96" s="290" t="str">
        <f>IF(AR96="","",COUNTIF($AO96:AR96,1))</f>
        <v/>
      </c>
      <c r="BR96" s="290" t="str">
        <f>IF(AS96="","",COUNTIF($AO96:AS96,1))</f>
        <v/>
      </c>
      <c r="BS96" s="290" t="str">
        <f>IF(AT96="","",COUNTIF($AO96:AT96,1))</f>
        <v/>
      </c>
      <c r="BT96" s="290" t="str">
        <f>IF(AU96="","",COUNTIF($AO96:AU96,1))</f>
        <v/>
      </c>
      <c r="BU96" s="290" t="str">
        <f>IF(AV96="","",COUNTIF($AO96:AV96,1))</f>
        <v/>
      </c>
      <c r="BV96" s="290" t="str">
        <f>IF(AW96="","",COUNTIF($AO96:AW96,1))</f>
        <v/>
      </c>
      <c r="BW96" s="290" t="str">
        <f>IF(AX96="","",COUNTIF($AO96:AX96,1))</f>
        <v/>
      </c>
      <c r="BX96" s="290" t="str">
        <f>IF(AY96="","",COUNTIF($AO96:AY96,1))</f>
        <v/>
      </c>
      <c r="BY96" s="290" t="str">
        <f>IF(AZ96="","",COUNTIF($AO96:AZ96,1))</f>
        <v/>
      </c>
      <c r="BZ96" s="290" t="str">
        <f>IF(BA96="","",COUNTIF($AO96:BA96,1))</f>
        <v/>
      </c>
      <c r="CA96" s="290" t="str">
        <f>IF(BB96="","",COUNTIF($AO96:BB96,1))</f>
        <v/>
      </c>
      <c r="CB96" s="290" t="str">
        <f>IF(BC96="","",COUNTIF($AO96:BC96,1))</f>
        <v/>
      </c>
      <c r="CC96" s="290" t="str">
        <f>IF(BD96="","",COUNTIF($AO96:BD96,1))</f>
        <v/>
      </c>
      <c r="CD96" s="290" t="str">
        <f>IF(BE96="","",COUNTIF($AO96:BE96,1))</f>
        <v/>
      </c>
      <c r="CE96" s="290" t="str">
        <f>IF(BF96="","",COUNTIF($AO96:BF96,1))</f>
        <v/>
      </c>
      <c r="CF96" s="290" t="str">
        <f>IF(BG96="","",COUNTIF($AO96:BG96,1))</f>
        <v/>
      </c>
      <c r="CG96" s="290" t="str">
        <f>IF(BH96="","",COUNTIF($AO96:BH96,1))</f>
        <v/>
      </c>
      <c r="CH96" s="290" t="str">
        <f>IF(BI96="","",COUNTIF($AO96:BI96,1))</f>
        <v/>
      </c>
      <c r="CI96" s="290" t="str">
        <f>IF(BJ96="","",COUNTIF($AO96:BJ96,1))</f>
        <v/>
      </c>
      <c r="CJ96" s="290" t="str">
        <f>IF(BK96="","",COUNTIF($AO96:BK96,1))</f>
        <v/>
      </c>
      <c r="CK96" s="290" t="str">
        <f>IF(BL96="","",COUNTIF($AO96:BL96,1))</f>
        <v/>
      </c>
      <c r="CL96" s="291"/>
      <c r="CM96" s="290" t="str">
        <f t="shared" si="90"/>
        <v/>
      </c>
      <c r="CN96" s="290" t="str">
        <f t="shared" si="90"/>
        <v/>
      </c>
      <c r="CO96" s="290" t="str">
        <f t="shared" si="90"/>
        <v/>
      </c>
      <c r="CP96" s="290" t="str">
        <f t="shared" si="90"/>
        <v/>
      </c>
      <c r="CQ96" s="290" t="str">
        <f t="shared" si="90"/>
        <v/>
      </c>
      <c r="CR96" s="290" t="str">
        <f t="shared" si="89"/>
        <v/>
      </c>
      <c r="CS96" s="290" t="str">
        <f t="shared" si="89"/>
        <v/>
      </c>
      <c r="CT96" s="290" t="str">
        <f t="shared" si="89"/>
        <v/>
      </c>
      <c r="CU96" s="290" t="str">
        <f t="shared" si="89"/>
        <v/>
      </c>
      <c r="CV96" s="290" t="str">
        <f t="shared" si="89"/>
        <v/>
      </c>
      <c r="CW96" s="290" t="str">
        <f t="shared" si="89"/>
        <v/>
      </c>
      <c r="CX96" s="290" t="str">
        <f t="shared" si="89"/>
        <v/>
      </c>
      <c r="CY96" s="290" t="str">
        <f t="shared" si="89"/>
        <v/>
      </c>
      <c r="CZ96" s="290" t="str">
        <f t="shared" si="95"/>
        <v/>
      </c>
      <c r="DA96" s="290" t="str">
        <f t="shared" si="95"/>
        <v/>
      </c>
      <c r="DB96" s="290" t="str">
        <f t="shared" si="95"/>
        <v/>
      </c>
      <c r="DC96" s="290" t="str">
        <f t="shared" si="52"/>
        <v/>
      </c>
      <c r="DD96" s="290" t="str">
        <f t="shared" si="52"/>
        <v/>
      </c>
      <c r="DE96" s="290" t="str">
        <f t="shared" si="52"/>
        <v/>
      </c>
      <c r="DF96" s="290" t="str">
        <f t="shared" si="52"/>
        <v/>
      </c>
      <c r="DG96" s="290" t="str">
        <f t="shared" si="52"/>
        <v/>
      </c>
      <c r="DH96" s="290" t="str">
        <f t="shared" si="93"/>
        <v/>
      </c>
      <c r="DI96" s="290" t="str">
        <f t="shared" si="93"/>
        <v/>
      </c>
      <c r="DJ96" s="290" t="str">
        <f t="shared" si="93"/>
        <v/>
      </c>
      <c r="DK96" s="3" t="str">
        <f t="shared" si="82"/>
        <v/>
      </c>
      <c r="DL96" s="3" t="str">
        <f t="shared" si="82"/>
        <v/>
      </c>
      <c r="DM96" s="3" t="str">
        <f t="shared" si="82"/>
        <v/>
      </c>
      <c r="DN96" s="3" t="str">
        <f t="shared" si="82"/>
        <v/>
      </c>
      <c r="DO96" s="3" t="str">
        <f t="shared" si="82"/>
        <v/>
      </c>
      <c r="DP96" s="3" t="str">
        <f t="shared" si="83"/>
        <v/>
      </c>
      <c r="DQ96" s="3" t="str">
        <f t="shared" si="84"/>
        <v/>
      </c>
      <c r="DR96" s="3" t="str">
        <f t="shared" si="85"/>
        <v/>
      </c>
      <c r="DS96" s="3" t="str">
        <f t="shared" si="86"/>
        <v/>
      </c>
      <c r="DT96" s="3" t="str">
        <f t="shared" si="87"/>
        <v/>
      </c>
      <c r="DU96" s="1" t="str">
        <f t="shared" si="71"/>
        <v/>
      </c>
      <c r="DV96" s="1" t="str">
        <f t="shared" si="72"/>
        <v/>
      </c>
      <c r="DW96" s="1" t="str">
        <f t="shared" si="73"/>
        <v/>
      </c>
      <c r="DX96" s="1" t="str">
        <f t="shared" si="74"/>
        <v/>
      </c>
      <c r="DY96" s="1" t="str">
        <f t="shared" si="59"/>
        <v/>
      </c>
      <c r="DZ96" s="1" t="str">
        <f t="shared" si="60"/>
        <v/>
      </c>
      <c r="EA96" s="1" t="str">
        <f t="shared" si="94"/>
        <v/>
      </c>
      <c r="EB96" s="1" t="str">
        <f t="shared" si="61"/>
        <v/>
      </c>
      <c r="EC96" s="1" t="str">
        <f t="shared" si="94"/>
        <v/>
      </c>
      <c r="ED96" s="1" t="str">
        <f t="shared" si="61"/>
        <v/>
      </c>
      <c r="EE96" s="1" t="str">
        <f t="shared" si="75"/>
        <v/>
      </c>
      <c r="EF96" s="1" t="str">
        <f t="shared" si="76"/>
        <v/>
      </c>
      <c r="EG96" s="1" t="str">
        <f t="shared" si="62"/>
        <v/>
      </c>
      <c r="EH96" s="1" t="str">
        <f t="shared" si="63"/>
        <v/>
      </c>
      <c r="EI96" s="1" t="str">
        <f t="shared" si="64"/>
        <v/>
      </c>
      <c r="EJ96" s="1" t="str">
        <f t="shared" si="65"/>
        <v/>
      </c>
      <c r="EK96" s="1" t="str">
        <f t="shared" si="66"/>
        <v/>
      </c>
      <c r="EL96" s="1" t="str">
        <f t="shared" si="67"/>
        <v/>
      </c>
      <c r="EM96" s="1" t="str">
        <f t="shared" si="68"/>
        <v/>
      </c>
      <c r="EN96" s="1" t="str">
        <f t="shared" si="69"/>
        <v/>
      </c>
      <c r="EP96" s="1" t="str">
        <f t="shared" si="77"/>
        <v/>
      </c>
      <c r="EQ96" s="1" t="str">
        <f t="shared" si="78"/>
        <v/>
      </c>
      <c r="ER96" s="1" t="str">
        <f t="shared" si="79"/>
        <v/>
      </c>
      <c r="ES96" s="1" t="str">
        <f t="shared" si="80"/>
        <v/>
      </c>
      <c r="ET96" s="1" t="str">
        <f t="shared" si="81"/>
        <v/>
      </c>
    </row>
    <row r="97" spans="1:150" ht="15.6" x14ac:dyDescent="0.3">
      <c r="A97" s="291" t="str">
        <f t="shared" si="70"/>
        <v/>
      </c>
      <c r="B97" s="292" t="str">
        <f>ajuizamento!A104</f>
        <v/>
      </c>
      <c r="C97" s="293" t="str">
        <f>ajuizamento!B104</f>
        <v/>
      </c>
      <c r="D97" s="293">
        <f>ajuizamento!C104</f>
        <v>0</v>
      </c>
      <c r="E97" s="293">
        <f>ajuizamento!D104</f>
        <v>0</v>
      </c>
      <c r="F97" s="293" t="str">
        <f>ajuizamento!E104</f>
        <v/>
      </c>
      <c r="G97" s="293" t="str">
        <f>ajuizamento!F104</f>
        <v/>
      </c>
      <c r="H97" s="292">
        <f>ajuizamento!G104</f>
        <v>0</v>
      </c>
      <c r="I97" s="5">
        <f>IF(ajuizamento!$AY104="",0,ajuizamento!$AY104)</f>
        <v>0</v>
      </c>
      <c r="J97" s="5">
        <f>IF(ajuizamento!H104="",0,ajuizamento!H104)</f>
        <v>0</v>
      </c>
      <c r="K97" s="5">
        <f>IF(ajuizamento!BC104="",0,ajuizamento!BC104)</f>
        <v>0</v>
      </c>
      <c r="L97" s="5">
        <f>IF(ajuizamento!BD104="",0,ajuizamento!BD104)</f>
        <v>0</v>
      </c>
      <c r="M97" s="5">
        <f>IF(ajuizamento!S104="",0,ajuizamento!S104)</f>
        <v>0</v>
      </c>
      <c r="N97" s="5">
        <f>IF(ajuizamento!T104="",0,ajuizamento!T104)</f>
        <v>0</v>
      </c>
      <c r="O97" s="5">
        <f>IF(ajuizamento!U104="",0,ajuizamento!U104)</f>
        <v>0</v>
      </c>
      <c r="P97" s="5">
        <f>IF(ajuizamento!V104="",0,ajuizamento!V104)</f>
        <v>0</v>
      </c>
      <c r="Q97" s="5">
        <f>IF(ajuizamento!W104="",0,ajuizamento!W104)</f>
        <v>0</v>
      </c>
      <c r="R97" s="5">
        <f>IF(ajuizamento!X104="",0,ajuizamento!X104)</f>
        <v>0</v>
      </c>
      <c r="S97" s="5">
        <f>IF(ajuizamento!Y104="",0,ajuizamento!Y104)</f>
        <v>0</v>
      </c>
      <c r="T97" s="5">
        <f>IF(ajuizamento!Z104="",0,ajuizamento!Z104)</f>
        <v>0</v>
      </c>
      <c r="U97" s="5">
        <f>IF(ajuizamento!AA104="",0,ajuizamento!AA104)</f>
        <v>0</v>
      </c>
      <c r="V97" s="5">
        <f>IF(ajuizamento!AB104="",0,ajuizamento!AB104)</f>
        <v>0</v>
      </c>
      <c r="W97" s="5">
        <f>IF(ajuizamento!AC104="",0,ajuizamento!AC104)</f>
        <v>0</v>
      </c>
      <c r="X97" s="5">
        <f>IF(ajuizamento!AD104="",0,ajuizamento!AD104)</f>
        <v>0</v>
      </c>
      <c r="Y97" s="5">
        <f>IF(ajuizamento!AE104="",0,ajuizamento!AE104)</f>
        <v>0</v>
      </c>
      <c r="Z97" s="5">
        <f>IF(ajuizamento!AF104="",0,ajuizamento!AF104)</f>
        <v>0</v>
      </c>
      <c r="AA97" s="5">
        <f>IF(ajuizamento!AG104="",0,ajuizamento!AG104)</f>
        <v>0</v>
      </c>
      <c r="AB97" s="5">
        <f>IF(ajuizamento!AH104="",0,ajuizamento!AH104)</f>
        <v>0</v>
      </c>
      <c r="AC97" s="5">
        <f>IF(ajuizamento!AI104="",0,ajuizamento!AI104)</f>
        <v>0</v>
      </c>
      <c r="AD97" s="5">
        <f>IF(ajuizamento!AJ104="",0,ajuizamento!AJ104)</f>
        <v>0</v>
      </c>
      <c r="AE97" s="5">
        <f>IF(ajuizamento!AK104="",0,ajuizamento!AK104)</f>
        <v>0</v>
      </c>
      <c r="AF97" s="5">
        <f>IF(ajuizamento!AL104="",0,ajuizamento!AL104)</f>
        <v>0</v>
      </c>
      <c r="AG97" s="5">
        <f>IF(ajuizamento!AM104="",0,ajuizamento!AM104)</f>
        <v>0</v>
      </c>
      <c r="AH97" s="5">
        <f>IF(ajuizamento!AN104="",0,ajuizamento!AN104)</f>
        <v>0</v>
      </c>
      <c r="AI97" s="5">
        <f>IF(ajuizamento!AO104="",0,ajuizamento!AO104)</f>
        <v>0</v>
      </c>
      <c r="AJ97" s="5">
        <f>IF(ajuizamento!AP104="",0,ajuizamento!AP104)</f>
        <v>0</v>
      </c>
      <c r="AK97" s="5">
        <f>IF(ajuizamento!AS104="",0,ajuizamento!AS104)</f>
        <v>0</v>
      </c>
      <c r="AL97" s="9" t="str">
        <f t="shared" si="57"/>
        <v/>
      </c>
      <c r="AM97" s="7" t="str">
        <f t="shared" si="58"/>
        <v/>
      </c>
      <c r="AN97" s="291">
        <f t="shared" si="55"/>
        <v>0</v>
      </c>
      <c r="AO97" s="290" t="str">
        <f t="shared" si="92"/>
        <v/>
      </c>
      <c r="AP97" s="290" t="str">
        <f t="shared" si="96"/>
        <v/>
      </c>
      <c r="AQ97" s="290" t="str">
        <f t="shared" si="97"/>
        <v/>
      </c>
      <c r="AR97" s="290" t="str">
        <f t="shared" si="98"/>
        <v/>
      </c>
      <c r="AS97" s="290" t="str">
        <f t="shared" si="99"/>
        <v/>
      </c>
      <c r="AT97" s="290" t="str">
        <f t="shared" si="100"/>
        <v/>
      </c>
      <c r="AU97" s="290" t="str">
        <f t="shared" si="101"/>
        <v/>
      </c>
      <c r="AV97" s="290" t="str">
        <f t="shared" si="102"/>
        <v/>
      </c>
      <c r="AW97" s="290" t="str">
        <f t="shared" si="103"/>
        <v/>
      </c>
      <c r="AX97" s="290" t="str">
        <f t="shared" si="104"/>
        <v/>
      </c>
      <c r="AY97" s="290" t="str">
        <f t="shared" si="105"/>
        <v/>
      </c>
      <c r="AZ97" s="290" t="str">
        <f t="shared" si="106"/>
        <v/>
      </c>
      <c r="BA97" s="290" t="str">
        <f t="shared" si="107"/>
        <v/>
      </c>
      <c r="BB97" s="290" t="str">
        <f t="shared" si="108"/>
        <v/>
      </c>
      <c r="BC97" s="290" t="str">
        <f t="shared" si="109"/>
        <v/>
      </c>
      <c r="BD97" s="290" t="str">
        <f t="shared" si="110"/>
        <v/>
      </c>
      <c r="BE97" s="290" t="str">
        <f t="shared" si="111"/>
        <v/>
      </c>
      <c r="BF97" s="290" t="str">
        <f t="shared" si="46"/>
        <v/>
      </c>
      <c r="BG97" s="290" t="str">
        <f t="shared" si="45"/>
        <v/>
      </c>
      <c r="BH97" s="290" t="str">
        <f t="shared" si="45"/>
        <v/>
      </c>
      <c r="BI97" s="290" t="str">
        <f t="shared" si="45"/>
        <v/>
      </c>
      <c r="BJ97" s="290" t="str">
        <f t="shared" si="45"/>
        <v/>
      </c>
      <c r="BK97" s="290" t="str">
        <f t="shared" si="45"/>
        <v/>
      </c>
      <c r="BL97" s="290" t="str">
        <f t="shared" si="45"/>
        <v/>
      </c>
      <c r="BM97" s="290"/>
      <c r="BN97" s="290" t="str">
        <f>IF(AO97="","",COUNTIF($AO97:AO97,1))</f>
        <v/>
      </c>
      <c r="BO97" s="290" t="str">
        <f>IF(AP97="","",COUNTIF($AO97:AP97,1))</f>
        <v/>
      </c>
      <c r="BP97" s="290" t="str">
        <f>IF(AQ97="","",COUNTIF($AO97:AQ97,1))</f>
        <v/>
      </c>
      <c r="BQ97" s="290" t="str">
        <f>IF(AR97="","",COUNTIF($AO97:AR97,1))</f>
        <v/>
      </c>
      <c r="BR97" s="290" t="str">
        <f>IF(AS97="","",COUNTIF($AO97:AS97,1))</f>
        <v/>
      </c>
      <c r="BS97" s="290" t="str">
        <f>IF(AT97="","",COUNTIF($AO97:AT97,1))</f>
        <v/>
      </c>
      <c r="BT97" s="290" t="str">
        <f>IF(AU97="","",COUNTIF($AO97:AU97,1))</f>
        <v/>
      </c>
      <c r="BU97" s="290" t="str">
        <f>IF(AV97="","",COUNTIF($AO97:AV97,1))</f>
        <v/>
      </c>
      <c r="BV97" s="290" t="str">
        <f>IF(AW97="","",COUNTIF($AO97:AW97,1))</f>
        <v/>
      </c>
      <c r="BW97" s="290" t="str">
        <f>IF(AX97="","",COUNTIF($AO97:AX97,1))</f>
        <v/>
      </c>
      <c r="BX97" s="290" t="str">
        <f>IF(AY97="","",COUNTIF($AO97:AY97,1))</f>
        <v/>
      </c>
      <c r="BY97" s="290" t="str">
        <f>IF(AZ97="","",COUNTIF($AO97:AZ97,1))</f>
        <v/>
      </c>
      <c r="BZ97" s="290" t="str">
        <f>IF(BA97="","",COUNTIF($AO97:BA97,1))</f>
        <v/>
      </c>
      <c r="CA97" s="290" t="str">
        <f>IF(BB97="","",COUNTIF($AO97:BB97,1))</f>
        <v/>
      </c>
      <c r="CB97" s="290" t="str">
        <f>IF(BC97="","",COUNTIF($AO97:BC97,1))</f>
        <v/>
      </c>
      <c r="CC97" s="290" t="str">
        <f>IF(BD97="","",COUNTIF($AO97:BD97,1))</f>
        <v/>
      </c>
      <c r="CD97" s="290" t="str">
        <f>IF(BE97="","",COUNTIF($AO97:BE97,1))</f>
        <v/>
      </c>
      <c r="CE97" s="290" t="str">
        <f>IF(BF97="","",COUNTIF($AO97:BF97,1))</f>
        <v/>
      </c>
      <c r="CF97" s="290" t="str">
        <f>IF(BG97="","",COUNTIF($AO97:BG97,1))</f>
        <v/>
      </c>
      <c r="CG97" s="290" t="str">
        <f>IF(BH97="","",COUNTIF($AO97:BH97,1))</f>
        <v/>
      </c>
      <c r="CH97" s="290" t="str">
        <f>IF(BI97="","",COUNTIF($AO97:BI97,1))</f>
        <v/>
      </c>
      <c r="CI97" s="290" t="str">
        <f>IF(BJ97="","",COUNTIF($AO97:BJ97,1))</f>
        <v/>
      </c>
      <c r="CJ97" s="290" t="str">
        <f>IF(BK97="","",COUNTIF($AO97:BK97,1))</f>
        <v/>
      </c>
      <c r="CK97" s="290" t="str">
        <f>IF(BL97="","",COUNTIF($AO97:BL97,1))</f>
        <v/>
      </c>
      <c r="CL97" s="291"/>
      <c r="CM97" s="290" t="str">
        <f t="shared" si="90"/>
        <v/>
      </c>
      <c r="CN97" s="290" t="str">
        <f t="shared" si="90"/>
        <v/>
      </c>
      <c r="CO97" s="290" t="str">
        <f t="shared" si="90"/>
        <v/>
      </c>
      <c r="CP97" s="290" t="str">
        <f t="shared" si="90"/>
        <v/>
      </c>
      <c r="CQ97" s="290" t="str">
        <f t="shared" si="90"/>
        <v/>
      </c>
      <c r="CR97" s="290" t="str">
        <f t="shared" si="89"/>
        <v/>
      </c>
      <c r="CS97" s="290" t="str">
        <f t="shared" si="89"/>
        <v/>
      </c>
      <c r="CT97" s="290" t="str">
        <f t="shared" si="89"/>
        <v/>
      </c>
      <c r="CU97" s="290" t="str">
        <f t="shared" si="89"/>
        <v/>
      </c>
      <c r="CV97" s="290" t="str">
        <f t="shared" si="89"/>
        <v/>
      </c>
      <c r="CW97" s="290" t="str">
        <f t="shared" si="89"/>
        <v/>
      </c>
      <c r="CX97" s="290" t="str">
        <f t="shared" si="89"/>
        <v/>
      </c>
      <c r="CY97" s="290" t="str">
        <f t="shared" si="89"/>
        <v/>
      </c>
      <c r="CZ97" s="290" t="str">
        <f t="shared" si="95"/>
        <v/>
      </c>
      <c r="DA97" s="290" t="str">
        <f t="shared" si="95"/>
        <v/>
      </c>
      <c r="DB97" s="290" t="str">
        <f t="shared" si="95"/>
        <v/>
      </c>
      <c r="DC97" s="290" t="str">
        <f t="shared" si="52"/>
        <v/>
      </c>
      <c r="DD97" s="290" t="str">
        <f t="shared" si="52"/>
        <v/>
      </c>
      <c r="DE97" s="290" t="str">
        <f t="shared" si="52"/>
        <v/>
      </c>
      <c r="DF97" s="290" t="str">
        <f t="shared" si="52"/>
        <v/>
      </c>
      <c r="DG97" s="290" t="str">
        <f t="shared" si="52"/>
        <v/>
      </c>
      <c r="DH97" s="290" t="str">
        <f t="shared" si="93"/>
        <v/>
      </c>
      <c r="DI97" s="290" t="str">
        <f t="shared" si="93"/>
        <v/>
      </c>
      <c r="DJ97" s="290" t="str">
        <f t="shared" si="93"/>
        <v/>
      </c>
      <c r="DK97" s="3" t="str">
        <f t="shared" si="82"/>
        <v/>
      </c>
      <c r="DL97" s="3" t="str">
        <f t="shared" si="82"/>
        <v/>
      </c>
      <c r="DM97" s="3" t="str">
        <f t="shared" si="82"/>
        <v/>
      </c>
      <c r="DN97" s="3" t="str">
        <f t="shared" si="82"/>
        <v/>
      </c>
      <c r="DO97" s="3" t="str">
        <f t="shared" si="82"/>
        <v/>
      </c>
      <c r="DP97" s="3" t="str">
        <f t="shared" si="83"/>
        <v/>
      </c>
      <c r="DQ97" s="3" t="str">
        <f t="shared" si="84"/>
        <v/>
      </c>
      <c r="DR97" s="3" t="str">
        <f t="shared" si="85"/>
        <v/>
      </c>
      <c r="DS97" s="3" t="str">
        <f t="shared" si="86"/>
        <v/>
      </c>
      <c r="DT97" s="3" t="str">
        <f t="shared" si="87"/>
        <v/>
      </c>
      <c r="DU97" s="1" t="str">
        <f t="shared" si="71"/>
        <v/>
      </c>
      <c r="DV97" s="1" t="str">
        <f t="shared" si="72"/>
        <v/>
      </c>
      <c r="DW97" s="1" t="str">
        <f t="shared" si="73"/>
        <v/>
      </c>
      <c r="DX97" s="1" t="str">
        <f t="shared" si="74"/>
        <v/>
      </c>
      <c r="DY97" s="1" t="str">
        <f t="shared" si="59"/>
        <v/>
      </c>
      <c r="DZ97" s="1" t="str">
        <f t="shared" si="60"/>
        <v/>
      </c>
      <c r="EA97" s="1" t="str">
        <f t="shared" si="94"/>
        <v/>
      </c>
      <c r="EB97" s="1" t="str">
        <f t="shared" si="61"/>
        <v/>
      </c>
      <c r="EC97" s="1" t="str">
        <f t="shared" si="94"/>
        <v/>
      </c>
      <c r="ED97" s="1" t="str">
        <f t="shared" si="61"/>
        <v/>
      </c>
      <c r="EE97" s="1" t="str">
        <f t="shared" si="75"/>
        <v/>
      </c>
      <c r="EF97" s="1" t="str">
        <f t="shared" si="76"/>
        <v/>
      </c>
      <c r="EG97" s="1" t="str">
        <f t="shared" si="62"/>
        <v/>
      </c>
      <c r="EH97" s="1" t="str">
        <f t="shared" si="63"/>
        <v/>
      </c>
      <c r="EI97" s="1" t="str">
        <f t="shared" si="64"/>
        <v/>
      </c>
      <c r="EJ97" s="1" t="str">
        <f t="shared" si="65"/>
        <v/>
      </c>
      <c r="EK97" s="1" t="str">
        <f t="shared" si="66"/>
        <v/>
      </c>
      <c r="EL97" s="1" t="str">
        <f t="shared" si="67"/>
        <v/>
      </c>
      <c r="EM97" s="1" t="str">
        <f t="shared" si="68"/>
        <v/>
      </c>
      <c r="EN97" s="1" t="str">
        <f t="shared" si="69"/>
        <v/>
      </c>
      <c r="EP97" s="1" t="str">
        <f t="shared" si="77"/>
        <v/>
      </c>
      <c r="EQ97" s="1" t="str">
        <f t="shared" si="78"/>
        <v/>
      </c>
      <c r="ER97" s="1" t="str">
        <f t="shared" si="79"/>
        <v/>
      </c>
      <c r="ES97" s="1" t="str">
        <f t="shared" si="80"/>
        <v/>
      </c>
      <c r="ET97" s="1" t="str">
        <f t="shared" si="81"/>
        <v/>
      </c>
    </row>
    <row r="98" spans="1:150" ht="15.6" x14ac:dyDescent="0.3">
      <c r="A98" s="291" t="str">
        <f t="shared" si="70"/>
        <v/>
      </c>
      <c r="B98" s="292" t="str">
        <f>ajuizamento!A105</f>
        <v/>
      </c>
      <c r="C98" s="293" t="str">
        <f>ajuizamento!B105</f>
        <v/>
      </c>
      <c r="D98" s="293">
        <f>ajuizamento!C105</f>
        <v>0</v>
      </c>
      <c r="E98" s="293">
        <f>ajuizamento!D105</f>
        <v>0</v>
      </c>
      <c r="F98" s="293" t="str">
        <f>ajuizamento!E105</f>
        <v/>
      </c>
      <c r="G98" s="293" t="str">
        <f>ajuizamento!F105</f>
        <v/>
      </c>
      <c r="H98" s="292">
        <f>ajuizamento!G105</f>
        <v>0</v>
      </c>
      <c r="I98" s="5">
        <f>IF(ajuizamento!$AY105="",0,ajuizamento!$AY105)</f>
        <v>0</v>
      </c>
      <c r="J98" s="5">
        <f>IF(ajuizamento!H105="",0,ajuizamento!H105)</f>
        <v>0</v>
      </c>
      <c r="K98" s="5">
        <f>IF(ajuizamento!BC105="",0,ajuizamento!BC105)</f>
        <v>0</v>
      </c>
      <c r="L98" s="5">
        <f>IF(ajuizamento!BD105="",0,ajuizamento!BD105)</f>
        <v>0</v>
      </c>
      <c r="M98" s="5">
        <f>IF(ajuizamento!S105="",0,ajuizamento!S105)</f>
        <v>0</v>
      </c>
      <c r="N98" s="5">
        <f>IF(ajuizamento!T105="",0,ajuizamento!T105)</f>
        <v>0</v>
      </c>
      <c r="O98" s="5">
        <f>IF(ajuizamento!U105="",0,ajuizamento!U105)</f>
        <v>0</v>
      </c>
      <c r="P98" s="5">
        <f>IF(ajuizamento!V105="",0,ajuizamento!V105)</f>
        <v>0</v>
      </c>
      <c r="Q98" s="5">
        <f>IF(ajuizamento!W105="",0,ajuizamento!W105)</f>
        <v>0</v>
      </c>
      <c r="R98" s="5">
        <f>IF(ajuizamento!X105="",0,ajuizamento!X105)</f>
        <v>0</v>
      </c>
      <c r="S98" s="5">
        <f>IF(ajuizamento!Y105="",0,ajuizamento!Y105)</f>
        <v>0</v>
      </c>
      <c r="T98" s="5">
        <f>IF(ajuizamento!Z105="",0,ajuizamento!Z105)</f>
        <v>0</v>
      </c>
      <c r="U98" s="5">
        <f>IF(ajuizamento!AA105="",0,ajuizamento!AA105)</f>
        <v>0</v>
      </c>
      <c r="V98" s="5">
        <f>IF(ajuizamento!AB105="",0,ajuizamento!AB105)</f>
        <v>0</v>
      </c>
      <c r="W98" s="5">
        <f>IF(ajuizamento!AC105="",0,ajuizamento!AC105)</f>
        <v>0</v>
      </c>
      <c r="X98" s="5">
        <f>IF(ajuizamento!AD105="",0,ajuizamento!AD105)</f>
        <v>0</v>
      </c>
      <c r="Y98" s="5">
        <f>IF(ajuizamento!AE105="",0,ajuizamento!AE105)</f>
        <v>0</v>
      </c>
      <c r="Z98" s="5">
        <f>IF(ajuizamento!AF105="",0,ajuizamento!AF105)</f>
        <v>0</v>
      </c>
      <c r="AA98" s="5">
        <f>IF(ajuizamento!AG105="",0,ajuizamento!AG105)</f>
        <v>0</v>
      </c>
      <c r="AB98" s="5">
        <f>IF(ajuizamento!AH105="",0,ajuizamento!AH105)</f>
        <v>0</v>
      </c>
      <c r="AC98" s="5">
        <f>IF(ajuizamento!AI105="",0,ajuizamento!AI105)</f>
        <v>0</v>
      </c>
      <c r="AD98" s="5">
        <f>IF(ajuizamento!AJ105="",0,ajuizamento!AJ105)</f>
        <v>0</v>
      </c>
      <c r="AE98" s="5">
        <f>IF(ajuizamento!AK105="",0,ajuizamento!AK105)</f>
        <v>0</v>
      </c>
      <c r="AF98" s="5">
        <f>IF(ajuizamento!AL105="",0,ajuizamento!AL105)</f>
        <v>0</v>
      </c>
      <c r="AG98" s="5">
        <f>IF(ajuizamento!AM105="",0,ajuizamento!AM105)</f>
        <v>0</v>
      </c>
      <c r="AH98" s="5">
        <f>IF(ajuizamento!AN105="",0,ajuizamento!AN105)</f>
        <v>0</v>
      </c>
      <c r="AI98" s="5">
        <f>IF(ajuizamento!AO105="",0,ajuizamento!AO105)</f>
        <v>0</v>
      </c>
      <c r="AJ98" s="5">
        <f>IF(ajuizamento!AP105="",0,ajuizamento!AP105)</f>
        <v>0</v>
      </c>
      <c r="AK98" s="5">
        <f>IF(ajuizamento!AS105="",0,ajuizamento!AS105)</f>
        <v>0</v>
      </c>
      <c r="AL98" s="9" t="str">
        <f t="shared" si="57"/>
        <v/>
      </c>
      <c r="AM98" s="7" t="str">
        <f t="shared" si="58"/>
        <v/>
      </c>
      <c r="AN98" s="291">
        <f t="shared" si="55"/>
        <v>0</v>
      </c>
      <c r="AO98" s="290" t="str">
        <f t="shared" si="92"/>
        <v/>
      </c>
      <c r="AP98" s="290" t="str">
        <f t="shared" si="96"/>
        <v/>
      </c>
      <c r="AQ98" s="290" t="str">
        <f t="shared" si="97"/>
        <v/>
      </c>
      <c r="AR98" s="290" t="str">
        <f t="shared" si="98"/>
        <v/>
      </c>
      <c r="AS98" s="290" t="str">
        <f t="shared" si="99"/>
        <v/>
      </c>
      <c r="AT98" s="290" t="str">
        <f t="shared" si="100"/>
        <v/>
      </c>
      <c r="AU98" s="290" t="str">
        <f t="shared" si="101"/>
        <v/>
      </c>
      <c r="AV98" s="290" t="str">
        <f t="shared" si="102"/>
        <v/>
      </c>
      <c r="AW98" s="290" t="str">
        <f t="shared" si="103"/>
        <v/>
      </c>
      <c r="AX98" s="290" t="str">
        <f t="shared" si="104"/>
        <v/>
      </c>
      <c r="AY98" s="290" t="str">
        <f t="shared" si="105"/>
        <v/>
      </c>
      <c r="AZ98" s="290" t="str">
        <f t="shared" si="106"/>
        <v/>
      </c>
      <c r="BA98" s="290" t="str">
        <f t="shared" si="107"/>
        <v/>
      </c>
      <c r="BB98" s="290" t="str">
        <f t="shared" si="108"/>
        <v/>
      </c>
      <c r="BC98" s="290" t="str">
        <f t="shared" si="109"/>
        <v/>
      </c>
      <c r="BD98" s="290" t="str">
        <f t="shared" si="110"/>
        <v/>
      </c>
      <c r="BE98" s="290" t="str">
        <f t="shared" si="111"/>
        <v/>
      </c>
      <c r="BF98" s="290" t="str">
        <f t="shared" si="46"/>
        <v/>
      </c>
      <c r="BG98" s="290" t="str">
        <f t="shared" si="46"/>
        <v/>
      </c>
      <c r="BH98" s="290" t="str">
        <f t="shared" si="46"/>
        <v/>
      </c>
      <c r="BI98" s="290" t="str">
        <f t="shared" si="46"/>
        <v/>
      </c>
      <c r="BJ98" s="290" t="str">
        <f t="shared" si="46"/>
        <v/>
      </c>
      <c r="BK98" s="290" t="str">
        <f t="shared" si="46"/>
        <v/>
      </c>
      <c r="BL98" s="290" t="str">
        <f t="shared" si="46"/>
        <v/>
      </c>
      <c r="BM98" s="290"/>
      <c r="BN98" s="290" t="str">
        <f>IF(AO98="","",COUNTIF($AO98:AO98,1))</f>
        <v/>
      </c>
      <c r="BO98" s="290" t="str">
        <f>IF(AP98="","",COUNTIF($AO98:AP98,1))</f>
        <v/>
      </c>
      <c r="BP98" s="290" t="str">
        <f>IF(AQ98="","",COUNTIF($AO98:AQ98,1))</f>
        <v/>
      </c>
      <c r="BQ98" s="290" t="str">
        <f>IF(AR98="","",COUNTIF($AO98:AR98,1))</f>
        <v/>
      </c>
      <c r="BR98" s="290" t="str">
        <f>IF(AS98="","",COUNTIF($AO98:AS98,1))</f>
        <v/>
      </c>
      <c r="BS98" s="290" t="str">
        <f>IF(AT98="","",COUNTIF($AO98:AT98,1))</f>
        <v/>
      </c>
      <c r="BT98" s="290" t="str">
        <f>IF(AU98="","",COUNTIF($AO98:AU98,1))</f>
        <v/>
      </c>
      <c r="BU98" s="290" t="str">
        <f>IF(AV98="","",COUNTIF($AO98:AV98,1))</f>
        <v/>
      </c>
      <c r="BV98" s="290" t="str">
        <f>IF(AW98="","",COUNTIF($AO98:AW98,1))</f>
        <v/>
      </c>
      <c r="BW98" s="290" t="str">
        <f>IF(AX98="","",COUNTIF($AO98:AX98,1))</f>
        <v/>
      </c>
      <c r="BX98" s="290" t="str">
        <f>IF(AY98="","",COUNTIF($AO98:AY98,1))</f>
        <v/>
      </c>
      <c r="BY98" s="290" t="str">
        <f>IF(AZ98="","",COUNTIF($AO98:AZ98,1))</f>
        <v/>
      </c>
      <c r="BZ98" s="290" t="str">
        <f>IF(BA98="","",COUNTIF($AO98:BA98,1))</f>
        <v/>
      </c>
      <c r="CA98" s="290" t="str">
        <f>IF(BB98="","",COUNTIF($AO98:BB98,1))</f>
        <v/>
      </c>
      <c r="CB98" s="290" t="str">
        <f>IF(BC98="","",COUNTIF($AO98:BC98,1))</f>
        <v/>
      </c>
      <c r="CC98" s="290" t="str">
        <f>IF(BD98="","",COUNTIF($AO98:BD98,1))</f>
        <v/>
      </c>
      <c r="CD98" s="290" t="str">
        <f>IF(BE98="","",COUNTIF($AO98:BE98,1))</f>
        <v/>
      </c>
      <c r="CE98" s="290" t="str">
        <f>IF(BF98="","",COUNTIF($AO98:BF98,1))</f>
        <v/>
      </c>
      <c r="CF98" s="290" t="str">
        <f>IF(BG98="","",COUNTIF($AO98:BG98,1))</f>
        <v/>
      </c>
      <c r="CG98" s="290" t="str">
        <f>IF(BH98="","",COUNTIF($AO98:BH98,1))</f>
        <v/>
      </c>
      <c r="CH98" s="290" t="str">
        <f>IF(BI98="","",COUNTIF($AO98:BI98,1))</f>
        <v/>
      </c>
      <c r="CI98" s="290" t="str">
        <f>IF(BJ98="","",COUNTIF($AO98:BJ98,1))</f>
        <v/>
      </c>
      <c r="CJ98" s="290" t="str">
        <f>IF(BK98="","",COUNTIF($AO98:BK98,1))</f>
        <v/>
      </c>
      <c r="CK98" s="290" t="str">
        <f>IF(BL98="","",COUNTIF($AO98:BL98,1))</f>
        <v/>
      </c>
      <c r="CL98" s="291"/>
      <c r="CM98" s="290" t="str">
        <f t="shared" si="90"/>
        <v/>
      </c>
      <c r="CN98" s="290" t="str">
        <f t="shared" si="90"/>
        <v/>
      </c>
      <c r="CO98" s="290" t="str">
        <f t="shared" si="90"/>
        <v/>
      </c>
      <c r="CP98" s="290" t="str">
        <f t="shared" si="90"/>
        <v/>
      </c>
      <c r="CQ98" s="290" t="str">
        <f t="shared" si="90"/>
        <v/>
      </c>
      <c r="CR98" s="290" t="str">
        <f t="shared" si="89"/>
        <v/>
      </c>
      <c r="CS98" s="290" t="str">
        <f t="shared" si="89"/>
        <v/>
      </c>
      <c r="CT98" s="290" t="str">
        <f t="shared" si="89"/>
        <v/>
      </c>
      <c r="CU98" s="290" t="str">
        <f t="shared" si="89"/>
        <v/>
      </c>
      <c r="CV98" s="290" t="str">
        <f t="shared" si="89"/>
        <v/>
      </c>
      <c r="CW98" s="290" t="str">
        <f t="shared" si="89"/>
        <v/>
      </c>
      <c r="CX98" s="290" t="str">
        <f t="shared" si="89"/>
        <v/>
      </c>
      <c r="CY98" s="290" t="str">
        <f t="shared" si="89"/>
        <v/>
      </c>
      <c r="CZ98" s="290" t="str">
        <f t="shared" si="95"/>
        <v/>
      </c>
      <c r="DA98" s="290" t="str">
        <f t="shared" si="95"/>
        <v/>
      </c>
      <c r="DB98" s="290" t="str">
        <f t="shared" si="95"/>
        <v/>
      </c>
      <c r="DC98" s="290" t="str">
        <f t="shared" si="52"/>
        <v/>
      </c>
      <c r="DD98" s="290" t="str">
        <f t="shared" si="52"/>
        <v/>
      </c>
      <c r="DE98" s="290" t="str">
        <f t="shared" si="52"/>
        <v/>
      </c>
      <c r="DF98" s="290" t="str">
        <f t="shared" si="52"/>
        <v/>
      </c>
      <c r="DG98" s="290" t="str">
        <f t="shared" si="52"/>
        <v/>
      </c>
      <c r="DH98" s="290" t="str">
        <f t="shared" si="93"/>
        <v/>
      </c>
      <c r="DI98" s="290" t="str">
        <f t="shared" si="93"/>
        <v/>
      </c>
      <c r="DJ98" s="290" t="str">
        <f t="shared" si="93"/>
        <v/>
      </c>
      <c r="DK98" s="3" t="str">
        <f t="shared" si="82"/>
        <v/>
      </c>
      <c r="DL98" s="3" t="str">
        <f t="shared" si="82"/>
        <v/>
      </c>
      <c r="DM98" s="3" t="str">
        <f t="shared" si="82"/>
        <v/>
      </c>
      <c r="DN98" s="3" t="str">
        <f t="shared" si="82"/>
        <v/>
      </c>
      <c r="DO98" s="3" t="str">
        <f t="shared" si="82"/>
        <v/>
      </c>
      <c r="DP98" s="3" t="str">
        <f t="shared" si="83"/>
        <v/>
      </c>
      <c r="DQ98" s="3" t="str">
        <f t="shared" si="84"/>
        <v/>
      </c>
      <c r="DR98" s="3" t="str">
        <f t="shared" si="85"/>
        <v/>
      </c>
      <c r="DS98" s="3" t="str">
        <f t="shared" si="86"/>
        <v/>
      </c>
      <c r="DT98" s="3" t="str">
        <f t="shared" si="87"/>
        <v/>
      </c>
      <c r="DU98" s="1" t="str">
        <f t="shared" si="71"/>
        <v/>
      </c>
      <c r="DV98" s="1" t="str">
        <f t="shared" si="72"/>
        <v/>
      </c>
      <c r="DW98" s="1" t="str">
        <f t="shared" si="73"/>
        <v/>
      </c>
      <c r="DX98" s="1" t="str">
        <f t="shared" si="74"/>
        <v/>
      </c>
      <c r="DY98" s="1" t="str">
        <f t="shared" si="59"/>
        <v/>
      </c>
      <c r="DZ98" s="1" t="str">
        <f t="shared" si="60"/>
        <v/>
      </c>
      <c r="EA98" s="1" t="str">
        <f t="shared" si="94"/>
        <v/>
      </c>
      <c r="EB98" s="1" t="str">
        <f t="shared" si="61"/>
        <v/>
      </c>
      <c r="EC98" s="1" t="str">
        <f t="shared" si="94"/>
        <v/>
      </c>
      <c r="ED98" s="1" t="str">
        <f t="shared" si="61"/>
        <v/>
      </c>
      <c r="EE98" s="1" t="str">
        <f t="shared" si="75"/>
        <v/>
      </c>
      <c r="EF98" s="1" t="str">
        <f t="shared" si="76"/>
        <v/>
      </c>
      <c r="EG98" s="1" t="str">
        <f t="shared" si="62"/>
        <v/>
      </c>
      <c r="EH98" s="1" t="str">
        <f t="shared" si="63"/>
        <v/>
      </c>
      <c r="EI98" s="1" t="str">
        <f t="shared" si="64"/>
        <v/>
      </c>
      <c r="EJ98" s="1" t="str">
        <f t="shared" si="65"/>
        <v/>
      </c>
      <c r="EK98" s="1" t="str">
        <f t="shared" si="66"/>
        <v/>
      </c>
      <c r="EL98" s="1" t="str">
        <f t="shared" si="67"/>
        <v/>
      </c>
      <c r="EM98" s="1" t="str">
        <f t="shared" si="68"/>
        <v/>
      </c>
      <c r="EN98" s="1" t="str">
        <f t="shared" si="69"/>
        <v/>
      </c>
      <c r="EP98" s="1" t="str">
        <f t="shared" si="77"/>
        <v/>
      </c>
      <c r="EQ98" s="1" t="str">
        <f t="shared" si="78"/>
        <v/>
      </c>
      <c r="ER98" s="1" t="str">
        <f t="shared" si="79"/>
        <v/>
      </c>
      <c r="ES98" s="1" t="str">
        <f t="shared" si="80"/>
        <v/>
      </c>
      <c r="ET98" s="1" t="str">
        <f t="shared" si="81"/>
        <v/>
      </c>
    </row>
    <row r="99" spans="1:150" ht="15.6" x14ac:dyDescent="0.3">
      <c r="A99" s="291" t="str">
        <f t="shared" si="70"/>
        <v/>
      </c>
      <c r="B99" s="292" t="str">
        <f>ajuizamento!A106</f>
        <v/>
      </c>
      <c r="C99" s="293" t="str">
        <f>ajuizamento!B106</f>
        <v/>
      </c>
      <c r="D99" s="293">
        <f>ajuizamento!C106</f>
        <v>0</v>
      </c>
      <c r="E99" s="293">
        <f>ajuizamento!D106</f>
        <v>0</v>
      </c>
      <c r="F99" s="293" t="str">
        <f>ajuizamento!E106</f>
        <v/>
      </c>
      <c r="G99" s="293" t="str">
        <f>ajuizamento!F106</f>
        <v/>
      </c>
      <c r="H99" s="292">
        <f>ajuizamento!G106</f>
        <v>0</v>
      </c>
      <c r="I99" s="5">
        <f>IF(ajuizamento!$AY106="",0,ajuizamento!$AY106)</f>
        <v>0</v>
      </c>
      <c r="J99" s="5">
        <f>IF(ajuizamento!H106="",0,ajuizamento!H106)</f>
        <v>0</v>
      </c>
      <c r="K99" s="5">
        <f>IF(ajuizamento!BC106="",0,ajuizamento!BC106)</f>
        <v>0</v>
      </c>
      <c r="L99" s="5">
        <f>IF(ajuizamento!BD106="",0,ajuizamento!BD106)</f>
        <v>0</v>
      </c>
      <c r="M99" s="5">
        <f>IF(ajuizamento!S106="",0,ajuizamento!S106)</f>
        <v>0</v>
      </c>
      <c r="N99" s="5">
        <f>IF(ajuizamento!T106="",0,ajuizamento!T106)</f>
        <v>0</v>
      </c>
      <c r="O99" s="5">
        <f>IF(ajuizamento!U106="",0,ajuizamento!U106)</f>
        <v>0</v>
      </c>
      <c r="P99" s="5">
        <f>IF(ajuizamento!V106="",0,ajuizamento!V106)</f>
        <v>0</v>
      </c>
      <c r="Q99" s="5">
        <f>IF(ajuizamento!W106="",0,ajuizamento!W106)</f>
        <v>0</v>
      </c>
      <c r="R99" s="5">
        <f>IF(ajuizamento!X106="",0,ajuizamento!X106)</f>
        <v>0</v>
      </c>
      <c r="S99" s="5">
        <f>IF(ajuizamento!Y106="",0,ajuizamento!Y106)</f>
        <v>0</v>
      </c>
      <c r="T99" s="5">
        <f>IF(ajuizamento!Z106="",0,ajuizamento!Z106)</f>
        <v>0</v>
      </c>
      <c r="U99" s="5">
        <f>IF(ajuizamento!AA106="",0,ajuizamento!AA106)</f>
        <v>0</v>
      </c>
      <c r="V99" s="5">
        <f>IF(ajuizamento!AB106="",0,ajuizamento!AB106)</f>
        <v>0</v>
      </c>
      <c r="W99" s="5">
        <f>IF(ajuizamento!AC106="",0,ajuizamento!AC106)</f>
        <v>0</v>
      </c>
      <c r="X99" s="5">
        <f>IF(ajuizamento!AD106="",0,ajuizamento!AD106)</f>
        <v>0</v>
      </c>
      <c r="Y99" s="5">
        <f>IF(ajuizamento!AE106="",0,ajuizamento!AE106)</f>
        <v>0</v>
      </c>
      <c r="Z99" s="5">
        <f>IF(ajuizamento!AF106="",0,ajuizamento!AF106)</f>
        <v>0</v>
      </c>
      <c r="AA99" s="5">
        <f>IF(ajuizamento!AG106="",0,ajuizamento!AG106)</f>
        <v>0</v>
      </c>
      <c r="AB99" s="5">
        <f>IF(ajuizamento!AH106="",0,ajuizamento!AH106)</f>
        <v>0</v>
      </c>
      <c r="AC99" s="5">
        <f>IF(ajuizamento!AI106="",0,ajuizamento!AI106)</f>
        <v>0</v>
      </c>
      <c r="AD99" s="5">
        <f>IF(ajuizamento!AJ106="",0,ajuizamento!AJ106)</f>
        <v>0</v>
      </c>
      <c r="AE99" s="5">
        <f>IF(ajuizamento!AK106="",0,ajuizamento!AK106)</f>
        <v>0</v>
      </c>
      <c r="AF99" s="5">
        <f>IF(ajuizamento!AL106="",0,ajuizamento!AL106)</f>
        <v>0</v>
      </c>
      <c r="AG99" s="5">
        <f>IF(ajuizamento!AM106="",0,ajuizamento!AM106)</f>
        <v>0</v>
      </c>
      <c r="AH99" s="5">
        <f>IF(ajuizamento!AN106="",0,ajuizamento!AN106)</f>
        <v>0</v>
      </c>
      <c r="AI99" s="5">
        <f>IF(ajuizamento!AO106="",0,ajuizamento!AO106)</f>
        <v>0</v>
      </c>
      <c r="AJ99" s="5">
        <f>IF(ajuizamento!AP106="",0,ajuizamento!AP106)</f>
        <v>0</v>
      </c>
      <c r="AK99" s="5">
        <f>IF(ajuizamento!AS106="",0,ajuizamento!AS106)</f>
        <v>0</v>
      </c>
      <c r="AL99" s="9" t="str">
        <f t="shared" si="57"/>
        <v/>
      </c>
      <c r="AM99" s="7" t="str">
        <f t="shared" si="58"/>
        <v/>
      </c>
      <c r="AN99" s="291">
        <f t="shared" si="55"/>
        <v>0</v>
      </c>
      <c r="AO99" s="290" t="str">
        <f t="shared" si="92"/>
        <v/>
      </c>
      <c r="AP99" s="290" t="str">
        <f t="shared" si="96"/>
        <v/>
      </c>
      <c r="AQ99" s="290" t="str">
        <f t="shared" si="97"/>
        <v/>
      </c>
      <c r="AR99" s="290" t="str">
        <f t="shared" si="98"/>
        <v/>
      </c>
      <c r="AS99" s="290" t="str">
        <f t="shared" si="99"/>
        <v/>
      </c>
      <c r="AT99" s="290" t="str">
        <f t="shared" si="100"/>
        <v/>
      </c>
      <c r="AU99" s="290" t="str">
        <f t="shared" si="101"/>
        <v/>
      </c>
      <c r="AV99" s="290" t="str">
        <f t="shared" si="102"/>
        <v/>
      </c>
      <c r="AW99" s="290" t="str">
        <f t="shared" si="103"/>
        <v/>
      </c>
      <c r="AX99" s="290" t="str">
        <f t="shared" si="104"/>
        <v/>
      </c>
      <c r="AY99" s="290" t="str">
        <f t="shared" si="105"/>
        <v/>
      </c>
      <c r="AZ99" s="290" t="str">
        <f t="shared" si="106"/>
        <v/>
      </c>
      <c r="BA99" s="290" t="str">
        <f t="shared" si="107"/>
        <v/>
      </c>
      <c r="BB99" s="290" t="str">
        <f t="shared" si="108"/>
        <v/>
      </c>
      <c r="BC99" s="290" t="str">
        <f t="shared" si="109"/>
        <v/>
      </c>
      <c r="BD99" s="290" t="str">
        <f t="shared" si="110"/>
        <v/>
      </c>
      <c r="BE99" s="290" t="str">
        <f t="shared" si="111"/>
        <v/>
      </c>
      <c r="BF99" s="290" t="str">
        <f t="shared" si="88"/>
        <v/>
      </c>
      <c r="BG99" s="290" t="str">
        <f t="shared" si="88"/>
        <v/>
      </c>
      <c r="BH99" s="290" t="str">
        <f t="shared" si="88"/>
        <v/>
      </c>
      <c r="BI99" s="290" t="str">
        <f t="shared" si="88"/>
        <v/>
      </c>
      <c r="BJ99" s="290" t="str">
        <f t="shared" si="88"/>
        <v/>
      </c>
      <c r="BK99" s="290" t="str">
        <f t="shared" si="88"/>
        <v/>
      </c>
      <c r="BL99" s="290" t="str">
        <f t="shared" si="88"/>
        <v/>
      </c>
      <c r="BM99" s="290"/>
      <c r="BN99" s="290" t="str">
        <f>IF(AO99="","",COUNTIF($AO99:AO99,1))</f>
        <v/>
      </c>
      <c r="BO99" s="290" t="str">
        <f>IF(AP99="","",COUNTIF($AO99:AP99,1))</f>
        <v/>
      </c>
      <c r="BP99" s="290" t="str">
        <f>IF(AQ99="","",COUNTIF($AO99:AQ99,1))</f>
        <v/>
      </c>
      <c r="BQ99" s="290" t="str">
        <f>IF(AR99="","",COUNTIF($AO99:AR99,1))</f>
        <v/>
      </c>
      <c r="BR99" s="290" t="str">
        <f>IF(AS99="","",COUNTIF($AO99:AS99,1))</f>
        <v/>
      </c>
      <c r="BS99" s="290" t="str">
        <f>IF(AT99="","",COUNTIF($AO99:AT99,1))</f>
        <v/>
      </c>
      <c r="BT99" s="290" t="str">
        <f>IF(AU99="","",COUNTIF($AO99:AU99,1))</f>
        <v/>
      </c>
      <c r="BU99" s="290" t="str">
        <f>IF(AV99="","",COUNTIF($AO99:AV99,1))</f>
        <v/>
      </c>
      <c r="BV99" s="290" t="str">
        <f>IF(AW99="","",COUNTIF($AO99:AW99,1))</f>
        <v/>
      </c>
      <c r="BW99" s="290" t="str">
        <f>IF(AX99="","",COUNTIF($AO99:AX99,1))</f>
        <v/>
      </c>
      <c r="BX99" s="290" t="str">
        <f>IF(AY99="","",COUNTIF($AO99:AY99,1))</f>
        <v/>
      </c>
      <c r="BY99" s="290" t="str">
        <f>IF(AZ99="","",COUNTIF($AO99:AZ99,1))</f>
        <v/>
      </c>
      <c r="BZ99" s="290" t="str">
        <f>IF(BA99="","",COUNTIF($AO99:BA99,1))</f>
        <v/>
      </c>
      <c r="CA99" s="290" t="str">
        <f>IF(BB99="","",COUNTIF($AO99:BB99,1))</f>
        <v/>
      </c>
      <c r="CB99" s="290" t="str">
        <f>IF(BC99="","",COUNTIF($AO99:BC99,1))</f>
        <v/>
      </c>
      <c r="CC99" s="290" t="str">
        <f>IF(BD99="","",COUNTIF($AO99:BD99,1))</f>
        <v/>
      </c>
      <c r="CD99" s="290" t="str">
        <f>IF(BE99="","",COUNTIF($AO99:BE99,1))</f>
        <v/>
      </c>
      <c r="CE99" s="290" t="str">
        <f>IF(BF99="","",COUNTIF($AO99:BF99,1))</f>
        <v/>
      </c>
      <c r="CF99" s="290" t="str">
        <f>IF(BG99="","",COUNTIF($AO99:BG99,1))</f>
        <v/>
      </c>
      <c r="CG99" s="290" t="str">
        <f>IF(BH99="","",COUNTIF($AO99:BH99,1))</f>
        <v/>
      </c>
      <c r="CH99" s="290" t="str">
        <f>IF(BI99="","",COUNTIF($AO99:BI99,1))</f>
        <v/>
      </c>
      <c r="CI99" s="290" t="str">
        <f>IF(BJ99="","",COUNTIF($AO99:BJ99,1))</f>
        <v/>
      </c>
      <c r="CJ99" s="290" t="str">
        <f>IF(BK99="","",COUNTIF($AO99:BK99,1))</f>
        <v/>
      </c>
      <c r="CK99" s="290" t="str">
        <f>IF(BL99="","",COUNTIF($AO99:BL99,1))</f>
        <v/>
      </c>
      <c r="CL99" s="291"/>
      <c r="CM99" s="290" t="str">
        <f t="shared" si="90"/>
        <v/>
      </c>
      <c r="CN99" s="290" t="str">
        <f t="shared" si="90"/>
        <v/>
      </c>
      <c r="CO99" s="290" t="str">
        <f t="shared" si="90"/>
        <v/>
      </c>
      <c r="CP99" s="290" t="str">
        <f t="shared" si="90"/>
        <v/>
      </c>
      <c r="CQ99" s="290" t="str">
        <f t="shared" si="90"/>
        <v/>
      </c>
      <c r="CR99" s="290" t="str">
        <f t="shared" si="89"/>
        <v/>
      </c>
      <c r="CS99" s="290" t="str">
        <f t="shared" si="89"/>
        <v/>
      </c>
      <c r="CT99" s="290" t="str">
        <f t="shared" si="89"/>
        <v/>
      </c>
      <c r="CU99" s="290" t="str">
        <f t="shared" si="89"/>
        <v/>
      </c>
      <c r="CV99" s="290" t="str">
        <f t="shared" si="89"/>
        <v/>
      </c>
      <c r="CW99" s="290" t="str">
        <f t="shared" si="89"/>
        <v/>
      </c>
      <c r="CX99" s="290" t="str">
        <f t="shared" si="89"/>
        <v/>
      </c>
      <c r="CY99" s="290" t="str">
        <f t="shared" si="89"/>
        <v/>
      </c>
      <c r="CZ99" s="290" t="str">
        <f t="shared" si="95"/>
        <v/>
      </c>
      <c r="DA99" s="290" t="str">
        <f t="shared" si="95"/>
        <v/>
      </c>
      <c r="DB99" s="290" t="str">
        <f t="shared" si="95"/>
        <v/>
      </c>
      <c r="DC99" s="290" t="str">
        <f t="shared" si="52"/>
        <v/>
      </c>
      <c r="DD99" s="290" t="str">
        <f t="shared" si="52"/>
        <v/>
      </c>
      <c r="DE99" s="290" t="str">
        <f t="shared" si="52"/>
        <v/>
      </c>
      <c r="DF99" s="290" t="str">
        <f t="shared" si="52"/>
        <v/>
      </c>
      <c r="DG99" s="290" t="str">
        <f t="shared" si="52"/>
        <v/>
      </c>
      <c r="DH99" s="290" t="str">
        <f t="shared" si="93"/>
        <v/>
      </c>
      <c r="DI99" s="290" t="str">
        <f t="shared" si="93"/>
        <v/>
      </c>
      <c r="DJ99" s="290" t="str">
        <f t="shared" si="93"/>
        <v/>
      </c>
      <c r="DK99" s="3" t="str">
        <f t="shared" si="82"/>
        <v/>
      </c>
      <c r="DL99" s="3" t="str">
        <f t="shared" si="82"/>
        <v/>
      </c>
      <c r="DM99" s="3" t="str">
        <f t="shared" si="82"/>
        <v/>
      </c>
      <c r="DN99" s="3" t="str">
        <f t="shared" si="82"/>
        <v/>
      </c>
      <c r="DO99" s="3" t="str">
        <f t="shared" si="82"/>
        <v/>
      </c>
      <c r="DP99" s="3" t="str">
        <f t="shared" si="83"/>
        <v/>
      </c>
      <c r="DQ99" s="3" t="str">
        <f t="shared" si="84"/>
        <v/>
      </c>
      <c r="DR99" s="3" t="str">
        <f t="shared" si="85"/>
        <v/>
      </c>
      <c r="DS99" s="3" t="str">
        <f t="shared" si="86"/>
        <v/>
      </c>
      <c r="DT99" s="3" t="str">
        <f t="shared" si="87"/>
        <v/>
      </c>
      <c r="DU99" s="1" t="str">
        <f t="shared" si="71"/>
        <v/>
      </c>
      <c r="DV99" s="1" t="str">
        <f t="shared" si="72"/>
        <v/>
      </c>
      <c r="DW99" s="1" t="str">
        <f t="shared" si="73"/>
        <v/>
      </c>
      <c r="DX99" s="1" t="str">
        <f t="shared" si="74"/>
        <v/>
      </c>
      <c r="DY99" s="1" t="str">
        <f t="shared" si="59"/>
        <v/>
      </c>
      <c r="DZ99" s="1" t="str">
        <f t="shared" si="60"/>
        <v/>
      </c>
      <c r="EA99" s="1" t="str">
        <f t="shared" si="94"/>
        <v/>
      </c>
      <c r="EB99" s="1" t="str">
        <f t="shared" si="61"/>
        <v/>
      </c>
      <c r="EC99" s="1" t="str">
        <f t="shared" si="94"/>
        <v/>
      </c>
      <c r="ED99" s="1" t="str">
        <f t="shared" si="61"/>
        <v/>
      </c>
      <c r="EE99" s="1" t="str">
        <f t="shared" si="75"/>
        <v/>
      </c>
      <c r="EF99" s="1" t="str">
        <f t="shared" si="76"/>
        <v/>
      </c>
      <c r="EG99" s="1" t="str">
        <f t="shared" si="62"/>
        <v/>
      </c>
      <c r="EH99" s="1" t="str">
        <f t="shared" si="63"/>
        <v/>
      </c>
      <c r="EI99" s="1" t="str">
        <f t="shared" si="64"/>
        <v/>
      </c>
      <c r="EJ99" s="1" t="str">
        <f t="shared" si="65"/>
        <v/>
      </c>
      <c r="EK99" s="1" t="str">
        <f t="shared" si="66"/>
        <v/>
      </c>
      <c r="EL99" s="1" t="str">
        <f t="shared" si="67"/>
        <v/>
      </c>
      <c r="EM99" s="1" t="str">
        <f t="shared" si="68"/>
        <v/>
      </c>
      <c r="EN99" s="1" t="str">
        <f t="shared" si="69"/>
        <v/>
      </c>
      <c r="EP99" s="1" t="str">
        <f t="shared" si="77"/>
        <v/>
      </c>
      <c r="EQ99" s="1" t="str">
        <f t="shared" si="78"/>
        <v/>
      </c>
      <c r="ER99" s="1" t="str">
        <f t="shared" si="79"/>
        <v/>
      </c>
      <c r="ES99" s="1" t="str">
        <f t="shared" si="80"/>
        <v/>
      </c>
      <c r="ET99" s="1" t="str">
        <f t="shared" si="81"/>
        <v/>
      </c>
    </row>
    <row r="100" spans="1:150" ht="15.6" x14ac:dyDescent="0.3">
      <c r="A100" s="291" t="str">
        <f t="shared" si="70"/>
        <v/>
      </c>
      <c r="B100" s="292" t="str">
        <f>ajuizamento!A107</f>
        <v/>
      </c>
      <c r="C100" s="293" t="str">
        <f>ajuizamento!B107</f>
        <v/>
      </c>
      <c r="D100" s="293">
        <f>ajuizamento!C107</f>
        <v>0</v>
      </c>
      <c r="E100" s="293">
        <f>ajuizamento!D107</f>
        <v>0</v>
      </c>
      <c r="F100" s="293" t="str">
        <f>ajuizamento!E107</f>
        <v/>
      </c>
      <c r="G100" s="293" t="str">
        <f>ajuizamento!F107</f>
        <v/>
      </c>
      <c r="H100" s="292">
        <f>ajuizamento!G107</f>
        <v>0</v>
      </c>
      <c r="I100" s="5">
        <f>IF(ajuizamento!$AY107="",0,ajuizamento!$AY107)</f>
        <v>0</v>
      </c>
      <c r="J100" s="5">
        <f>IF(ajuizamento!H107="",0,ajuizamento!H107)</f>
        <v>0</v>
      </c>
      <c r="K100" s="5">
        <f>IF(ajuizamento!BC107="",0,ajuizamento!BC107)</f>
        <v>0</v>
      </c>
      <c r="L100" s="5">
        <f>IF(ajuizamento!BD107="",0,ajuizamento!BD107)</f>
        <v>0</v>
      </c>
      <c r="M100" s="5">
        <f>IF(ajuizamento!S107="",0,ajuizamento!S107)</f>
        <v>0</v>
      </c>
      <c r="N100" s="5">
        <f>IF(ajuizamento!T107="",0,ajuizamento!T107)</f>
        <v>0</v>
      </c>
      <c r="O100" s="5">
        <f>IF(ajuizamento!U107="",0,ajuizamento!U107)</f>
        <v>0</v>
      </c>
      <c r="P100" s="5">
        <f>IF(ajuizamento!V107="",0,ajuizamento!V107)</f>
        <v>0</v>
      </c>
      <c r="Q100" s="5">
        <f>IF(ajuizamento!W107="",0,ajuizamento!W107)</f>
        <v>0</v>
      </c>
      <c r="R100" s="5">
        <f>IF(ajuizamento!X107="",0,ajuizamento!X107)</f>
        <v>0</v>
      </c>
      <c r="S100" s="5">
        <f>IF(ajuizamento!Y107="",0,ajuizamento!Y107)</f>
        <v>0</v>
      </c>
      <c r="T100" s="5">
        <f>IF(ajuizamento!Z107="",0,ajuizamento!Z107)</f>
        <v>0</v>
      </c>
      <c r="U100" s="5">
        <f>IF(ajuizamento!AA107="",0,ajuizamento!AA107)</f>
        <v>0</v>
      </c>
      <c r="V100" s="5">
        <f>IF(ajuizamento!AB107="",0,ajuizamento!AB107)</f>
        <v>0</v>
      </c>
      <c r="W100" s="5">
        <f>IF(ajuizamento!AC107="",0,ajuizamento!AC107)</f>
        <v>0</v>
      </c>
      <c r="X100" s="5">
        <f>IF(ajuizamento!AD107="",0,ajuizamento!AD107)</f>
        <v>0</v>
      </c>
      <c r="Y100" s="5">
        <f>IF(ajuizamento!AE107="",0,ajuizamento!AE107)</f>
        <v>0</v>
      </c>
      <c r="Z100" s="5">
        <f>IF(ajuizamento!AF107="",0,ajuizamento!AF107)</f>
        <v>0</v>
      </c>
      <c r="AA100" s="5">
        <f>IF(ajuizamento!AG107="",0,ajuizamento!AG107)</f>
        <v>0</v>
      </c>
      <c r="AB100" s="5">
        <f>IF(ajuizamento!AH107="",0,ajuizamento!AH107)</f>
        <v>0</v>
      </c>
      <c r="AC100" s="5">
        <f>IF(ajuizamento!AI107="",0,ajuizamento!AI107)</f>
        <v>0</v>
      </c>
      <c r="AD100" s="5">
        <f>IF(ajuizamento!AJ107="",0,ajuizamento!AJ107)</f>
        <v>0</v>
      </c>
      <c r="AE100" s="5">
        <f>IF(ajuizamento!AK107="",0,ajuizamento!AK107)</f>
        <v>0</v>
      </c>
      <c r="AF100" s="5">
        <f>IF(ajuizamento!AL107="",0,ajuizamento!AL107)</f>
        <v>0</v>
      </c>
      <c r="AG100" s="5">
        <f>IF(ajuizamento!AM107="",0,ajuizamento!AM107)</f>
        <v>0</v>
      </c>
      <c r="AH100" s="5">
        <f>IF(ajuizamento!AN107="",0,ajuizamento!AN107)</f>
        <v>0</v>
      </c>
      <c r="AI100" s="5">
        <f>IF(ajuizamento!AO107="",0,ajuizamento!AO107)</f>
        <v>0</v>
      </c>
      <c r="AJ100" s="5">
        <f>IF(ajuizamento!AP107="",0,ajuizamento!AP107)</f>
        <v>0</v>
      </c>
      <c r="AK100" s="5">
        <f>IF(ajuizamento!AS107="",0,ajuizamento!AS107)</f>
        <v>0</v>
      </c>
      <c r="AL100" s="9" t="str">
        <f t="shared" si="57"/>
        <v/>
      </c>
      <c r="AM100" s="7" t="str">
        <f t="shared" si="58"/>
        <v/>
      </c>
      <c r="AN100" s="291">
        <f t="shared" si="55"/>
        <v>0</v>
      </c>
      <c r="AO100" s="290" t="str">
        <f t="shared" si="92"/>
        <v/>
      </c>
      <c r="AP100" s="290" t="str">
        <f t="shared" si="96"/>
        <v/>
      </c>
      <c r="AQ100" s="290" t="str">
        <f t="shared" si="97"/>
        <v/>
      </c>
      <c r="AR100" s="290" t="str">
        <f t="shared" si="98"/>
        <v/>
      </c>
      <c r="AS100" s="290" t="str">
        <f t="shared" si="99"/>
        <v/>
      </c>
      <c r="AT100" s="290" t="str">
        <f t="shared" si="100"/>
        <v/>
      </c>
      <c r="AU100" s="290" t="str">
        <f t="shared" si="101"/>
        <v/>
      </c>
      <c r="AV100" s="290" t="str">
        <f t="shared" si="102"/>
        <v/>
      </c>
      <c r="AW100" s="290" t="str">
        <f t="shared" si="103"/>
        <v/>
      </c>
      <c r="AX100" s="290" t="str">
        <f t="shared" si="104"/>
        <v/>
      </c>
      <c r="AY100" s="290" t="str">
        <f t="shared" si="105"/>
        <v/>
      </c>
      <c r="AZ100" s="290" t="str">
        <f t="shared" si="106"/>
        <v/>
      </c>
      <c r="BA100" s="290" t="str">
        <f t="shared" si="107"/>
        <v/>
      </c>
      <c r="BB100" s="290" t="str">
        <f t="shared" si="108"/>
        <v/>
      </c>
      <c r="BC100" s="290" t="str">
        <f t="shared" si="109"/>
        <v/>
      </c>
      <c r="BD100" s="290" t="str">
        <f t="shared" si="110"/>
        <v/>
      </c>
      <c r="BE100" s="290" t="str">
        <f t="shared" si="111"/>
        <v/>
      </c>
      <c r="BF100" s="290" t="str">
        <f t="shared" si="88"/>
        <v/>
      </c>
      <c r="BG100" s="290" t="str">
        <f t="shared" si="88"/>
        <v/>
      </c>
      <c r="BH100" s="290" t="str">
        <f t="shared" si="88"/>
        <v/>
      </c>
      <c r="BI100" s="290" t="str">
        <f t="shared" si="88"/>
        <v/>
      </c>
      <c r="BJ100" s="290" t="str">
        <f t="shared" si="88"/>
        <v/>
      </c>
      <c r="BK100" s="290" t="str">
        <f t="shared" si="88"/>
        <v/>
      </c>
      <c r="BL100" s="290" t="str">
        <f t="shared" si="88"/>
        <v/>
      </c>
      <c r="BM100" s="290"/>
      <c r="BN100" s="290" t="str">
        <f>IF(AO100="","",COUNTIF($AO100:AO100,1))</f>
        <v/>
      </c>
      <c r="BO100" s="290" t="str">
        <f>IF(AP100="","",COUNTIF($AO100:AP100,1))</f>
        <v/>
      </c>
      <c r="BP100" s="290" t="str">
        <f>IF(AQ100="","",COUNTIF($AO100:AQ100,1))</f>
        <v/>
      </c>
      <c r="BQ100" s="290" t="str">
        <f>IF(AR100="","",COUNTIF($AO100:AR100,1))</f>
        <v/>
      </c>
      <c r="BR100" s="290" t="str">
        <f>IF(AS100="","",COUNTIF($AO100:AS100,1))</f>
        <v/>
      </c>
      <c r="BS100" s="290" t="str">
        <f>IF(AT100="","",COUNTIF($AO100:AT100,1))</f>
        <v/>
      </c>
      <c r="BT100" s="290" t="str">
        <f>IF(AU100="","",COUNTIF($AO100:AU100,1))</f>
        <v/>
      </c>
      <c r="BU100" s="290" t="str">
        <f>IF(AV100="","",COUNTIF($AO100:AV100,1))</f>
        <v/>
      </c>
      <c r="BV100" s="290" t="str">
        <f>IF(AW100="","",COUNTIF($AO100:AW100,1))</f>
        <v/>
      </c>
      <c r="BW100" s="290" t="str">
        <f>IF(AX100="","",COUNTIF($AO100:AX100,1))</f>
        <v/>
      </c>
      <c r="BX100" s="290" t="str">
        <f>IF(AY100="","",COUNTIF($AO100:AY100,1))</f>
        <v/>
      </c>
      <c r="BY100" s="290" t="str">
        <f>IF(AZ100="","",COUNTIF($AO100:AZ100,1))</f>
        <v/>
      </c>
      <c r="BZ100" s="290" t="str">
        <f>IF(BA100="","",COUNTIF($AO100:BA100,1))</f>
        <v/>
      </c>
      <c r="CA100" s="290" t="str">
        <f>IF(BB100="","",COUNTIF($AO100:BB100,1))</f>
        <v/>
      </c>
      <c r="CB100" s="290" t="str">
        <f>IF(BC100="","",COUNTIF($AO100:BC100,1))</f>
        <v/>
      </c>
      <c r="CC100" s="290" t="str">
        <f>IF(BD100="","",COUNTIF($AO100:BD100,1))</f>
        <v/>
      </c>
      <c r="CD100" s="290" t="str">
        <f>IF(BE100="","",COUNTIF($AO100:BE100,1))</f>
        <v/>
      </c>
      <c r="CE100" s="290" t="str">
        <f>IF(BF100="","",COUNTIF($AO100:BF100,1))</f>
        <v/>
      </c>
      <c r="CF100" s="290" t="str">
        <f>IF(BG100="","",COUNTIF($AO100:BG100,1))</f>
        <v/>
      </c>
      <c r="CG100" s="290" t="str">
        <f>IF(BH100="","",COUNTIF($AO100:BH100,1))</f>
        <v/>
      </c>
      <c r="CH100" s="290" t="str">
        <f>IF(BI100="","",COUNTIF($AO100:BI100,1))</f>
        <v/>
      </c>
      <c r="CI100" s="290" t="str">
        <f>IF(BJ100="","",COUNTIF($AO100:BJ100,1))</f>
        <v/>
      </c>
      <c r="CJ100" s="290" t="str">
        <f>IF(BK100="","",COUNTIF($AO100:BK100,1))</f>
        <v/>
      </c>
      <c r="CK100" s="290" t="str">
        <f>IF(BL100="","",COUNTIF($AO100:BL100,1))</f>
        <v/>
      </c>
      <c r="CL100" s="291"/>
      <c r="CM100" s="290" t="str">
        <f t="shared" si="90"/>
        <v/>
      </c>
      <c r="CN100" s="290" t="str">
        <f t="shared" si="90"/>
        <v/>
      </c>
      <c r="CO100" s="290" t="str">
        <f t="shared" si="90"/>
        <v/>
      </c>
      <c r="CP100" s="290" t="str">
        <f t="shared" si="90"/>
        <v/>
      </c>
      <c r="CQ100" s="290" t="str">
        <f t="shared" si="90"/>
        <v/>
      </c>
      <c r="CR100" s="290" t="str">
        <f t="shared" si="89"/>
        <v/>
      </c>
      <c r="CS100" s="290" t="str">
        <f t="shared" si="89"/>
        <v/>
      </c>
      <c r="CT100" s="290" t="str">
        <f t="shared" si="89"/>
        <v/>
      </c>
      <c r="CU100" s="290" t="str">
        <f t="shared" si="89"/>
        <v/>
      </c>
      <c r="CV100" s="290" t="str">
        <f t="shared" si="89"/>
        <v/>
      </c>
      <c r="CW100" s="290" t="str">
        <f t="shared" si="89"/>
        <v/>
      </c>
      <c r="CX100" s="290" t="str">
        <f t="shared" si="89"/>
        <v/>
      </c>
      <c r="CY100" s="290" t="str">
        <f t="shared" si="89"/>
        <v/>
      </c>
      <c r="CZ100" s="290" t="str">
        <f t="shared" si="95"/>
        <v/>
      </c>
      <c r="DA100" s="290" t="str">
        <f t="shared" si="95"/>
        <v/>
      </c>
      <c r="DB100" s="290" t="str">
        <f t="shared" si="95"/>
        <v/>
      </c>
      <c r="DC100" s="290" t="str">
        <f t="shared" si="52"/>
        <v/>
      </c>
      <c r="DD100" s="290" t="str">
        <f t="shared" si="52"/>
        <v/>
      </c>
      <c r="DE100" s="290" t="str">
        <f t="shared" si="52"/>
        <v/>
      </c>
      <c r="DF100" s="290" t="str">
        <f t="shared" si="52"/>
        <v/>
      </c>
      <c r="DG100" s="290" t="str">
        <f t="shared" si="52"/>
        <v/>
      </c>
      <c r="DH100" s="290" t="str">
        <f t="shared" si="93"/>
        <v/>
      </c>
      <c r="DI100" s="290" t="str">
        <f t="shared" si="93"/>
        <v/>
      </c>
      <c r="DJ100" s="290" t="str">
        <f t="shared" si="93"/>
        <v/>
      </c>
      <c r="DK100" s="3" t="str">
        <f t="shared" si="82"/>
        <v/>
      </c>
      <c r="DL100" s="3" t="str">
        <f t="shared" si="82"/>
        <v/>
      </c>
      <c r="DM100" s="3" t="str">
        <f t="shared" si="82"/>
        <v/>
      </c>
      <c r="DN100" s="3" t="str">
        <f t="shared" si="82"/>
        <v/>
      </c>
      <c r="DO100" s="3" t="str">
        <f t="shared" si="82"/>
        <v/>
      </c>
      <c r="DP100" s="3" t="str">
        <f t="shared" si="83"/>
        <v/>
      </c>
      <c r="DQ100" s="3" t="str">
        <f t="shared" si="84"/>
        <v/>
      </c>
      <c r="DR100" s="3" t="str">
        <f t="shared" si="85"/>
        <v/>
      </c>
      <c r="DS100" s="3" t="str">
        <f t="shared" si="86"/>
        <v/>
      </c>
      <c r="DT100" s="3" t="str">
        <f t="shared" si="87"/>
        <v/>
      </c>
      <c r="DU100" s="1" t="str">
        <f t="shared" si="71"/>
        <v/>
      </c>
      <c r="DV100" s="1" t="str">
        <f t="shared" si="72"/>
        <v/>
      </c>
      <c r="DW100" s="1" t="str">
        <f t="shared" si="73"/>
        <v/>
      </c>
      <c r="DX100" s="1" t="str">
        <f t="shared" si="74"/>
        <v/>
      </c>
      <c r="DY100" s="1" t="str">
        <f t="shared" si="59"/>
        <v/>
      </c>
      <c r="DZ100" s="1" t="str">
        <f t="shared" si="60"/>
        <v/>
      </c>
      <c r="EA100" s="1" t="str">
        <f t="shared" si="94"/>
        <v/>
      </c>
      <c r="EB100" s="1" t="str">
        <f t="shared" si="61"/>
        <v/>
      </c>
      <c r="EC100" s="1" t="str">
        <f t="shared" si="94"/>
        <v/>
      </c>
      <c r="ED100" s="1" t="str">
        <f t="shared" si="61"/>
        <v/>
      </c>
      <c r="EE100" s="1" t="str">
        <f t="shared" si="75"/>
        <v/>
      </c>
      <c r="EF100" s="1" t="str">
        <f t="shared" si="76"/>
        <v/>
      </c>
      <c r="EG100" s="1" t="str">
        <f t="shared" si="62"/>
        <v/>
      </c>
      <c r="EH100" s="1" t="str">
        <f t="shared" si="63"/>
        <v/>
      </c>
      <c r="EI100" s="1" t="str">
        <f t="shared" si="64"/>
        <v/>
      </c>
      <c r="EJ100" s="1" t="str">
        <f t="shared" si="65"/>
        <v/>
      </c>
      <c r="EK100" s="1" t="str">
        <f t="shared" si="66"/>
        <v/>
      </c>
      <c r="EL100" s="1" t="str">
        <f t="shared" si="67"/>
        <v/>
      </c>
      <c r="EM100" s="1" t="str">
        <f t="shared" si="68"/>
        <v/>
      </c>
      <c r="EN100" s="1" t="str">
        <f t="shared" si="69"/>
        <v/>
      </c>
      <c r="EP100" s="1" t="str">
        <f t="shared" si="77"/>
        <v/>
      </c>
      <c r="EQ100" s="1" t="str">
        <f t="shared" si="78"/>
        <v/>
      </c>
      <c r="ER100" s="1" t="str">
        <f t="shared" si="79"/>
        <v/>
      </c>
      <c r="ES100" s="1" t="str">
        <f t="shared" si="80"/>
        <v/>
      </c>
      <c r="ET100" s="1" t="str">
        <f t="shared" si="81"/>
        <v/>
      </c>
    </row>
    <row r="101" spans="1:150" ht="15.6" x14ac:dyDescent="0.3">
      <c r="A101" s="291" t="str">
        <f t="shared" si="70"/>
        <v/>
      </c>
      <c r="B101" s="292" t="str">
        <f>ajuizamento!A108</f>
        <v/>
      </c>
      <c r="C101" s="293" t="str">
        <f>ajuizamento!B108</f>
        <v/>
      </c>
      <c r="D101" s="293">
        <f>ajuizamento!C108</f>
        <v>0</v>
      </c>
      <c r="E101" s="293">
        <f>ajuizamento!D108</f>
        <v>0</v>
      </c>
      <c r="F101" s="293" t="str">
        <f>ajuizamento!E108</f>
        <v/>
      </c>
      <c r="G101" s="293" t="str">
        <f>ajuizamento!F108</f>
        <v/>
      </c>
      <c r="H101" s="292">
        <f>ajuizamento!G108</f>
        <v>0</v>
      </c>
      <c r="I101" s="5">
        <f>IF(ajuizamento!$AY108="",0,ajuizamento!$AY108)</f>
        <v>0</v>
      </c>
      <c r="J101" s="5">
        <f>IF(ajuizamento!H108="",0,ajuizamento!H108)</f>
        <v>0</v>
      </c>
      <c r="K101" s="5">
        <f>IF(ajuizamento!BC108="",0,ajuizamento!BC108)</f>
        <v>0</v>
      </c>
      <c r="L101" s="5">
        <f>IF(ajuizamento!BD108="",0,ajuizamento!BD108)</f>
        <v>0</v>
      </c>
      <c r="M101" s="5">
        <f>IF(ajuizamento!S108="",0,ajuizamento!S108)</f>
        <v>0</v>
      </c>
      <c r="N101" s="5">
        <f>IF(ajuizamento!T108="",0,ajuizamento!T108)</f>
        <v>0</v>
      </c>
      <c r="O101" s="5">
        <f>IF(ajuizamento!U108="",0,ajuizamento!U108)</f>
        <v>0</v>
      </c>
      <c r="P101" s="5">
        <f>IF(ajuizamento!V108="",0,ajuizamento!V108)</f>
        <v>0</v>
      </c>
      <c r="Q101" s="5">
        <f>IF(ajuizamento!W108="",0,ajuizamento!W108)</f>
        <v>0</v>
      </c>
      <c r="R101" s="5">
        <f>IF(ajuizamento!X108="",0,ajuizamento!X108)</f>
        <v>0</v>
      </c>
      <c r="S101" s="5">
        <f>IF(ajuizamento!Y108="",0,ajuizamento!Y108)</f>
        <v>0</v>
      </c>
      <c r="T101" s="5">
        <f>IF(ajuizamento!Z108="",0,ajuizamento!Z108)</f>
        <v>0</v>
      </c>
      <c r="U101" s="5">
        <f>IF(ajuizamento!AA108="",0,ajuizamento!AA108)</f>
        <v>0</v>
      </c>
      <c r="V101" s="5">
        <f>IF(ajuizamento!AB108="",0,ajuizamento!AB108)</f>
        <v>0</v>
      </c>
      <c r="W101" s="5">
        <f>IF(ajuizamento!AC108="",0,ajuizamento!AC108)</f>
        <v>0</v>
      </c>
      <c r="X101" s="5">
        <f>IF(ajuizamento!AD108="",0,ajuizamento!AD108)</f>
        <v>0</v>
      </c>
      <c r="Y101" s="5">
        <f>IF(ajuizamento!AE108="",0,ajuizamento!AE108)</f>
        <v>0</v>
      </c>
      <c r="Z101" s="5">
        <f>IF(ajuizamento!AF108="",0,ajuizamento!AF108)</f>
        <v>0</v>
      </c>
      <c r="AA101" s="5">
        <f>IF(ajuizamento!AG108="",0,ajuizamento!AG108)</f>
        <v>0</v>
      </c>
      <c r="AB101" s="5">
        <f>IF(ajuizamento!AH108="",0,ajuizamento!AH108)</f>
        <v>0</v>
      </c>
      <c r="AC101" s="5">
        <f>IF(ajuizamento!AI108="",0,ajuizamento!AI108)</f>
        <v>0</v>
      </c>
      <c r="AD101" s="5">
        <f>IF(ajuizamento!AJ108="",0,ajuizamento!AJ108)</f>
        <v>0</v>
      </c>
      <c r="AE101" s="5">
        <f>IF(ajuizamento!AK108="",0,ajuizamento!AK108)</f>
        <v>0</v>
      </c>
      <c r="AF101" s="5">
        <f>IF(ajuizamento!AL108="",0,ajuizamento!AL108)</f>
        <v>0</v>
      </c>
      <c r="AG101" s="5">
        <f>IF(ajuizamento!AM108="",0,ajuizamento!AM108)</f>
        <v>0</v>
      </c>
      <c r="AH101" s="5">
        <f>IF(ajuizamento!AN108="",0,ajuizamento!AN108)</f>
        <v>0</v>
      </c>
      <c r="AI101" s="5">
        <f>IF(ajuizamento!AO108="",0,ajuizamento!AO108)</f>
        <v>0</v>
      </c>
      <c r="AJ101" s="5">
        <f>IF(ajuizamento!AP108="",0,ajuizamento!AP108)</f>
        <v>0</v>
      </c>
      <c r="AK101" s="5">
        <f>IF(ajuizamento!AS108="",0,ajuizamento!AS108)</f>
        <v>0</v>
      </c>
      <c r="AL101" s="9" t="str">
        <f t="shared" si="57"/>
        <v/>
      </c>
      <c r="AM101" s="7" t="str">
        <f t="shared" si="58"/>
        <v/>
      </c>
      <c r="AN101" s="291">
        <f t="shared" si="55"/>
        <v>0</v>
      </c>
      <c r="AO101" s="290" t="str">
        <f t="shared" si="92"/>
        <v/>
      </c>
      <c r="AP101" s="290" t="str">
        <f t="shared" si="96"/>
        <v/>
      </c>
      <c r="AQ101" s="290" t="str">
        <f t="shared" si="97"/>
        <v/>
      </c>
      <c r="AR101" s="290" t="str">
        <f t="shared" si="98"/>
        <v/>
      </c>
      <c r="AS101" s="290" t="str">
        <f t="shared" si="99"/>
        <v/>
      </c>
      <c r="AT101" s="290" t="str">
        <f t="shared" si="100"/>
        <v/>
      </c>
      <c r="AU101" s="290" t="str">
        <f t="shared" si="101"/>
        <v/>
      </c>
      <c r="AV101" s="290" t="str">
        <f t="shared" si="102"/>
        <v/>
      </c>
      <c r="AW101" s="290" t="str">
        <f t="shared" si="103"/>
        <v/>
      </c>
      <c r="AX101" s="290" t="str">
        <f t="shared" si="104"/>
        <v/>
      </c>
      <c r="AY101" s="290" t="str">
        <f t="shared" si="105"/>
        <v/>
      </c>
      <c r="AZ101" s="290" t="str">
        <f t="shared" si="106"/>
        <v/>
      </c>
      <c r="BA101" s="290" t="str">
        <f t="shared" si="107"/>
        <v/>
      </c>
      <c r="BB101" s="290" t="str">
        <f t="shared" si="108"/>
        <v/>
      </c>
      <c r="BC101" s="290" t="str">
        <f t="shared" si="109"/>
        <v/>
      </c>
      <c r="BD101" s="290" t="str">
        <f t="shared" si="110"/>
        <v/>
      </c>
      <c r="BE101" s="290" t="str">
        <f t="shared" si="111"/>
        <v/>
      </c>
      <c r="BF101" s="290" t="str">
        <f t="shared" si="88"/>
        <v/>
      </c>
      <c r="BG101" s="290" t="str">
        <f t="shared" si="88"/>
        <v/>
      </c>
      <c r="BH101" s="290" t="str">
        <f t="shared" si="88"/>
        <v/>
      </c>
      <c r="BI101" s="290" t="str">
        <f t="shared" si="88"/>
        <v/>
      </c>
      <c r="BJ101" s="290" t="str">
        <f t="shared" si="88"/>
        <v/>
      </c>
      <c r="BK101" s="290" t="str">
        <f t="shared" si="88"/>
        <v/>
      </c>
      <c r="BL101" s="290" t="str">
        <f t="shared" si="88"/>
        <v/>
      </c>
      <c r="BM101" s="290"/>
      <c r="BN101" s="290" t="str">
        <f>IF(AO101="","",COUNTIF($AO101:AO101,1))</f>
        <v/>
      </c>
      <c r="BO101" s="290" t="str">
        <f>IF(AP101="","",COUNTIF($AO101:AP101,1))</f>
        <v/>
      </c>
      <c r="BP101" s="290" t="str">
        <f>IF(AQ101="","",COUNTIF($AO101:AQ101,1))</f>
        <v/>
      </c>
      <c r="BQ101" s="290" t="str">
        <f>IF(AR101="","",COUNTIF($AO101:AR101,1))</f>
        <v/>
      </c>
      <c r="BR101" s="290" t="str">
        <f>IF(AS101="","",COUNTIF($AO101:AS101,1))</f>
        <v/>
      </c>
      <c r="BS101" s="290" t="str">
        <f>IF(AT101="","",COUNTIF($AO101:AT101,1))</f>
        <v/>
      </c>
      <c r="BT101" s="290" t="str">
        <f>IF(AU101="","",COUNTIF($AO101:AU101,1))</f>
        <v/>
      </c>
      <c r="BU101" s="290" t="str">
        <f>IF(AV101="","",COUNTIF($AO101:AV101,1))</f>
        <v/>
      </c>
      <c r="BV101" s="290" t="str">
        <f>IF(AW101="","",COUNTIF($AO101:AW101,1))</f>
        <v/>
      </c>
      <c r="BW101" s="290" t="str">
        <f>IF(AX101="","",COUNTIF($AO101:AX101,1))</f>
        <v/>
      </c>
      <c r="BX101" s="290" t="str">
        <f>IF(AY101="","",COUNTIF($AO101:AY101,1))</f>
        <v/>
      </c>
      <c r="BY101" s="290" t="str">
        <f>IF(AZ101="","",COUNTIF($AO101:AZ101,1))</f>
        <v/>
      </c>
      <c r="BZ101" s="290" t="str">
        <f>IF(BA101="","",COUNTIF($AO101:BA101,1))</f>
        <v/>
      </c>
      <c r="CA101" s="290" t="str">
        <f>IF(BB101="","",COUNTIF($AO101:BB101,1))</f>
        <v/>
      </c>
      <c r="CB101" s="290" t="str">
        <f>IF(BC101="","",COUNTIF($AO101:BC101,1))</f>
        <v/>
      </c>
      <c r="CC101" s="290" t="str">
        <f>IF(BD101="","",COUNTIF($AO101:BD101,1))</f>
        <v/>
      </c>
      <c r="CD101" s="290" t="str">
        <f>IF(BE101="","",COUNTIF($AO101:BE101,1))</f>
        <v/>
      </c>
      <c r="CE101" s="290" t="str">
        <f>IF(BF101="","",COUNTIF($AO101:BF101,1))</f>
        <v/>
      </c>
      <c r="CF101" s="290" t="str">
        <f>IF(BG101="","",COUNTIF($AO101:BG101,1))</f>
        <v/>
      </c>
      <c r="CG101" s="290" t="str">
        <f>IF(BH101="","",COUNTIF($AO101:BH101,1))</f>
        <v/>
      </c>
      <c r="CH101" s="290" t="str">
        <f>IF(BI101="","",COUNTIF($AO101:BI101,1))</f>
        <v/>
      </c>
      <c r="CI101" s="290" t="str">
        <f>IF(BJ101="","",COUNTIF($AO101:BJ101,1))</f>
        <v/>
      </c>
      <c r="CJ101" s="290" t="str">
        <f>IF(BK101="","",COUNTIF($AO101:BK101,1))</f>
        <v/>
      </c>
      <c r="CK101" s="290" t="str">
        <f>IF(BL101="","",COUNTIF($AO101:BL101,1))</f>
        <v/>
      </c>
      <c r="CL101" s="291"/>
      <c r="CM101" s="290" t="str">
        <f t="shared" si="90"/>
        <v/>
      </c>
      <c r="CN101" s="290" t="str">
        <f t="shared" si="90"/>
        <v/>
      </c>
      <c r="CO101" s="290" t="str">
        <f t="shared" si="90"/>
        <v/>
      </c>
      <c r="CP101" s="290" t="str">
        <f t="shared" si="90"/>
        <v/>
      </c>
      <c r="CQ101" s="290" t="str">
        <f t="shared" si="90"/>
        <v/>
      </c>
      <c r="CR101" s="290" t="str">
        <f t="shared" si="89"/>
        <v/>
      </c>
      <c r="CS101" s="290" t="str">
        <f t="shared" si="89"/>
        <v/>
      </c>
      <c r="CT101" s="290" t="str">
        <f t="shared" si="89"/>
        <v/>
      </c>
      <c r="CU101" s="290" t="str">
        <f t="shared" si="89"/>
        <v/>
      </c>
      <c r="CV101" s="290" t="str">
        <f t="shared" si="89"/>
        <v/>
      </c>
      <c r="CW101" s="290" t="str">
        <f t="shared" si="89"/>
        <v/>
      </c>
      <c r="CX101" s="290" t="str">
        <f t="shared" si="89"/>
        <v/>
      </c>
      <c r="CY101" s="290" t="str">
        <f t="shared" si="89"/>
        <v/>
      </c>
      <c r="CZ101" s="290" t="str">
        <f t="shared" si="95"/>
        <v/>
      </c>
      <c r="DA101" s="290" t="str">
        <f t="shared" si="95"/>
        <v/>
      </c>
      <c r="DB101" s="290" t="str">
        <f t="shared" si="95"/>
        <v/>
      </c>
      <c r="DC101" s="290" t="str">
        <f t="shared" si="52"/>
        <v/>
      </c>
      <c r="DD101" s="290" t="str">
        <f t="shared" si="52"/>
        <v/>
      </c>
      <c r="DE101" s="290" t="str">
        <f t="shared" si="52"/>
        <v/>
      </c>
      <c r="DF101" s="290" t="str">
        <f t="shared" si="52"/>
        <v/>
      </c>
      <c r="DG101" s="290" t="str">
        <f t="shared" si="52"/>
        <v/>
      </c>
      <c r="DH101" s="290" t="str">
        <f t="shared" si="93"/>
        <v/>
      </c>
      <c r="DI101" s="290" t="str">
        <f t="shared" si="93"/>
        <v/>
      </c>
      <c r="DJ101" s="290" t="str">
        <f t="shared" si="93"/>
        <v/>
      </c>
      <c r="DK101" s="3" t="str">
        <f t="shared" si="82"/>
        <v/>
      </c>
      <c r="DL101" s="3" t="str">
        <f t="shared" si="82"/>
        <v/>
      </c>
      <c r="DM101" s="3" t="str">
        <f t="shared" si="82"/>
        <v/>
      </c>
      <c r="DN101" s="3" t="str">
        <f t="shared" si="82"/>
        <v/>
      </c>
      <c r="DO101" s="3" t="str">
        <f t="shared" si="82"/>
        <v/>
      </c>
      <c r="DP101" s="3" t="str">
        <f t="shared" si="83"/>
        <v/>
      </c>
      <c r="DQ101" s="3" t="str">
        <f t="shared" si="84"/>
        <v/>
      </c>
      <c r="DR101" s="3" t="str">
        <f t="shared" si="85"/>
        <v/>
      </c>
      <c r="DS101" s="3" t="str">
        <f t="shared" si="86"/>
        <v/>
      </c>
      <c r="DT101" s="3" t="str">
        <f t="shared" si="87"/>
        <v/>
      </c>
      <c r="DU101" s="1" t="str">
        <f t="shared" si="71"/>
        <v/>
      </c>
      <c r="DV101" s="1" t="str">
        <f t="shared" si="72"/>
        <v/>
      </c>
      <c r="DW101" s="1" t="str">
        <f t="shared" si="73"/>
        <v/>
      </c>
      <c r="DX101" s="1" t="str">
        <f t="shared" si="74"/>
        <v/>
      </c>
      <c r="DY101" s="1" t="str">
        <f t="shared" si="59"/>
        <v/>
      </c>
      <c r="DZ101" s="1" t="str">
        <f t="shared" si="60"/>
        <v/>
      </c>
      <c r="EA101" s="1" t="str">
        <f t="shared" si="94"/>
        <v/>
      </c>
      <c r="EB101" s="1" t="str">
        <f t="shared" si="61"/>
        <v/>
      </c>
      <c r="EC101" s="1" t="str">
        <f t="shared" si="94"/>
        <v/>
      </c>
      <c r="ED101" s="1" t="str">
        <f t="shared" si="61"/>
        <v/>
      </c>
      <c r="EE101" s="1" t="str">
        <f t="shared" si="75"/>
        <v/>
      </c>
      <c r="EF101" s="1" t="str">
        <f t="shared" si="76"/>
        <v/>
      </c>
      <c r="EG101" s="1" t="str">
        <f t="shared" si="62"/>
        <v/>
      </c>
      <c r="EH101" s="1" t="str">
        <f t="shared" si="63"/>
        <v/>
      </c>
      <c r="EI101" s="1" t="str">
        <f t="shared" si="64"/>
        <v/>
      </c>
      <c r="EJ101" s="1" t="str">
        <f t="shared" si="65"/>
        <v/>
      </c>
      <c r="EK101" s="1" t="str">
        <f t="shared" si="66"/>
        <v/>
      </c>
      <c r="EL101" s="1" t="str">
        <f t="shared" si="67"/>
        <v/>
      </c>
      <c r="EM101" s="1" t="str">
        <f t="shared" si="68"/>
        <v/>
      </c>
      <c r="EN101" s="1" t="str">
        <f t="shared" si="69"/>
        <v/>
      </c>
      <c r="EP101" s="1" t="str">
        <f t="shared" si="77"/>
        <v/>
      </c>
      <c r="EQ101" s="1" t="str">
        <f t="shared" si="78"/>
        <v/>
      </c>
      <c r="ER101" s="1" t="str">
        <f t="shared" si="79"/>
        <v/>
      </c>
      <c r="ES101" s="1" t="str">
        <f t="shared" si="80"/>
        <v/>
      </c>
      <c r="ET101" s="1" t="str">
        <f t="shared" si="81"/>
        <v/>
      </c>
    </row>
    <row r="102" spans="1:150" ht="15.6" x14ac:dyDescent="0.3">
      <c r="A102" s="291" t="str">
        <f t="shared" si="70"/>
        <v/>
      </c>
      <c r="B102" s="292" t="str">
        <f>ajuizamento!A109</f>
        <v/>
      </c>
      <c r="C102" s="293" t="str">
        <f>ajuizamento!B109</f>
        <v/>
      </c>
      <c r="D102" s="293">
        <f>ajuizamento!C109</f>
        <v>0</v>
      </c>
      <c r="E102" s="293">
        <f>ajuizamento!D109</f>
        <v>0</v>
      </c>
      <c r="F102" s="293" t="str">
        <f>ajuizamento!E109</f>
        <v/>
      </c>
      <c r="G102" s="293" t="str">
        <f>ajuizamento!F109</f>
        <v/>
      </c>
      <c r="H102" s="292">
        <f>ajuizamento!G109</f>
        <v>0</v>
      </c>
      <c r="I102" s="5">
        <f>IF(ajuizamento!$AY109="",0,ajuizamento!$AY109)</f>
        <v>0</v>
      </c>
      <c r="J102" s="5">
        <f>IF(ajuizamento!H109="",0,ajuizamento!H109)</f>
        <v>0</v>
      </c>
      <c r="K102" s="5">
        <f>IF(ajuizamento!BC109="",0,ajuizamento!BC109)</f>
        <v>0</v>
      </c>
      <c r="L102" s="5">
        <f>IF(ajuizamento!BD109="",0,ajuizamento!BD109)</f>
        <v>0</v>
      </c>
      <c r="M102" s="5">
        <f>IF(ajuizamento!S109="",0,ajuizamento!S109)</f>
        <v>0</v>
      </c>
      <c r="N102" s="5">
        <f>IF(ajuizamento!T109="",0,ajuizamento!T109)</f>
        <v>0</v>
      </c>
      <c r="O102" s="5">
        <f>IF(ajuizamento!U109="",0,ajuizamento!U109)</f>
        <v>0</v>
      </c>
      <c r="P102" s="5">
        <f>IF(ajuizamento!V109="",0,ajuizamento!V109)</f>
        <v>0</v>
      </c>
      <c r="Q102" s="5">
        <f>IF(ajuizamento!W109="",0,ajuizamento!W109)</f>
        <v>0</v>
      </c>
      <c r="R102" s="5">
        <f>IF(ajuizamento!X109="",0,ajuizamento!X109)</f>
        <v>0</v>
      </c>
      <c r="S102" s="5">
        <f>IF(ajuizamento!Y109="",0,ajuizamento!Y109)</f>
        <v>0</v>
      </c>
      <c r="T102" s="5">
        <f>IF(ajuizamento!Z109="",0,ajuizamento!Z109)</f>
        <v>0</v>
      </c>
      <c r="U102" s="5">
        <f>IF(ajuizamento!AA109="",0,ajuizamento!AA109)</f>
        <v>0</v>
      </c>
      <c r="V102" s="5">
        <f>IF(ajuizamento!AB109="",0,ajuizamento!AB109)</f>
        <v>0</v>
      </c>
      <c r="W102" s="5">
        <f>IF(ajuizamento!AC109="",0,ajuizamento!AC109)</f>
        <v>0</v>
      </c>
      <c r="X102" s="5">
        <f>IF(ajuizamento!AD109="",0,ajuizamento!AD109)</f>
        <v>0</v>
      </c>
      <c r="Y102" s="5">
        <f>IF(ajuizamento!AE109="",0,ajuizamento!AE109)</f>
        <v>0</v>
      </c>
      <c r="Z102" s="5">
        <f>IF(ajuizamento!AF109="",0,ajuizamento!AF109)</f>
        <v>0</v>
      </c>
      <c r="AA102" s="5">
        <f>IF(ajuizamento!AG109="",0,ajuizamento!AG109)</f>
        <v>0</v>
      </c>
      <c r="AB102" s="5">
        <f>IF(ajuizamento!AH109="",0,ajuizamento!AH109)</f>
        <v>0</v>
      </c>
      <c r="AC102" s="5">
        <f>IF(ajuizamento!AI109="",0,ajuizamento!AI109)</f>
        <v>0</v>
      </c>
      <c r="AD102" s="5">
        <f>IF(ajuizamento!AJ109="",0,ajuizamento!AJ109)</f>
        <v>0</v>
      </c>
      <c r="AE102" s="5">
        <f>IF(ajuizamento!AK109="",0,ajuizamento!AK109)</f>
        <v>0</v>
      </c>
      <c r="AF102" s="5">
        <f>IF(ajuizamento!AL109="",0,ajuizamento!AL109)</f>
        <v>0</v>
      </c>
      <c r="AG102" s="5">
        <f>IF(ajuizamento!AM109="",0,ajuizamento!AM109)</f>
        <v>0</v>
      </c>
      <c r="AH102" s="5">
        <f>IF(ajuizamento!AN109="",0,ajuizamento!AN109)</f>
        <v>0</v>
      </c>
      <c r="AI102" s="5">
        <f>IF(ajuizamento!AO109="",0,ajuizamento!AO109)</f>
        <v>0</v>
      </c>
      <c r="AJ102" s="5">
        <f>IF(ajuizamento!AP109="",0,ajuizamento!AP109)</f>
        <v>0</v>
      </c>
      <c r="AK102" s="5">
        <f>IF(ajuizamento!AS109="",0,ajuizamento!AS109)</f>
        <v>0</v>
      </c>
      <c r="AL102" s="9" t="str">
        <f t="shared" si="57"/>
        <v/>
      </c>
      <c r="AM102" s="7" t="str">
        <f t="shared" si="58"/>
        <v/>
      </c>
      <c r="AN102" s="291">
        <f t="shared" si="55"/>
        <v>0</v>
      </c>
      <c r="AO102" s="290" t="str">
        <f t="shared" si="92"/>
        <v/>
      </c>
      <c r="AP102" s="290" t="str">
        <f t="shared" si="96"/>
        <v/>
      </c>
      <c r="AQ102" s="290" t="str">
        <f t="shared" si="97"/>
        <v/>
      </c>
      <c r="AR102" s="290" t="str">
        <f t="shared" si="98"/>
        <v/>
      </c>
      <c r="AS102" s="290" t="str">
        <f t="shared" si="99"/>
        <v/>
      </c>
      <c r="AT102" s="290" t="str">
        <f t="shared" si="100"/>
        <v/>
      </c>
      <c r="AU102" s="290" t="str">
        <f t="shared" si="101"/>
        <v/>
      </c>
      <c r="AV102" s="290" t="str">
        <f t="shared" si="102"/>
        <v/>
      </c>
      <c r="AW102" s="290" t="str">
        <f t="shared" si="103"/>
        <v/>
      </c>
      <c r="AX102" s="290" t="str">
        <f t="shared" si="104"/>
        <v/>
      </c>
      <c r="AY102" s="290" t="str">
        <f t="shared" si="105"/>
        <v/>
      </c>
      <c r="AZ102" s="290" t="str">
        <f t="shared" si="106"/>
        <v/>
      </c>
      <c r="BA102" s="290" t="str">
        <f t="shared" si="107"/>
        <v/>
      </c>
      <c r="BB102" s="290" t="str">
        <f t="shared" si="108"/>
        <v/>
      </c>
      <c r="BC102" s="290" t="str">
        <f t="shared" si="109"/>
        <v/>
      </c>
      <c r="BD102" s="290" t="str">
        <f t="shared" si="110"/>
        <v/>
      </c>
      <c r="BE102" s="290" t="str">
        <f t="shared" si="111"/>
        <v/>
      </c>
      <c r="BF102" s="290" t="str">
        <f t="shared" si="88"/>
        <v/>
      </c>
      <c r="BG102" s="290" t="str">
        <f t="shared" si="88"/>
        <v/>
      </c>
      <c r="BH102" s="290" t="str">
        <f t="shared" si="88"/>
        <v/>
      </c>
      <c r="BI102" s="290" t="str">
        <f t="shared" si="88"/>
        <v/>
      </c>
      <c r="BJ102" s="290" t="str">
        <f t="shared" si="88"/>
        <v/>
      </c>
      <c r="BK102" s="290" t="str">
        <f t="shared" si="88"/>
        <v/>
      </c>
      <c r="BL102" s="290" t="str">
        <f t="shared" si="88"/>
        <v/>
      </c>
      <c r="BM102" s="290"/>
      <c r="BN102" s="290" t="str">
        <f>IF(AO102="","",COUNTIF($AO102:AO102,1))</f>
        <v/>
      </c>
      <c r="BO102" s="290" t="str">
        <f>IF(AP102="","",COUNTIF($AO102:AP102,1))</f>
        <v/>
      </c>
      <c r="BP102" s="290" t="str">
        <f>IF(AQ102="","",COUNTIF($AO102:AQ102,1))</f>
        <v/>
      </c>
      <c r="BQ102" s="290" t="str">
        <f>IF(AR102="","",COUNTIF($AO102:AR102,1))</f>
        <v/>
      </c>
      <c r="BR102" s="290" t="str">
        <f>IF(AS102="","",COUNTIF($AO102:AS102,1))</f>
        <v/>
      </c>
      <c r="BS102" s="290" t="str">
        <f>IF(AT102="","",COUNTIF($AO102:AT102,1))</f>
        <v/>
      </c>
      <c r="BT102" s="290" t="str">
        <f>IF(AU102="","",COUNTIF($AO102:AU102,1))</f>
        <v/>
      </c>
      <c r="BU102" s="290" t="str">
        <f>IF(AV102="","",COUNTIF($AO102:AV102,1))</f>
        <v/>
      </c>
      <c r="BV102" s="290" t="str">
        <f>IF(AW102="","",COUNTIF($AO102:AW102,1))</f>
        <v/>
      </c>
      <c r="BW102" s="290" t="str">
        <f>IF(AX102="","",COUNTIF($AO102:AX102,1))</f>
        <v/>
      </c>
      <c r="BX102" s="290" t="str">
        <f>IF(AY102="","",COUNTIF($AO102:AY102,1))</f>
        <v/>
      </c>
      <c r="BY102" s="290" t="str">
        <f>IF(AZ102="","",COUNTIF($AO102:AZ102,1))</f>
        <v/>
      </c>
      <c r="BZ102" s="290" t="str">
        <f>IF(BA102="","",COUNTIF($AO102:BA102,1))</f>
        <v/>
      </c>
      <c r="CA102" s="290" t="str">
        <f>IF(BB102="","",COUNTIF($AO102:BB102,1))</f>
        <v/>
      </c>
      <c r="CB102" s="290" t="str">
        <f>IF(BC102="","",COUNTIF($AO102:BC102,1))</f>
        <v/>
      </c>
      <c r="CC102" s="290" t="str">
        <f>IF(BD102="","",COUNTIF($AO102:BD102,1))</f>
        <v/>
      </c>
      <c r="CD102" s="290" t="str">
        <f>IF(BE102="","",COUNTIF($AO102:BE102,1))</f>
        <v/>
      </c>
      <c r="CE102" s="290" t="str">
        <f>IF(BF102="","",COUNTIF($AO102:BF102,1))</f>
        <v/>
      </c>
      <c r="CF102" s="290" t="str">
        <f>IF(BG102="","",COUNTIF($AO102:BG102,1))</f>
        <v/>
      </c>
      <c r="CG102" s="290" t="str">
        <f>IF(BH102="","",COUNTIF($AO102:BH102,1))</f>
        <v/>
      </c>
      <c r="CH102" s="290" t="str">
        <f>IF(BI102="","",COUNTIF($AO102:BI102,1))</f>
        <v/>
      </c>
      <c r="CI102" s="290" t="str">
        <f>IF(BJ102="","",COUNTIF($AO102:BJ102,1))</f>
        <v/>
      </c>
      <c r="CJ102" s="290" t="str">
        <f>IF(BK102="","",COUNTIF($AO102:BK102,1))</f>
        <v/>
      </c>
      <c r="CK102" s="290" t="str">
        <f>IF(BL102="","",COUNTIF($AO102:BL102,1))</f>
        <v/>
      </c>
      <c r="CL102" s="291"/>
      <c r="CM102" s="290" t="str">
        <f t="shared" si="90"/>
        <v/>
      </c>
      <c r="CN102" s="290" t="str">
        <f t="shared" si="90"/>
        <v/>
      </c>
      <c r="CO102" s="290" t="str">
        <f t="shared" si="90"/>
        <v/>
      </c>
      <c r="CP102" s="290" t="str">
        <f t="shared" si="90"/>
        <v/>
      </c>
      <c r="CQ102" s="290" t="str">
        <f t="shared" si="90"/>
        <v/>
      </c>
      <c r="CR102" s="290" t="str">
        <f t="shared" si="89"/>
        <v/>
      </c>
      <c r="CS102" s="290" t="str">
        <f t="shared" si="89"/>
        <v/>
      </c>
      <c r="CT102" s="290" t="str">
        <f t="shared" si="89"/>
        <v/>
      </c>
      <c r="CU102" s="290" t="str">
        <f t="shared" si="89"/>
        <v/>
      </c>
      <c r="CV102" s="290" t="str">
        <f t="shared" si="89"/>
        <v/>
      </c>
      <c r="CW102" s="290" t="str">
        <f t="shared" si="89"/>
        <v/>
      </c>
      <c r="CX102" s="290" t="str">
        <f t="shared" si="89"/>
        <v/>
      </c>
      <c r="CY102" s="290" t="str">
        <f t="shared" si="89"/>
        <v/>
      </c>
      <c r="CZ102" s="290" t="str">
        <f t="shared" si="95"/>
        <v/>
      </c>
      <c r="DA102" s="290" t="str">
        <f t="shared" si="95"/>
        <v/>
      </c>
      <c r="DB102" s="290" t="str">
        <f t="shared" si="95"/>
        <v/>
      </c>
      <c r="DC102" s="290" t="str">
        <f t="shared" si="52"/>
        <v/>
      </c>
      <c r="DD102" s="290" t="str">
        <f t="shared" si="52"/>
        <v/>
      </c>
      <c r="DE102" s="290" t="str">
        <f t="shared" si="52"/>
        <v/>
      </c>
      <c r="DF102" s="290" t="str">
        <f t="shared" si="52"/>
        <v/>
      </c>
      <c r="DG102" s="290" t="str">
        <f t="shared" si="52"/>
        <v/>
      </c>
      <c r="DH102" s="290" t="str">
        <f t="shared" si="93"/>
        <v/>
      </c>
      <c r="DI102" s="290" t="str">
        <f t="shared" si="93"/>
        <v/>
      </c>
      <c r="DJ102" s="290" t="str">
        <f t="shared" si="93"/>
        <v/>
      </c>
      <c r="DK102" s="3" t="str">
        <f t="shared" si="82"/>
        <v/>
      </c>
      <c r="DL102" s="3" t="str">
        <f t="shared" si="82"/>
        <v/>
      </c>
      <c r="DM102" s="3" t="str">
        <f t="shared" si="82"/>
        <v/>
      </c>
      <c r="DN102" s="3" t="str">
        <f t="shared" si="82"/>
        <v/>
      </c>
      <c r="DO102" s="3" t="str">
        <f t="shared" si="82"/>
        <v/>
      </c>
      <c r="DP102" s="3" t="str">
        <f t="shared" si="83"/>
        <v/>
      </c>
      <c r="DQ102" s="3" t="str">
        <f t="shared" si="84"/>
        <v/>
      </c>
      <c r="DR102" s="3" t="str">
        <f t="shared" si="85"/>
        <v/>
      </c>
      <c r="DS102" s="3" t="str">
        <f t="shared" si="86"/>
        <v/>
      </c>
      <c r="DT102" s="3" t="str">
        <f t="shared" si="87"/>
        <v/>
      </c>
      <c r="DU102" s="1" t="str">
        <f t="shared" si="71"/>
        <v/>
      </c>
      <c r="DV102" s="1" t="str">
        <f t="shared" si="72"/>
        <v/>
      </c>
      <c r="DW102" s="1" t="str">
        <f t="shared" si="73"/>
        <v/>
      </c>
      <c r="DX102" s="1" t="str">
        <f t="shared" si="74"/>
        <v/>
      </c>
      <c r="DY102" s="1" t="str">
        <f t="shared" si="59"/>
        <v/>
      </c>
      <c r="DZ102" s="1" t="str">
        <f t="shared" si="60"/>
        <v/>
      </c>
      <c r="EA102" s="1" t="str">
        <f t="shared" si="94"/>
        <v/>
      </c>
      <c r="EB102" s="1" t="str">
        <f t="shared" si="61"/>
        <v/>
      </c>
      <c r="EC102" s="1" t="str">
        <f t="shared" si="94"/>
        <v/>
      </c>
      <c r="ED102" s="1" t="str">
        <f t="shared" si="61"/>
        <v/>
      </c>
      <c r="EE102" s="1" t="str">
        <f t="shared" si="75"/>
        <v/>
      </c>
      <c r="EF102" s="1" t="str">
        <f t="shared" si="76"/>
        <v/>
      </c>
      <c r="EG102" s="1" t="str">
        <f t="shared" si="62"/>
        <v/>
      </c>
      <c r="EH102" s="1" t="str">
        <f t="shared" si="63"/>
        <v/>
      </c>
      <c r="EI102" s="1" t="str">
        <f t="shared" si="64"/>
        <v/>
      </c>
      <c r="EJ102" s="1" t="str">
        <f t="shared" si="65"/>
        <v/>
      </c>
      <c r="EK102" s="1" t="str">
        <f t="shared" si="66"/>
        <v/>
      </c>
      <c r="EL102" s="1" t="str">
        <f t="shared" si="67"/>
        <v/>
      </c>
      <c r="EM102" s="1" t="str">
        <f t="shared" si="68"/>
        <v/>
      </c>
      <c r="EN102" s="1" t="str">
        <f t="shared" si="69"/>
        <v/>
      </c>
      <c r="EP102" s="1" t="str">
        <f t="shared" si="77"/>
        <v/>
      </c>
      <c r="EQ102" s="1" t="str">
        <f t="shared" si="78"/>
        <v/>
      </c>
      <c r="ER102" s="1" t="str">
        <f t="shared" si="79"/>
        <v/>
      </c>
      <c r="ES102" s="1" t="str">
        <f t="shared" si="80"/>
        <v/>
      </c>
      <c r="ET102" s="1" t="str">
        <f t="shared" si="81"/>
        <v/>
      </c>
    </row>
    <row r="103" spans="1:150" ht="15.6" x14ac:dyDescent="0.3">
      <c r="A103" s="291" t="str">
        <f t="shared" si="70"/>
        <v/>
      </c>
      <c r="B103" s="292" t="str">
        <f>ajuizamento!A110</f>
        <v/>
      </c>
      <c r="C103" s="293" t="str">
        <f>ajuizamento!B110</f>
        <v/>
      </c>
      <c r="D103" s="293">
        <f>ajuizamento!C110</f>
        <v>0</v>
      </c>
      <c r="E103" s="293">
        <f>ajuizamento!D110</f>
        <v>0</v>
      </c>
      <c r="F103" s="293" t="str">
        <f>ajuizamento!E110</f>
        <v/>
      </c>
      <c r="G103" s="293" t="str">
        <f>ajuizamento!F110</f>
        <v/>
      </c>
      <c r="H103" s="292">
        <f>ajuizamento!G110</f>
        <v>0</v>
      </c>
      <c r="I103" s="5">
        <f>IF(ajuizamento!$AY110="",0,ajuizamento!$AY110)</f>
        <v>0</v>
      </c>
      <c r="J103" s="5">
        <f>IF(ajuizamento!H110="",0,ajuizamento!H110)</f>
        <v>0</v>
      </c>
      <c r="K103" s="5">
        <f>IF(ajuizamento!BC110="",0,ajuizamento!BC110)</f>
        <v>0</v>
      </c>
      <c r="L103" s="5">
        <f>IF(ajuizamento!BD110="",0,ajuizamento!BD110)</f>
        <v>0</v>
      </c>
      <c r="M103" s="5">
        <f>IF(ajuizamento!S110="",0,ajuizamento!S110)</f>
        <v>0</v>
      </c>
      <c r="N103" s="5">
        <f>IF(ajuizamento!T110="",0,ajuizamento!T110)</f>
        <v>0</v>
      </c>
      <c r="O103" s="5">
        <f>IF(ajuizamento!U110="",0,ajuizamento!U110)</f>
        <v>0</v>
      </c>
      <c r="P103" s="5">
        <f>IF(ajuizamento!V110="",0,ajuizamento!V110)</f>
        <v>0</v>
      </c>
      <c r="Q103" s="5">
        <f>IF(ajuizamento!W110="",0,ajuizamento!W110)</f>
        <v>0</v>
      </c>
      <c r="R103" s="5">
        <f>IF(ajuizamento!X110="",0,ajuizamento!X110)</f>
        <v>0</v>
      </c>
      <c r="S103" s="5">
        <f>IF(ajuizamento!Y110="",0,ajuizamento!Y110)</f>
        <v>0</v>
      </c>
      <c r="T103" s="5">
        <f>IF(ajuizamento!Z110="",0,ajuizamento!Z110)</f>
        <v>0</v>
      </c>
      <c r="U103" s="5">
        <f>IF(ajuizamento!AA110="",0,ajuizamento!AA110)</f>
        <v>0</v>
      </c>
      <c r="V103" s="5">
        <f>IF(ajuizamento!AB110="",0,ajuizamento!AB110)</f>
        <v>0</v>
      </c>
      <c r="W103" s="5">
        <f>IF(ajuizamento!AC110="",0,ajuizamento!AC110)</f>
        <v>0</v>
      </c>
      <c r="X103" s="5">
        <f>IF(ajuizamento!AD110="",0,ajuizamento!AD110)</f>
        <v>0</v>
      </c>
      <c r="Y103" s="5">
        <f>IF(ajuizamento!AE110="",0,ajuizamento!AE110)</f>
        <v>0</v>
      </c>
      <c r="Z103" s="5">
        <f>IF(ajuizamento!AF110="",0,ajuizamento!AF110)</f>
        <v>0</v>
      </c>
      <c r="AA103" s="5">
        <f>IF(ajuizamento!AG110="",0,ajuizamento!AG110)</f>
        <v>0</v>
      </c>
      <c r="AB103" s="5">
        <f>IF(ajuizamento!AH110="",0,ajuizamento!AH110)</f>
        <v>0</v>
      </c>
      <c r="AC103" s="5">
        <f>IF(ajuizamento!AI110="",0,ajuizamento!AI110)</f>
        <v>0</v>
      </c>
      <c r="AD103" s="5">
        <f>IF(ajuizamento!AJ110="",0,ajuizamento!AJ110)</f>
        <v>0</v>
      </c>
      <c r="AE103" s="5">
        <f>IF(ajuizamento!AK110="",0,ajuizamento!AK110)</f>
        <v>0</v>
      </c>
      <c r="AF103" s="5">
        <f>IF(ajuizamento!AL110="",0,ajuizamento!AL110)</f>
        <v>0</v>
      </c>
      <c r="AG103" s="5">
        <f>IF(ajuizamento!AM110="",0,ajuizamento!AM110)</f>
        <v>0</v>
      </c>
      <c r="AH103" s="5">
        <f>IF(ajuizamento!AN110="",0,ajuizamento!AN110)</f>
        <v>0</v>
      </c>
      <c r="AI103" s="5">
        <f>IF(ajuizamento!AO110="",0,ajuizamento!AO110)</f>
        <v>0</v>
      </c>
      <c r="AJ103" s="5">
        <f>IF(ajuizamento!AP110="",0,ajuizamento!AP110)</f>
        <v>0</v>
      </c>
      <c r="AK103" s="5">
        <f>IF(ajuizamento!AS110="",0,ajuizamento!AS110)</f>
        <v>0</v>
      </c>
      <c r="AL103" s="9" t="str">
        <f t="shared" si="57"/>
        <v/>
      </c>
      <c r="AM103" s="7" t="str">
        <f t="shared" si="58"/>
        <v/>
      </c>
      <c r="AN103" s="291">
        <f t="shared" si="55"/>
        <v>0</v>
      </c>
      <c r="AO103" s="290" t="str">
        <f t="shared" si="92"/>
        <v/>
      </c>
      <c r="AP103" s="290" t="str">
        <f t="shared" si="96"/>
        <v/>
      </c>
      <c r="AQ103" s="290" t="str">
        <f t="shared" si="97"/>
        <v/>
      </c>
      <c r="AR103" s="290" t="str">
        <f t="shared" si="98"/>
        <v/>
      </c>
      <c r="AS103" s="290" t="str">
        <f t="shared" si="99"/>
        <v/>
      </c>
      <c r="AT103" s="290" t="str">
        <f t="shared" si="100"/>
        <v/>
      </c>
      <c r="AU103" s="290" t="str">
        <f t="shared" si="101"/>
        <v/>
      </c>
      <c r="AV103" s="290" t="str">
        <f t="shared" si="102"/>
        <v/>
      </c>
      <c r="AW103" s="290" t="str">
        <f t="shared" si="103"/>
        <v/>
      </c>
      <c r="AX103" s="290" t="str">
        <f t="shared" si="104"/>
        <v/>
      </c>
      <c r="AY103" s="290" t="str">
        <f t="shared" si="105"/>
        <v/>
      </c>
      <c r="AZ103" s="290" t="str">
        <f t="shared" si="106"/>
        <v/>
      </c>
      <c r="BA103" s="290" t="str">
        <f t="shared" si="107"/>
        <v/>
      </c>
      <c r="BB103" s="290" t="str">
        <f t="shared" si="108"/>
        <v/>
      </c>
      <c r="BC103" s="290" t="str">
        <f t="shared" si="109"/>
        <v/>
      </c>
      <c r="BD103" s="290" t="str">
        <f t="shared" si="110"/>
        <v/>
      </c>
      <c r="BE103" s="290" t="str">
        <f t="shared" si="111"/>
        <v/>
      </c>
      <c r="BF103" s="290" t="str">
        <f t="shared" si="88"/>
        <v/>
      </c>
      <c r="BG103" s="290" t="str">
        <f t="shared" si="88"/>
        <v/>
      </c>
      <c r="BH103" s="290" t="str">
        <f t="shared" si="88"/>
        <v/>
      </c>
      <c r="BI103" s="290" t="str">
        <f t="shared" si="88"/>
        <v/>
      </c>
      <c r="BJ103" s="290" t="str">
        <f t="shared" si="88"/>
        <v/>
      </c>
      <c r="BK103" s="290" t="str">
        <f t="shared" si="88"/>
        <v/>
      </c>
      <c r="BL103" s="290" t="str">
        <f t="shared" si="88"/>
        <v/>
      </c>
      <c r="BM103" s="290"/>
      <c r="BN103" s="290" t="str">
        <f>IF(AO103="","",COUNTIF($AO103:AO103,1))</f>
        <v/>
      </c>
      <c r="BO103" s="290" t="str">
        <f>IF(AP103="","",COUNTIF($AO103:AP103,1))</f>
        <v/>
      </c>
      <c r="BP103" s="290" t="str">
        <f>IF(AQ103="","",COUNTIF($AO103:AQ103,1))</f>
        <v/>
      </c>
      <c r="BQ103" s="290" t="str">
        <f>IF(AR103="","",COUNTIF($AO103:AR103,1))</f>
        <v/>
      </c>
      <c r="BR103" s="290" t="str">
        <f>IF(AS103="","",COUNTIF($AO103:AS103,1))</f>
        <v/>
      </c>
      <c r="BS103" s="290" t="str">
        <f>IF(AT103="","",COUNTIF($AO103:AT103,1))</f>
        <v/>
      </c>
      <c r="BT103" s="290" t="str">
        <f>IF(AU103="","",COUNTIF($AO103:AU103,1))</f>
        <v/>
      </c>
      <c r="BU103" s="290" t="str">
        <f>IF(AV103="","",COUNTIF($AO103:AV103,1))</f>
        <v/>
      </c>
      <c r="BV103" s="290" t="str">
        <f>IF(AW103="","",COUNTIF($AO103:AW103,1))</f>
        <v/>
      </c>
      <c r="BW103" s="290" t="str">
        <f>IF(AX103="","",COUNTIF($AO103:AX103,1))</f>
        <v/>
      </c>
      <c r="BX103" s="290" t="str">
        <f>IF(AY103="","",COUNTIF($AO103:AY103,1))</f>
        <v/>
      </c>
      <c r="BY103" s="290" t="str">
        <f>IF(AZ103="","",COUNTIF($AO103:AZ103,1))</f>
        <v/>
      </c>
      <c r="BZ103" s="290" t="str">
        <f>IF(BA103="","",COUNTIF($AO103:BA103,1))</f>
        <v/>
      </c>
      <c r="CA103" s="290" t="str">
        <f>IF(BB103="","",COUNTIF($AO103:BB103,1))</f>
        <v/>
      </c>
      <c r="CB103" s="290" t="str">
        <f>IF(BC103="","",COUNTIF($AO103:BC103,1))</f>
        <v/>
      </c>
      <c r="CC103" s="290" t="str">
        <f>IF(BD103="","",COUNTIF($AO103:BD103,1))</f>
        <v/>
      </c>
      <c r="CD103" s="290" t="str">
        <f>IF(BE103="","",COUNTIF($AO103:BE103,1))</f>
        <v/>
      </c>
      <c r="CE103" s="290" t="str">
        <f>IF(BF103="","",COUNTIF($AO103:BF103,1))</f>
        <v/>
      </c>
      <c r="CF103" s="290" t="str">
        <f>IF(BG103="","",COUNTIF($AO103:BG103,1))</f>
        <v/>
      </c>
      <c r="CG103" s="290" t="str">
        <f>IF(BH103="","",COUNTIF($AO103:BH103,1))</f>
        <v/>
      </c>
      <c r="CH103" s="290" t="str">
        <f>IF(BI103="","",COUNTIF($AO103:BI103,1))</f>
        <v/>
      </c>
      <c r="CI103" s="290" t="str">
        <f>IF(BJ103="","",COUNTIF($AO103:BJ103,1))</f>
        <v/>
      </c>
      <c r="CJ103" s="290" t="str">
        <f>IF(BK103="","",COUNTIF($AO103:BK103,1))</f>
        <v/>
      </c>
      <c r="CK103" s="290" t="str">
        <f>IF(BL103="","",COUNTIF($AO103:BL103,1))</f>
        <v/>
      </c>
      <c r="CL103" s="291"/>
      <c r="CM103" s="290" t="str">
        <f t="shared" si="90"/>
        <v/>
      </c>
      <c r="CN103" s="290" t="str">
        <f t="shared" si="90"/>
        <v/>
      </c>
      <c r="CO103" s="290" t="str">
        <f t="shared" si="90"/>
        <v/>
      </c>
      <c r="CP103" s="290" t="str">
        <f t="shared" si="90"/>
        <v/>
      </c>
      <c r="CQ103" s="290" t="str">
        <f t="shared" si="90"/>
        <v/>
      </c>
      <c r="CR103" s="290" t="str">
        <f t="shared" si="89"/>
        <v/>
      </c>
      <c r="CS103" s="290" t="str">
        <f t="shared" si="89"/>
        <v/>
      </c>
      <c r="CT103" s="290" t="str">
        <f t="shared" si="89"/>
        <v/>
      </c>
      <c r="CU103" s="290" t="str">
        <f t="shared" si="89"/>
        <v/>
      </c>
      <c r="CV103" s="290" t="str">
        <f t="shared" si="89"/>
        <v/>
      </c>
      <c r="CW103" s="290" t="str">
        <f t="shared" si="89"/>
        <v/>
      </c>
      <c r="CX103" s="290" t="str">
        <f t="shared" si="89"/>
        <v/>
      </c>
      <c r="CY103" s="290" t="str">
        <f t="shared" si="89"/>
        <v/>
      </c>
      <c r="CZ103" s="290" t="str">
        <f t="shared" si="95"/>
        <v/>
      </c>
      <c r="DA103" s="290" t="str">
        <f t="shared" si="95"/>
        <v/>
      </c>
      <c r="DB103" s="290" t="str">
        <f t="shared" si="95"/>
        <v/>
      </c>
      <c r="DC103" s="290" t="str">
        <f t="shared" si="52"/>
        <v/>
      </c>
      <c r="DD103" s="290" t="str">
        <f t="shared" si="52"/>
        <v/>
      </c>
      <c r="DE103" s="290" t="str">
        <f t="shared" si="52"/>
        <v/>
      </c>
      <c r="DF103" s="290" t="str">
        <f t="shared" si="52"/>
        <v/>
      </c>
      <c r="DG103" s="290" t="str">
        <f t="shared" si="52"/>
        <v/>
      </c>
      <c r="DH103" s="290" t="str">
        <f t="shared" si="93"/>
        <v/>
      </c>
      <c r="DI103" s="290" t="str">
        <f t="shared" si="93"/>
        <v/>
      </c>
      <c r="DJ103" s="290" t="str">
        <f t="shared" si="93"/>
        <v/>
      </c>
      <c r="DK103" s="3" t="str">
        <f t="shared" si="82"/>
        <v/>
      </c>
      <c r="DL103" s="3" t="str">
        <f t="shared" si="82"/>
        <v/>
      </c>
      <c r="DM103" s="3" t="str">
        <f t="shared" si="82"/>
        <v/>
      </c>
      <c r="DN103" s="3" t="str">
        <f t="shared" si="82"/>
        <v/>
      </c>
      <c r="DO103" s="3" t="str">
        <f t="shared" si="82"/>
        <v/>
      </c>
      <c r="DP103" s="3" t="str">
        <f t="shared" si="83"/>
        <v/>
      </c>
      <c r="DQ103" s="3" t="str">
        <f t="shared" si="84"/>
        <v/>
      </c>
      <c r="DR103" s="3" t="str">
        <f t="shared" si="85"/>
        <v/>
      </c>
      <c r="DS103" s="3" t="str">
        <f t="shared" si="86"/>
        <v/>
      </c>
      <c r="DT103" s="3" t="str">
        <f t="shared" si="87"/>
        <v/>
      </c>
      <c r="DU103" s="1" t="str">
        <f t="shared" si="71"/>
        <v/>
      </c>
      <c r="DV103" s="1" t="str">
        <f t="shared" si="72"/>
        <v/>
      </c>
      <c r="DW103" s="1" t="str">
        <f t="shared" si="73"/>
        <v/>
      </c>
      <c r="DX103" s="1" t="str">
        <f t="shared" si="74"/>
        <v/>
      </c>
      <c r="DY103" s="1" t="str">
        <f t="shared" si="59"/>
        <v/>
      </c>
      <c r="DZ103" s="1" t="str">
        <f t="shared" si="60"/>
        <v/>
      </c>
      <c r="EA103" s="1" t="str">
        <f t="shared" si="94"/>
        <v/>
      </c>
      <c r="EB103" s="1" t="str">
        <f t="shared" si="61"/>
        <v/>
      </c>
      <c r="EC103" s="1" t="str">
        <f t="shared" si="94"/>
        <v/>
      </c>
      <c r="ED103" s="1" t="str">
        <f t="shared" si="61"/>
        <v/>
      </c>
      <c r="EE103" s="1" t="str">
        <f t="shared" si="75"/>
        <v/>
      </c>
      <c r="EF103" s="1" t="str">
        <f t="shared" si="76"/>
        <v/>
      </c>
      <c r="EG103" s="1" t="str">
        <f t="shared" si="62"/>
        <v/>
      </c>
      <c r="EH103" s="1" t="str">
        <f t="shared" si="63"/>
        <v/>
      </c>
      <c r="EI103" s="1" t="str">
        <f t="shared" si="64"/>
        <v/>
      </c>
      <c r="EJ103" s="1" t="str">
        <f t="shared" si="65"/>
        <v/>
      </c>
      <c r="EK103" s="1" t="str">
        <f t="shared" si="66"/>
        <v/>
      </c>
      <c r="EL103" s="1" t="str">
        <f t="shared" si="67"/>
        <v/>
      </c>
      <c r="EM103" s="1" t="str">
        <f t="shared" si="68"/>
        <v/>
      </c>
      <c r="EN103" s="1" t="str">
        <f t="shared" si="69"/>
        <v/>
      </c>
      <c r="EP103" s="1" t="str">
        <f t="shared" si="77"/>
        <v/>
      </c>
      <c r="EQ103" s="1" t="str">
        <f t="shared" si="78"/>
        <v/>
      </c>
      <c r="ER103" s="1" t="str">
        <f t="shared" si="79"/>
        <v/>
      </c>
      <c r="ES103" s="1" t="str">
        <f t="shared" si="80"/>
        <v/>
      </c>
      <c r="ET103" s="1" t="str">
        <f t="shared" si="81"/>
        <v/>
      </c>
    </row>
    <row r="104" spans="1:150" x14ac:dyDescent="0.2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CM104" s="272" t="str">
        <f t="shared" si="90"/>
        <v/>
      </c>
      <c r="CN104" s="272" t="str">
        <f t="shared" si="90"/>
        <v/>
      </c>
      <c r="CO104" s="272" t="str">
        <f t="shared" si="90"/>
        <v/>
      </c>
      <c r="CP104" s="272" t="str">
        <f t="shared" si="90"/>
        <v/>
      </c>
      <c r="CQ104" s="272" t="str">
        <f t="shared" si="90"/>
        <v/>
      </c>
      <c r="CR104" s="272" t="str">
        <f t="shared" si="89"/>
        <v/>
      </c>
      <c r="CS104" s="272" t="str">
        <f t="shared" si="89"/>
        <v/>
      </c>
      <c r="CT104" s="272" t="str">
        <f t="shared" si="89"/>
        <v/>
      </c>
      <c r="CU104" s="272" t="str">
        <f t="shared" si="89"/>
        <v/>
      </c>
      <c r="CV104" s="272" t="str">
        <f t="shared" si="89"/>
        <v/>
      </c>
      <c r="CW104" s="272" t="str">
        <f t="shared" si="89"/>
        <v/>
      </c>
      <c r="CX104" s="272" t="str">
        <f t="shared" si="89"/>
        <v/>
      </c>
      <c r="CY104" s="272" t="str">
        <f t="shared" si="89"/>
        <v/>
      </c>
      <c r="CZ104" s="272" t="str">
        <f t="shared" si="95"/>
        <v/>
      </c>
      <c r="DA104" s="272" t="str">
        <f t="shared" si="95"/>
        <v/>
      </c>
      <c r="DB104" s="272" t="str">
        <f t="shared" si="95"/>
        <v/>
      </c>
      <c r="DC104" s="272" t="str">
        <f t="shared" si="52"/>
        <v/>
      </c>
      <c r="DD104" s="272" t="str">
        <f t="shared" si="52"/>
        <v/>
      </c>
      <c r="DE104" s="272" t="str">
        <f t="shared" si="52"/>
        <v/>
      </c>
      <c r="DF104" s="272" t="str">
        <f t="shared" si="52"/>
        <v/>
      </c>
      <c r="DG104" s="272" t="str">
        <f t="shared" si="52"/>
        <v/>
      </c>
      <c r="DH104" s="272" t="str">
        <f t="shared" si="93"/>
        <v/>
      </c>
      <c r="DI104" s="272" t="str">
        <f t="shared" si="93"/>
        <v/>
      </c>
      <c r="DJ104" s="272" t="str">
        <f t="shared" si="93"/>
        <v/>
      </c>
    </row>
    <row r="105" spans="1:150" x14ac:dyDescent="0.2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O105" s="657" t="s">
        <v>34</v>
      </c>
      <c r="AP105" s="657" t="s">
        <v>35</v>
      </c>
      <c r="AQ105" s="658" t="s">
        <v>52</v>
      </c>
      <c r="AR105" s="658" t="s">
        <v>53</v>
      </c>
      <c r="AS105" s="658" t="s">
        <v>42</v>
      </c>
      <c r="AT105" s="658" t="s">
        <v>43</v>
      </c>
      <c r="AU105" s="658" t="s">
        <v>44</v>
      </c>
      <c r="AV105" s="658" t="s">
        <v>45</v>
      </c>
      <c r="AW105" s="658" t="s">
        <v>46</v>
      </c>
      <c r="AX105" s="659" t="s">
        <v>47</v>
      </c>
      <c r="AY105" s="659" t="s">
        <v>61</v>
      </c>
      <c r="AZ105" s="659" t="s">
        <v>54</v>
      </c>
      <c r="BA105" s="659" t="s">
        <v>55</v>
      </c>
      <c r="BB105" s="659" t="s">
        <v>56</v>
      </c>
      <c r="BC105" s="659" t="s">
        <v>60</v>
      </c>
      <c r="BD105" s="660" t="s">
        <v>51</v>
      </c>
      <c r="BE105" s="658" t="s">
        <v>48</v>
      </c>
      <c r="BF105" s="658" t="s">
        <v>49</v>
      </c>
      <c r="BG105" s="658" t="s">
        <v>50</v>
      </c>
      <c r="BH105" s="658" t="s">
        <v>57</v>
      </c>
      <c r="BI105" s="658" t="s">
        <v>58</v>
      </c>
      <c r="BJ105" s="658" t="s">
        <v>59</v>
      </c>
    </row>
    <row r="106" spans="1:150" x14ac:dyDescent="0.2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O106" s="657"/>
      <c r="AP106" s="657"/>
      <c r="AQ106" s="658"/>
      <c r="AR106" s="658"/>
      <c r="AS106" s="658"/>
      <c r="AT106" s="658"/>
      <c r="AU106" s="658"/>
      <c r="AV106" s="658"/>
      <c r="AW106" s="658"/>
      <c r="AX106" s="659"/>
      <c r="AY106" s="659"/>
      <c r="AZ106" s="659"/>
      <c r="BA106" s="659"/>
      <c r="BB106" s="659"/>
      <c r="BC106" s="659"/>
      <c r="BD106" s="660"/>
      <c r="BE106" s="658"/>
      <c r="BF106" s="658"/>
      <c r="BG106" s="658"/>
      <c r="BH106" s="658"/>
      <c r="BI106" s="658"/>
      <c r="BJ106" s="658"/>
    </row>
    <row r="107" spans="1:150" x14ac:dyDescent="0.2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O107" s="657"/>
      <c r="AP107" s="657"/>
      <c r="AQ107" s="658"/>
      <c r="AR107" s="658"/>
      <c r="AS107" s="658"/>
      <c r="AT107" s="658"/>
      <c r="AU107" s="658"/>
      <c r="AV107" s="658"/>
      <c r="AW107" s="658"/>
      <c r="AX107" s="659"/>
      <c r="AY107" s="659"/>
      <c r="AZ107" s="659"/>
      <c r="BA107" s="659"/>
      <c r="BB107" s="659"/>
      <c r="BC107" s="659"/>
      <c r="BD107" s="660"/>
      <c r="BE107" s="658"/>
      <c r="BF107" s="658"/>
      <c r="BG107" s="658"/>
      <c r="BH107" s="658"/>
      <c r="BI107" s="658"/>
      <c r="BJ107" s="658"/>
    </row>
    <row r="108" spans="1:150" x14ac:dyDescent="0.2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O108" s="657"/>
      <c r="AP108" s="657"/>
      <c r="AQ108" s="658"/>
      <c r="AR108" s="658"/>
      <c r="AS108" s="658"/>
      <c r="AT108" s="658"/>
      <c r="AU108" s="658"/>
      <c r="AV108" s="658"/>
      <c r="AW108" s="658"/>
      <c r="AX108" s="659"/>
      <c r="AY108" s="659"/>
      <c r="AZ108" s="659"/>
      <c r="BA108" s="659"/>
      <c r="BB108" s="659"/>
      <c r="BC108" s="659"/>
      <c r="BD108" s="660"/>
      <c r="BE108" s="658"/>
      <c r="BF108" s="658"/>
      <c r="BG108" s="658"/>
      <c r="BH108" s="658"/>
      <c r="BI108" s="658"/>
      <c r="BJ108" s="658"/>
    </row>
    <row r="109" spans="1:150" x14ac:dyDescent="0.2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O109" s="657"/>
      <c r="AP109" s="657"/>
      <c r="AQ109" s="658"/>
      <c r="AR109" s="658"/>
      <c r="AS109" s="658"/>
      <c r="AT109" s="658"/>
      <c r="AU109" s="658"/>
      <c r="AV109" s="658"/>
      <c r="AW109" s="658"/>
      <c r="AX109" s="659"/>
      <c r="AY109" s="659"/>
      <c r="AZ109" s="659"/>
      <c r="BA109" s="659"/>
      <c r="BB109" s="659"/>
      <c r="BC109" s="659"/>
      <c r="BD109" s="660"/>
      <c r="BE109" s="658"/>
      <c r="BF109" s="658"/>
      <c r="BG109" s="658"/>
      <c r="BH109" s="658"/>
      <c r="BI109" s="658"/>
      <c r="BJ109" s="658"/>
    </row>
    <row r="110" spans="1:150" x14ac:dyDescent="0.2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row>
    <row r="111" spans="1:150" x14ac:dyDescent="0.2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row>
    <row r="112" spans="1:150" x14ac:dyDescent="0.2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row>
    <row r="113" spans="7:144" x14ac:dyDescent="0.2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row>
    <row r="114" spans="7:144" x14ac:dyDescent="0.2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row>
    <row r="115" spans="7:144" x14ac:dyDescent="0.2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row>
    <row r="116" spans="7:144" x14ac:dyDescent="0.2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row>
    <row r="117" spans="7:144" x14ac:dyDescent="0.2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row>
    <row r="118" spans="7:144" x14ac:dyDescent="0.2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row>
    <row r="119" spans="7:144" x14ac:dyDescent="0.2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row>
    <row r="120" spans="7:144" x14ac:dyDescent="0.2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row>
    <row r="121" spans="7:144" x14ac:dyDescent="0.2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row>
    <row r="122" spans="7:144" x14ac:dyDescent="0.2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65"/>
      <c r="AM122" s="165"/>
    </row>
    <row r="123" spans="7:144" x14ac:dyDescent="0.2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65"/>
      <c r="AM123" s="165"/>
      <c r="EB123" s="1" t="str">
        <f t="shared" ref="EB123:EB142" si="112">IFERROR(INDEX($CM123:$DJ123,MATCH(EA123,$CM$6:$DJ$6,0)),"")</f>
        <v/>
      </c>
      <c r="ED123" s="1" t="str">
        <f t="shared" ref="ED123:ED142" si="113">IFERROR(INDEX($CM123:$DJ123,MATCH(EC123,$CM$6:$DJ$6,0)),"")</f>
        <v/>
      </c>
      <c r="EL123" s="1" t="str">
        <f t="shared" ref="EL123:EL142" si="114">IFERROR(INDEX($CM123:$DJ123,MATCH(EK123,$CM$6:$DJ$6,0)),"")</f>
        <v/>
      </c>
      <c r="EN123" s="1" t="str">
        <f t="shared" ref="EN123:EN142" si="115">IFERROR(INDEX($CM123:$DJ123,MATCH(EM123,$CM$6:$DJ$6,0)),"")</f>
        <v/>
      </c>
    </row>
    <row r="124" spans="7:144" x14ac:dyDescent="0.2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EB124" s="1" t="str">
        <f t="shared" si="112"/>
        <v/>
      </c>
      <c r="ED124" s="1" t="str">
        <f t="shared" si="113"/>
        <v/>
      </c>
      <c r="EL124" s="1" t="str">
        <f t="shared" si="114"/>
        <v/>
      </c>
      <c r="EN124" s="1" t="str">
        <f t="shared" si="115"/>
        <v/>
      </c>
    </row>
    <row r="125" spans="7:144" x14ac:dyDescent="0.2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EB125" s="1" t="str">
        <f t="shared" si="112"/>
        <v/>
      </c>
      <c r="ED125" s="1" t="str">
        <f t="shared" si="113"/>
        <v/>
      </c>
      <c r="EL125" s="1" t="str">
        <f t="shared" si="114"/>
        <v/>
      </c>
      <c r="EN125" s="1" t="str">
        <f t="shared" si="115"/>
        <v/>
      </c>
    </row>
    <row r="126" spans="7:144" x14ac:dyDescent="0.2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EB126" s="1" t="str">
        <f t="shared" si="112"/>
        <v/>
      </c>
      <c r="ED126" s="1" t="str">
        <f t="shared" si="113"/>
        <v/>
      </c>
      <c r="EL126" s="1" t="str">
        <f t="shared" si="114"/>
        <v/>
      </c>
      <c r="EN126" s="1" t="str">
        <f t="shared" si="115"/>
        <v/>
      </c>
    </row>
    <row r="127" spans="7:144" x14ac:dyDescent="0.2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5"/>
      <c r="AM127" s="165"/>
      <c r="EB127" s="1" t="str">
        <f t="shared" si="112"/>
        <v/>
      </c>
      <c r="ED127" s="1" t="str">
        <f t="shared" si="113"/>
        <v/>
      </c>
      <c r="EL127" s="1" t="str">
        <f t="shared" si="114"/>
        <v/>
      </c>
      <c r="EN127" s="1" t="str">
        <f t="shared" si="115"/>
        <v/>
      </c>
    </row>
    <row r="128" spans="7:144" x14ac:dyDescent="0.2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EB128" s="1" t="str">
        <f t="shared" si="112"/>
        <v/>
      </c>
      <c r="ED128" s="1" t="str">
        <f t="shared" si="113"/>
        <v/>
      </c>
      <c r="EL128" s="1" t="str">
        <f t="shared" si="114"/>
        <v/>
      </c>
      <c r="EN128" s="1" t="str">
        <f t="shared" si="115"/>
        <v/>
      </c>
    </row>
    <row r="129" spans="7:144" x14ac:dyDescent="0.2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165"/>
      <c r="AM129" s="165"/>
      <c r="EB129" s="1" t="str">
        <f t="shared" si="112"/>
        <v/>
      </c>
      <c r="ED129" s="1" t="str">
        <f t="shared" si="113"/>
        <v/>
      </c>
      <c r="EL129" s="1" t="str">
        <f t="shared" si="114"/>
        <v/>
      </c>
      <c r="EN129" s="1" t="str">
        <f t="shared" si="115"/>
        <v/>
      </c>
    </row>
    <row r="130" spans="7:144" x14ac:dyDescent="0.2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EB130" s="1" t="str">
        <f t="shared" si="112"/>
        <v/>
      </c>
      <c r="ED130" s="1" t="str">
        <f t="shared" si="113"/>
        <v/>
      </c>
      <c r="EL130" s="1" t="str">
        <f t="shared" si="114"/>
        <v/>
      </c>
      <c r="EN130" s="1" t="str">
        <f t="shared" si="115"/>
        <v/>
      </c>
    </row>
    <row r="131" spans="7:144" x14ac:dyDescent="0.2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EB131" s="1" t="str">
        <f t="shared" si="112"/>
        <v/>
      </c>
      <c r="ED131" s="1" t="str">
        <f t="shared" si="113"/>
        <v/>
      </c>
      <c r="EL131" s="1" t="str">
        <f t="shared" si="114"/>
        <v/>
      </c>
      <c r="EN131" s="1" t="str">
        <f t="shared" si="115"/>
        <v/>
      </c>
    </row>
    <row r="132" spans="7:144" x14ac:dyDescent="0.2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EB132" s="1" t="str">
        <f t="shared" si="112"/>
        <v/>
      </c>
      <c r="ED132" s="1" t="str">
        <f t="shared" si="113"/>
        <v/>
      </c>
      <c r="EL132" s="1" t="str">
        <f t="shared" si="114"/>
        <v/>
      </c>
      <c r="EN132" s="1" t="str">
        <f t="shared" si="115"/>
        <v/>
      </c>
    </row>
    <row r="133" spans="7:144" x14ac:dyDescent="0.2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EB133" s="1" t="str">
        <f t="shared" si="112"/>
        <v/>
      </c>
      <c r="ED133" s="1" t="str">
        <f t="shared" si="113"/>
        <v/>
      </c>
      <c r="EL133" s="1" t="str">
        <f t="shared" si="114"/>
        <v/>
      </c>
      <c r="EN133" s="1" t="str">
        <f t="shared" si="115"/>
        <v/>
      </c>
    </row>
    <row r="134" spans="7:144" x14ac:dyDescent="0.2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5"/>
      <c r="EB134" s="1" t="str">
        <f t="shared" si="112"/>
        <v/>
      </c>
      <c r="ED134" s="1" t="str">
        <f t="shared" si="113"/>
        <v/>
      </c>
      <c r="EL134" s="1" t="str">
        <f t="shared" si="114"/>
        <v/>
      </c>
      <c r="EN134" s="1" t="str">
        <f t="shared" si="115"/>
        <v/>
      </c>
    </row>
    <row r="135" spans="7:144" x14ac:dyDescent="0.2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EB135" s="1" t="str">
        <f t="shared" si="112"/>
        <v/>
      </c>
      <c r="ED135" s="1" t="str">
        <f t="shared" si="113"/>
        <v/>
      </c>
      <c r="EL135" s="1" t="str">
        <f t="shared" si="114"/>
        <v/>
      </c>
      <c r="EN135" s="1" t="str">
        <f t="shared" si="115"/>
        <v/>
      </c>
    </row>
    <row r="136" spans="7:144" x14ac:dyDescent="0.2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5"/>
      <c r="AM136" s="165"/>
      <c r="EB136" s="1" t="str">
        <f t="shared" si="112"/>
        <v/>
      </c>
      <c r="ED136" s="1" t="str">
        <f t="shared" si="113"/>
        <v/>
      </c>
      <c r="EL136" s="1" t="str">
        <f t="shared" si="114"/>
        <v/>
      </c>
      <c r="EN136" s="1" t="str">
        <f t="shared" si="115"/>
        <v/>
      </c>
    </row>
    <row r="137" spans="7:144" x14ac:dyDescent="0.2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5"/>
      <c r="EB137" s="1" t="str">
        <f t="shared" si="112"/>
        <v/>
      </c>
      <c r="ED137" s="1" t="str">
        <f t="shared" si="113"/>
        <v/>
      </c>
      <c r="EL137" s="1" t="str">
        <f t="shared" si="114"/>
        <v/>
      </c>
      <c r="EN137" s="1" t="str">
        <f t="shared" si="115"/>
        <v/>
      </c>
    </row>
    <row r="138" spans="7:144" x14ac:dyDescent="0.2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5"/>
      <c r="EB138" s="1" t="str">
        <f t="shared" si="112"/>
        <v/>
      </c>
      <c r="ED138" s="1" t="str">
        <f t="shared" si="113"/>
        <v/>
      </c>
      <c r="EL138" s="1" t="str">
        <f t="shared" si="114"/>
        <v/>
      </c>
      <c r="EN138" s="1" t="str">
        <f t="shared" si="115"/>
        <v/>
      </c>
    </row>
    <row r="139" spans="7:144" x14ac:dyDescent="0.25">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5"/>
      <c r="EB139" s="1" t="str">
        <f t="shared" si="112"/>
        <v/>
      </c>
      <c r="ED139" s="1" t="str">
        <f t="shared" si="113"/>
        <v/>
      </c>
      <c r="EL139" s="1" t="str">
        <f t="shared" si="114"/>
        <v/>
      </c>
      <c r="EN139" s="1" t="str">
        <f t="shared" si="115"/>
        <v/>
      </c>
    </row>
    <row r="140" spans="7:144" x14ac:dyDescent="0.25">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EB140" s="1" t="str">
        <f t="shared" si="112"/>
        <v/>
      </c>
      <c r="ED140" s="1" t="str">
        <f t="shared" si="113"/>
        <v/>
      </c>
      <c r="EL140" s="1" t="str">
        <f t="shared" si="114"/>
        <v/>
      </c>
      <c r="EN140" s="1" t="str">
        <f t="shared" si="115"/>
        <v/>
      </c>
    </row>
    <row r="141" spans="7:144" x14ac:dyDescent="0.25">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65"/>
      <c r="AM141" s="165"/>
      <c r="EB141" s="1" t="str">
        <f t="shared" si="112"/>
        <v/>
      </c>
      <c r="ED141" s="1" t="str">
        <f t="shared" si="113"/>
        <v/>
      </c>
      <c r="EL141" s="1" t="str">
        <f t="shared" si="114"/>
        <v/>
      </c>
      <c r="EN141" s="1" t="str">
        <f t="shared" si="115"/>
        <v/>
      </c>
    </row>
    <row r="142" spans="7:144" x14ac:dyDescent="0.2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EB142" s="1" t="str">
        <f t="shared" si="112"/>
        <v/>
      </c>
      <c r="ED142" s="1" t="str">
        <f t="shared" si="113"/>
        <v/>
      </c>
      <c r="EL142" s="1" t="str">
        <f t="shared" si="114"/>
        <v/>
      </c>
      <c r="EN142" s="1" t="str">
        <f t="shared" si="115"/>
        <v/>
      </c>
    </row>
    <row r="143" spans="7:144" x14ac:dyDescent="0.2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row>
    <row r="144" spans="7:144" x14ac:dyDescent="0.2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row>
    <row r="145" spans="7:39" x14ac:dyDescent="0.2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row>
    <row r="146" spans="7:39" x14ac:dyDescent="0.2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row>
    <row r="147" spans="7:39" x14ac:dyDescent="0.2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row>
    <row r="148" spans="7:39" x14ac:dyDescent="0.2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row>
    <row r="149" spans="7:39" x14ac:dyDescent="0.2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row>
    <row r="150" spans="7:39" x14ac:dyDescent="0.2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row>
    <row r="151" spans="7:39" x14ac:dyDescent="0.2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5"/>
      <c r="AM151" s="165"/>
    </row>
    <row r="152" spans="7:39" x14ac:dyDescent="0.2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5"/>
      <c r="AM152" s="165"/>
    </row>
    <row r="153" spans="7:39" x14ac:dyDescent="0.2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row>
    <row r="154" spans="7:39" x14ac:dyDescent="0.25">
      <c r="G154" s="165"/>
      <c r="H154" s="165"/>
      <c r="I154" s="165"/>
      <c r="J154" s="165"/>
      <c r="K154" s="165"/>
      <c r="L154" s="165"/>
      <c r="M154" s="165"/>
      <c r="N154" s="165"/>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5"/>
      <c r="AM154" s="165"/>
    </row>
    <row r="155" spans="7:39" x14ac:dyDescent="0.2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5"/>
    </row>
    <row r="156" spans="7:39" x14ac:dyDescent="0.2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5"/>
      <c r="AM156" s="165"/>
    </row>
    <row r="157" spans="7:39" x14ac:dyDescent="0.25">
      <c r="G157" s="165"/>
      <c r="H157" s="165"/>
      <c r="I157" s="165"/>
      <c r="J157" s="165"/>
      <c r="K157" s="165"/>
      <c r="L157" s="165"/>
      <c r="M157" s="165"/>
      <c r="N157" s="165"/>
      <c r="O157" s="165"/>
      <c r="P157" s="165"/>
      <c r="Q157" s="165"/>
      <c r="R157" s="165"/>
      <c r="S157" s="165"/>
      <c r="T157" s="165"/>
      <c r="U157" s="165"/>
      <c r="V157" s="165"/>
      <c r="W157" s="165"/>
      <c r="X157" s="165"/>
      <c r="Y157" s="165"/>
      <c r="Z157" s="165"/>
      <c r="AA157" s="165"/>
      <c r="AB157" s="165"/>
      <c r="AC157" s="165"/>
      <c r="AD157" s="165"/>
      <c r="AE157" s="165"/>
      <c r="AF157" s="165"/>
      <c r="AG157" s="165"/>
      <c r="AH157" s="165"/>
      <c r="AI157" s="165"/>
      <c r="AJ157" s="165"/>
      <c r="AK157" s="165"/>
      <c r="AL157" s="165"/>
      <c r="AM157" s="165"/>
    </row>
    <row r="158" spans="7:39" x14ac:dyDescent="0.25">
      <c r="G158" s="165"/>
      <c r="H158" s="165"/>
      <c r="I158" s="165"/>
      <c r="J158" s="165"/>
      <c r="K158" s="165"/>
      <c r="L158" s="165"/>
      <c r="M158" s="165"/>
      <c r="N158" s="165"/>
      <c r="O158" s="165"/>
      <c r="P158" s="165"/>
      <c r="Q158" s="165"/>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165"/>
      <c r="AM158" s="165"/>
    </row>
    <row r="159" spans="7:39" x14ac:dyDescent="0.25">
      <c r="G159" s="165"/>
      <c r="H159" s="165"/>
      <c r="I159" s="165"/>
      <c r="J159" s="165"/>
      <c r="K159" s="165"/>
      <c r="L159" s="165"/>
      <c r="M159" s="165"/>
      <c r="N159" s="165"/>
      <c r="O159" s="165"/>
      <c r="P159" s="165"/>
      <c r="Q159" s="165"/>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165"/>
      <c r="AM159" s="165"/>
    </row>
    <row r="160" spans="7:39" x14ac:dyDescent="0.25">
      <c r="G160" s="165"/>
      <c r="H160" s="165"/>
      <c r="I160" s="165"/>
      <c r="J160" s="165"/>
      <c r="K160" s="165"/>
      <c r="L160" s="165"/>
      <c r="M160" s="165"/>
      <c r="N160" s="165"/>
      <c r="O160" s="165"/>
      <c r="P160" s="165"/>
      <c r="Q160" s="165"/>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165"/>
      <c r="AM160" s="165"/>
    </row>
    <row r="161" spans="7:39" x14ac:dyDescent="0.2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165"/>
      <c r="AM161" s="165"/>
    </row>
    <row r="162" spans="7:39" x14ac:dyDescent="0.25">
      <c r="G162" s="165"/>
      <c r="H162" s="165"/>
      <c r="I162" s="165"/>
      <c r="J162" s="165"/>
      <c r="K162" s="165"/>
      <c r="L162" s="165"/>
      <c r="M162" s="165"/>
      <c r="N162" s="165"/>
      <c r="O162" s="165"/>
      <c r="P162" s="165"/>
      <c r="Q162" s="165"/>
      <c r="R162" s="165"/>
      <c r="S162" s="165"/>
      <c r="T162" s="165"/>
      <c r="U162" s="165"/>
      <c r="V162" s="165"/>
      <c r="W162" s="165"/>
      <c r="X162" s="165"/>
      <c r="Y162" s="165"/>
      <c r="Z162" s="165"/>
      <c r="AA162" s="165"/>
      <c r="AB162" s="165"/>
      <c r="AC162" s="165"/>
      <c r="AD162" s="165"/>
      <c r="AE162" s="165"/>
      <c r="AF162" s="165"/>
      <c r="AG162" s="165"/>
      <c r="AH162" s="165"/>
      <c r="AI162" s="165"/>
      <c r="AJ162" s="165"/>
      <c r="AK162" s="165"/>
      <c r="AL162" s="165"/>
      <c r="AM162" s="165"/>
    </row>
    <row r="163" spans="7:39" x14ac:dyDescent="0.25">
      <c r="G163" s="165"/>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c r="AD163" s="165"/>
      <c r="AE163" s="165"/>
      <c r="AF163" s="165"/>
      <c r="AG163" s="165"/>
      <c r="AH163" s="165"/>
      <c r="AI163" s="165"/>
      <c r="AJ163" s="165"/>
      <c r="AK163" s="165"/>
      <c r="AL163" s="165"/>
      <c r="AM163" s="165"/>
    </row>
    <row r="164" spans="7:39" x14ac:dyDescent="0.2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row>
    <row r="165" spans="7:39" x14ac:dyDescent="0.25">
      <c r="G165" s="165"/>
      <c r="H165" s="165"/>
      <c r="I165" s="165"/>
      <c r="J165" s="165"/>
      <c r="K165" s="165"/>
      <c r="L165" s="165"/>
      <c r="M165" s="165"/>
      <c r="N165" s="165"/>
      <c r="O165" s="165"/>
      <c r="P165" s="165"/>
      <c r="Q165" s="165"/>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row>
    <row r="166" spans="7:39" x14ac:dyDescent="0.25">
      <c r="G166" s="165"/>
      <c r="H166" s="165"/>
      <c r="I166" s="165"/>
      <c r="J166" s="165"/>
      <c r="K166" s="165"/>
      <c r="L166" s="165"/>
      <c r="M166" s="165"/>
      <c r="N166" s="165"/>
      <c r="O166" s="165"/>
      <c r="P166" s="165"/>
      <c r="Q166" s="165"/>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row>
    <row r="167" spans="7:39" x14ac:dyDescent="0.25">
      <c r="G167" s="165"/>
      <c r="H167" s="165"/>
      <c r="I167" s="165"/>
      <c r="J167" s="165"/>
      <c r="K167" s="165"/>
      <c r="L167" s="165"/>
      <c r="M167" s="165"/>
      <c r="N167" s="165"/>
      <c r="O167" s="165"/>
      <c r="P167" s="165"/>
      <c r="Q167" s="165"/>
      <c r="R167" s="165"/>
      <c r="S167" s="165"/>
      <c r="T167" s="165"/>
      <c r="U167" s="165"/>
      <c r="V167" s="165"/>
      <c r="W167" s="165"/>
      <c r="X167" s="165"/>
      <c r="Y167" s="165"/>
      <c r="Z167" s="165"/>
      <c r="AA167" s="165"/>
      <c r="AB167" s="165"/>
      <c r="AC167" s="165"/>
      <c r="AD167" s="165"/>
      <c r="AE167" s="165"/>
      <c r="AF167" s="165"/>
      <c r="AG167" s="165"/>
      <c r="AH167" s="165"/>
      <c r="AI167" s="165"/>
      <c r="AJ167" s="165"/>
      <c r="AK167" s="165"/>
      <c r="AL167" s="165"/>
      <c r="AM167" s="165"/>
    </row>
    <row r="168" spans="7:39" x14ac:dyDescent="0.25">
      <c r="G168" s="165"/>
      <c r="H168" s="165"/>
      <c r="I168" s="165"/>
      <c r="J168" s="165"/>
      <c r="K168" s="165"/>
      <c r="L168" s="165"/>
      <c r="M168" s="165"/>
      <c r="N168" s="165"/>
      <c r="O168" s="165"/>
      <c r="P168" s="165"/>
      <c r="Q168" s="165"/>
      <c r="R168" s="165"/>
      <c r="S168" s="165"/>
      <c r="T168" s="165"/>
      <c r="U168" s="165"/>
      <c r="V168" s="165"/>
      <c r="W168" s="165"/>
      <c r="X168" s="165"/>
      <c r="Y168" s="165"/>
      <c r="Z168" s="165"/>
      <c r="AA168" s="165"/>
      <c r="AB168" s="165"/>
      <c r="AC168" s="165"/>
      <c r="AD168" s="165"/>
      <c r="AE168" s="165"/>
      <c r="AF168" s="165"/>
      <c r="AG168" s="165"/>
      <c r="AH168" s="165"/>
      <c r="AI168" s="165"/>
      <c r="AJ168" s="165"/>
      <c r="AK168" s="165"/>
      <c r="AL168" s="165"/>
      <c r="AM168" s="165"/>
    </row>
    <row r="169" spans="7:39" x14ac:dyDescent="0.25">
      <c r="G169" s="165"/>
      <c r="H169" s="165"/>
      <c r="I169" s="165"/>
      <c r="J169" s="165"/>
      <c r="K169" s="165"/>
      <c r="L169" s="165"/>
      <c r="M169" s="165"/>
      <c r="N169" s="165"/>
      <c r="O169" s="165"/>
      <c r="P169" s="165"/>
      <c r="Q169" s="165"/>
      <c r="R169" s="165"/>
      <c r="S169" s="165"/>
      <c r="T169" s="165"/>
      <c r="U169" s="165"/>
      <c r="V169" s="165"/>
      <c r="W169" s="165"/>
      <c r="X169" s="165"/>
      <c r="Y169" s="165"/>
      <c r="Z169" s="165"/>
      <c r="AA169" s="165"/>
      <c r="AB169" s="165"/>
      <c r="AC169" s="165"/>
      <c r="AD169" s="165"/>
      <c r="AE169" s="165"/>
      <c r="AF169" s="165"/>
      <c r="AG169" s="165"/>
      <c r="AH169" s="165"/>
      <c r="AI169" s="165"/>
      <c r="AJ169" s="165"/>
      <c r="AK169" s="165"/>
      <c r="AL169" s="165"/>
      <c r="AM169" s="165"/>
    </row>
    <row r="170" spans="7:39" x14ac:dyDescent="0.25">
      <c r="G170" s="165"/>
      <c r="H170" s="165"/>
      <c r="I170" s="165"/>
      <c r="J170" s="165"/>
      <c r="K170" s="165"/>
      <c r="L170" s="165"/>
      <c r="M170" s="165"/>
      <c r="N170" s="165"/>
      <c r="O170" s="165"/>
      <c r="P170" s="165"/>
      <c r="Q170" s="165"/>
      <c r="R170" s="165"/>
      <c r="S170" s="165"/>
      <c r="T170" s="165"/>
      <c r="U170" s="165"/>
      <c r="V170" s="165"/>
      <c r="W170" s="165"/>
      <c r="X170" s="165"/>
      <c r="Y170" s="165"/>
      <c r="Z170" s="165"/>
      <c r="AA170" s="165"/>
      <c r="AB170" s="165"/>
      <c r="AC170" s="165"/>
      <c r="AD170" s="165"/>
      <c r="AE170" s="165"/>
      <c r="AF170" s="165"/>
      <c r="AG170" s="165"/>
      <c r="AH170" s="165"/>
      <c r="AI170" s="165"/>
      <c r="AJ170" s="165"/>
      <c r="AK170" s="165"/>
      <c r="AL170" s="165"/>
      <c r="AM170" s="165"/>
    </row>
    <row r="171" spans="7:39" x14ac:dyDescent="0.25">
      <c r="G171" s="165"/>
      <c r="H171" s="165"/>
      <c r="I171" s="165"/>
      <c r="J171" s="165"/>
      <c r="K171" s="165"/>
      <c r="L171" s="165"/>
      <c r="M171" s="165"/>
      <c r="N171" s="165"/>
      <c r="O171" s="165"/>
      <c r="P171" s="165"/>
      <c r="Q171" s="165"/>
      <c r="R171" s="165"/>
      <c r="S171" s="165"/>
      <c r="T171" s="165"/>
      <c r="U171" s="165"/>
      <c r="V171" s="165"/>
      <c r="W171" s="165"/>
      <c r="X171" s="165"/>
      <c r="Y171" s="165"/>
      <c r="Z171" s="165"/>
      <c r="AA171" s="165"/>
      <c r="AB171" s="165"/>
      <c r="AC171" s="165"/>
      <c r="AD171" s="165"/>
      <c r="AE171" s="165"/>
      <c r="AF171" s="165"/>
      <c r="AG171" s="165"/>
      <c r="AH171" s="165"/>
      <c r="AI171" s="165"/>
      <c r="AJ171" s="165"/>
      <c r="AK171" s="165"/>
      <c r="AL171" s="165"/>
      <c r="AM171" s="165"/>
    </row>
    <row r="172" spans="7:39" x14ac:dyDescent="0.25">
      <c r="G172" s="165"/>
      <c r="H172" s="165"/>
      <c r="I172" s="165"/>
      <c r="J172" s="165"/>
      <c r="K172" s="165"/>
      <c r="L172" s="165"/>
      <c r="M172" s="165"/>
      <c r="N172" s="165"/>
      <c r="O172" s="165"/>
      <c r="P172" s="165"/>
      <c r="Q172" s="165"/>
      <c r="R172" s="165"/>
      <c r="S172" s="165"/>
      <c r="T172" s="165"/>
      <c r="U172" s="165"/>
      <c r="V172" s="165"/>
      <c r="W172" s="165"/>
      <c r="X172" s="165"/>
      <c r="Y172" s="165"/>
      <c r="Z172" s="165"/>
      <c r="AA172" s="165"/>
      <c r="AB172" s="165"/>
      <c r="AC172" s="165"/>
      <c r="AD172" s="165"/>
      <c r="AE172" s="165"/>
      <c r="AF172" s="165"/>
      <c r="AG172" s="165"/>
      <c r="AH172" s="165"/>
      <c r="AI172" s="165"/>
      <c r="AJ172" s="165"/>
      <c r="AK172" s="165"/>
      <c r="AL172" s="165"/>
      <c r="AM172" s="165"/>
    </row>
    <row r="173" spans="7:39" x14ac:dyDescent="0.25">
      <c r="G173" s="165"/>
      <c r="H173" s="165"/>
      <c r="I173" s="165"/>
      <c r="J173" s="165"/>
      <c r="K173" s="165"/>
      <c r="L173" s="165"/>
      <c r="M173" s="165"/>
      <c r="N173" s="165"/>
      <c r="O173" s="165"/>
      <c r="P173" s="165"/>
      <c r="Q173" s="165"/>
      <c r="R173" s="165"/>
      <c r="S173" s="165"/>
      <c r="T173" s="165"/>
      <c r="U173" s="165"/>
      <c r="V173" s="165"/>
      <c r="W173" s="165"/>
      <c r="X173" s="165"/>
      <c r="Y173" s="165"/>
      <c r="Z173" s="165"/>
      <c r="AA173" s="165"/>
      <c r="AB173" s="165"/>
      <c r="AC173" s="165"/>
      <c r="AD173" s="165"/>
      <c r="AE173" s="165"/>
      <c r="AF173" s="165"/>
      <c r="AG173" s="165"/>
      <c r="AH173" s="165"/>
      <c r="AI173" s="165"/>
      <c r="AJ173" s="165"/>
      <c r="AK173" s="165"/>
      <c r="AL173" s="165"/>
      <c r="AM173" s="165"/>
    </row>
    <row r="174" spans="7:39" x14ac:dyDescent="0.25">
      <c r="G174" s="165"/>
      <c r="H174" s="165"/>
      <c r="I174" s="165"/>
      <c r="J174" s="165"/>
      <c r="K174" s="165"/>
      <c r="L174" s="165"/>
      <c r="M174" s="165"/>
      <c r="N174" s="165"/>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row>
    <row r="175" spans="7:39" x14ac:dyDescent="0.25">
      <c r="G175" s="165"/>
      <c r="H175" s="165"/>
      <c r="I175" s="165"/>
      <c r="J175" s="165"/>
      <c r="K175" s="165"/>
      <c r="L175" s="165"/>
      <c r="M175" s="165"/>
      <c r="N175" s="165"/>
      <c r="O175" s="165"/>
      <c r="P175" s="165"/>
      <c r="Q175" s="165"/>
      <c r="R175" s="165"/>
      <c r="S175" s="165"/>
      <c r="T175" s="165"/>
      <c r="U175" s="165"/>
      <c r="V175" s="165"/>
      <c r="W175" s="165"/>
      <c r="X175" s="165"/>
      <c r="Y175" s="165"/>
      <c r="Z175" s="165"/>
      <c r="AA175" s="165"/>
      <c r="AB175" s="165"/>
      <c r="AC175" s="165"/>
      <c r="AD175" s="165"/>
      <c r="AE175" s="165"/>
      <c r="AF175" s="165"/>
      <c r="AG175" s="165"/>
      <c r="AH175" s="165"/>
      <c r="AI175" s="165"/>
      <c r="AJ175" s="165"/>
      <c r="AK175" s="165"/>
      <c r="AL175" s="165"/>
      <c r="AM175" s="165"/>
    </row>
    <row r="176" spans="7:39" x14ac:dyDescent="0.25">
      <c r="G176" s="165"/>
      <c r="H176" s="165"/>
      <c r="I176" s="165"/>
      <c r="J176" s="165"/>
      <c r="K176" s="165"/>
      <c r="L176" s="165"/>
      <c r="M176" s="165"/>
      <c r="N176" s="165"/>
      <c r="O176" s="165"/>
      <c r="P176" s="165"/>
      <c r="Q176" s="165"/>
      <c r="R176" s="165"/>
      <c r="S176" s="165"/>
      <c r="T176" s="165"/>
      <c r="U176" s="165"/>
      <c r="V176" s="165"/>
      <c r="W176" s="165"/>
      <c r="X176" s="165"/>
      <c r="Y176" s="165"/>
      <c r="Z176" s="165"/>
      <c r="AA176" s="165"/>
      <c r="AB176" s="165"/>
      <c r="AC176" s="165"/>
      <c r="AD176" s="165"/>
      <c r="AE176" s="165"/>
      <c r="AF176" s="165"/>
      <c r="AG176" s="165"/>
      <c r="AH176" s="165"/>
      <c r="AI176" s="165"/>
      <c r="AJ176" s="165"/>
      <c r="AK176" s="165"/>
      <c r="AL176" s="165"/>
      <c r="AM176" s="165"/>
    </row>
    <row r="177" spans="7:39" x14ac:dyDescent="0.25">
      <c r="G177" s="165"/>
      <c r="H177" s="165"/>
      <c r="I177" s="165"/>
      <c r="J177" s="165"/>
      <c r="K177" s="165"/>
      <c r="L177" s="165"/>
      <c r="M177" s="165"/>
      <c r="N177" s="165"/>
      <c r="O177" s="165"/>
      <c r="P177" s="165"/>
      <c r="Q177" s="165"/>
      <c r="R177" s="165"/>
      <c r="S177" s="165"/>
      <c r="T177" s="165"/>
      <c r="U177" s="165"/>
      <c r="V177" s="165"/>
      <c r="W177" s="165"/>
      <c r="X177" s="165"/>
      <c r="Y177" s="165"/>
      <c r="Z177" s="165"/>
      <c r="AA177" s="165"/>
      <c r="AB177" s="165"/>
      <c r="AC177" s="165"/>
      <c r="AD177" s="165"/>
      <c r="AE177" s="165"/>
      <c r="AF177" s="165"/>
      <c r="AG177" s="165"/>
      <c r="AH177" s="165"/>
      <c r="AI177" s="165"/>
      <c r="AJ177" s="165"/>
      <c r="AK177" s="165"/>
      <c r="AL177" s="165"/>
      <c r="AM177" s="165"/>
    </row>
    <row r="178" spans="7:39" x14ac:dyDescent="0.25">
      <c r="G178" s="165"/>
      <c r="H178" s="165"/>
      <c r="I178" s="165"/>
      <c r="J178" s="165"/>
      <c r="K178" s="165"/>
      <c r="L178" s="165"/>
      <c r="M178" s="165"/>
      <c r="N178" s="165"/>
      <c r="O178" s="165"/>
      <c r="P178" s="165"/>
      <c r="Q178" s="165"/>
      <c r="R178" s="165"/>
      <c r="S178" s="165"/>
      <c r="T178" s="165"/>
      <c r="U178" s="165"/>
      <c r="V178" s="165"/>
      <c r="W178" s="165"/>
      <c r="X178" s="165"/>
      <c r="Y178" s="165"/>
      <c r="Z178" s="165"/>
      <c r="AA178" s="165"/>
      <c r="AB178" s="165"/>
      <c r="AC178" s="165"/>
      <c r="AD178" s="165"/>
      <c r="AE178" s="165"/>
      <c r="AF178" s="165"/>
      <c r="AG178" s="165"/>
      <c r="AH178" s="165"/>
      <c r="AI178" s="165"/>
      <c r="AJ178" s="165"/>
      <c r="AK178" s="165"/>
      <c r="AL178" s="165"/>
      <c r="AM178" s="165"/>
    </row>
    <row r="179" spans="7:39" x14ac:dyDescent="0.25">
      <c r="G179" s="165"/>
      <c r="H179" s="165"/>
      <c r="I179" s="165"/>
      <c r="J179" s="165"/>
      <c r="K179" s="165"/>
      <c r="L179" s="165"/>
      <c r="M179" s="165"/>
      <c r="N179" s="165"/>
      <c r="O179" s="165"/>
      <c r="P179" s="165"/>
      <c r="Q179" s="165"/>
      <c r="R179" s="165"/>
      <c r="S179" s="165"/>
      <c r="T179" s="165"/>
      <c r="U179" s="165"/>
      <c r="V179" s="165"/>
      <c r="W179" s="165"/>
      <c r="X179" s="165"/>
      <c r="Y179" s="165"/>
      <c r="Z179" s="165"/>
      <c r="AA179" s="165"/>
      <c r="AB179" s="165"/>
      <c r="AC179" s="165"/>
      <c r="AD179" s="165"/>
      <c r="AE179" s="165"/>
      <c r="AF179" s="165"/>
      <c r="AG179" s="165"/>
      <c r="AH179" s="165"/>
      <c r="AI179" s="165"/>
      <c r="AJ179" s="165"/>
      <c r="AK179" s="165"/>
      <c r="AL179" s="165"/>
      <c r="AM179" s="165"/>
    </row>
    <row r="180" spans="7:39" x14ac:dyDescent="0.25">
      <c r="G180" s="165"/>
      <c r="H180" s="165"/>
      <c r="I180" s="165"/>
      <c r="J180" s="165"/>
      <c r="K180" s="165"/>
      <c r="L180" s="165"/>
      <c r="M180" s="165"/>
      <c r="N180" s="165"/>
      <c r="O180" s="165"/>
      <c r="P180" s="165"/>
      <c r="Q180" s="165"/>
      <c r="R180" s="165"/>
      <c r="S180" s="165"/>
      <c r="T180" s="165"/>
      <c r="U180" s="165"/>
      <c r="V180" s="165"/>
      <c r="W180" s="165"/>
      <c r="X180" s="165"/>
      <c r="Y180" s="165"/>
      <c r="Z180" s="165"/>
      <c r="AA180" s="165"/>
      <c r="AB180" s="165"/>
      <c r="AC180" s="165"/>
      <c r="AD180" s="165"/>
      <c r="AE180" s="165"/>
      <c r="AF180" s="165"/>
      <c r="AG180" s="165"/>
      <c r="AH180" s="165"/>
      <c r="AI180" s="165"/>
      <c r="AJ180" s="165"/>
      <c r="AK180" s="165"/>
      <c r="AL180" s="165"/>
      <c r="AM180" s="165"/>
    </row>
    <row r="181" spans="7:39" x14ac:dyDescent="0.25">
      <c r="G181" s="165"/>
      <c r="H181" s="165"/>
      <c r="I181" s="165"/>
      <c r="J181" s="165"/>
      <c r="K181" s="165"/>
      <c r="L181" s="165"/>
      <c r="M181" s="165"/>
      <c r="N181" s="165"/>
      <c r="O181" s="165"/>
      <c r="P181" s="165"/>
      <c r="Q181" s="165"/>
      <c r="R181" s="165"/>
      <c r="S181" s="165"/>
      <c r="T181" s="165"/>
      <c r="U181" s="165"/>
      <c r="V181" s="165"/>
      <c r="W181" s="165"/>
      <c r="X181" s="165"/>
      <c r="Y181" s="165"/>
      <c r="Z181" s="165"/>
      <c r="AA181" s="165"/>
      <c r="AB181" s="165"/>
      <c r="AC181" s="165"/>
      <c r="AD181" s="165"/>
      <c r="AE181" s="165"/>
      <c r="AF181" s="165"/>
      <c r="AG181" s="165"/>
      <c r="AH181" s="165"/>
      <c r="AI181" s="165"/>
      <c r="AJ181" s="165"/>
      <c r="AK181" s="165"/>
      <c r="AL181" s="165"/>
      <c r="AM181" s="165"/>
    </row>
    <row r="182" spans="7:39" x14ac:dyDescent="0.25">
      <c r="G182" s="165"/>
      <c r="H182" s="165"/>
      <c r="I182" s="165"/>
      <c r="J182" s="165"/>
      <c r="K182" s="165"/>
      <c r="L182" s="165"/>
      <c r="M182" s="165"/>
      <c r="N182" s="165"/>
      <c r="O182" s="165"/>
      <c r="P182" s="165"/>
      <c r="Q182" s="165"/>
      <c r="R182" s="165"/>
      <c r="S182" s="165"/>
      <c r="T182" s="165"/>
      <c r="U182" s="165"/>
      <c r="V182" s="165"/>
      <c r="W182" s="165"/>
      <c r="X182" s="165"/>
      <c r="Y182" s="165"/>
      <c r="Z182" s="165"/>
      <c r="AA182" s="165"/>
      <c r="AB182" s="165"/>
      <c r="AC182" s="165"/>
      <c r="AD182" s="165"/>
      <c r="AE182" s="165"/>
      <c r="AF182" s="165"/>
      <c r="AG182" s="165"/>
      <c r="AH182" s="165"/>
      <c r="AI182" s="165"/>
      <c r="AJ182" s="165"/>
      <c r="AK182" s="165"/>
      <c r="AL182" s="165"/>
      <c r="AM182" s="165"/>
    </row>
    <row r="183" spans="7:39" x14ac:dyDescent="0.25">
      <c r="G183" s="165"/>
      <c r="H183" s="165"/>
      <c r="I183" s="165"/>
      <c r="J183" s="165"/>
      <c r="K183" s="165"/>
      <c r="L183" s="165"/>
      <c r="M183" s="165"/>
      <c r="N183" s="165"/>
      <c r="O183" s="165"/>
      <c r="P183" s="165"/>
      <c r="Q183" s="165"/>
      <c r="R183" s="165"/>
      <c r="S183" s="165"/>
      <c r="T183" s="165"/>
      <c r="U183" s="165"/>
      <c r="V183" s="165"/>
      <c r="W183" s="165"/>
      <c r="X183" s="165"/>
      <c r="Y183" s="165"/>
      <c r="Z183" s="165"/>
      <c r="AA183" s="165"/>
      <c r="AB183" s="165"/>
      <c r="AC183" s="165"/>
      <c r="AD183" s="165"/>
      <c r="AE183" s="165"/>
      <c r="AF183" s="165"/>
      <c r="AG183" s="165"/>
      <c r="AH183" s="165"/>
      <c r="AI183" s="165"/>
      <c r="AJ183" s="165"/>
      <c r="AK183" s="165"/>
      <c r="AL183" s="165"/>
      <c r="AM183" s="165"/>
    </row>
    <row r="184" spans="7:39" x14ac:dyDescent="0.25">
      <c r="G184" s="165"/>
      <c r="H184" s="165"/>
      <c r="I184" s="165"/>
      <c r="J184" s="165"/>
      <c r="K184" s="165"/>
      <c r="L184" s="165"/>
      <c r="M184" s="165"/>
      <c r="N184" s="165"/>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65"/>
      <c r="AM184" s="165"/>
    </row>
    <row r="185" spans="7:39" x14ac:dyDescent="0.25">
      <c r="G185" s="165"/>
      <c r="H185" s="165"/>
      <c r="I185" s="165"/>
      <c r="J185" s="165"/>
      <c r="K185" s="165"/>
      <c r="L185" s="165"/>
      <c r="M185" s="16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5"/>
    </row>
    <row r="186" spans="7:39" x14ac:dyDescent="0.25">
      <c r="G186" s="165"/>
      <c r="H186" s="165"/>
      <c r="I186" s="165"/>
      <c r="J186" s="165"/>
      <c r="K186" s="165"/>
      <c r="L186" s="165"/>
      <c r="M186" s="165"/>
      <c r="N186" s="165"/>
      <c r="O186" s="165"/>
      <c r="P186" s="165"/>
      <c r="Q186" s="165"/>
      <c r="R186" s="165"/>
      <c r="S186" s="165"/>
      <c r="T186" s="165"/>
      <c r="U186" s="165"/>
      <c r="V186" s="165"/>
      <c r="W186" s="165"/>
      <c r="X186" s="165"/>
      <c r="Y186" s="165"/>
      <c r="Z186" s="165"/>
      <c r="AA186" s="165"/>
      <c r="AB186" s="165"/>
      <c r="AC186" s="165"/>
      <c r="AD186" s="165"/>
      <c r="AE186" s="165"/>
      <c r="AF186" s="165"/>
      <c r="AG186" s="165"/>
      <c r="AH186" s="165"/>
      <c r="AI186" s="165"/>
      <c r="AJ186" s="165"/>
      <c r="AK186" s="165"/>
      <c r="AL186" s="165"/>
      <c r="AM186" s="165"/>
    </row>
    <row r="187" spans="7:39" x14ac:dyDescent="0.25">
      <c r="G187" s="165"/>
      <c r="H187" s="165"/>
      <c r="I187" s="165"/>
      <c r="J187" s="165"/>
      <c r="K187" s="165"/>
      <c r="L187" s="165"/>
      <c r="M187" s="165"/>
      <c r="N187" s="165"/>
      <c r="O187" s="165"/>
      <c r="P187" s="165"/>
      <c r="Q187" s="165"/>
      <c r="R187" s="165"/>
      <c r="S187" s="165"/>
      <c r="T187" s="165"/>
      <c r="U187" s="165"/>
      <c r="V187" s="165"/>
      <c r="W187" s="165"/>
      <c r="X187" s="165"/>
      <c r="Y187" s="165"/>
      <c r="Z187" s="165"/>
      <c r="AA187" s="165"/>
      <c r="AB187" s="165"/>
      <c r="AC187" s="165"/>
      <c r="AD187" s="165"/>
      <c r="AE187" s="165"/>
      <c r="AF187" s="165"/>
      <c r="AG187" s="165"/>
      <c r="AH187" s="165"/>
      <c r="AI187" s="165"/>
      <c r="AJ187" s="165"/>
      <c r="AK187" s="165"/>
      <c r="AL187" s="165"/>
      <c r="AM187" s="165"/>
    </row>
    <row r="188" spans="7:39" x14ac:dyDescent="0.25">
      <c r="G188" s="165"/>
      <c r="H188" s="165"/>
      <c r="I188" s="165"/>
      <c r="J188" s="165"/>
      <c r="K188" s="165"/>
      <c r="L188" s="165"/>
      <c r="M188" s="165"/>
      <c r="N188" s="165"/>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row>
    <row r="189" spans="7:39" x14ac:dyDescent="0.25">
      <c r="G189" s="165"/>
      <c r="H189" s="165"/>
      <c r="I189" s="165"/>
      <c r="J189" s="165"/>
      <c r="K189" s="165"/>
      <c r="L189" s="165"/>
      <c r="M189" s="165"/>
      <c r="N189" s="165"/>
      <c r="O189" s="165"/>
      <c r="P189" s="165"/>
      <c r="Q189" s="165"/>
      <c r="R189" s="165"/>
      <c r="S189" s="165"/>
      <c r="T189" s="165"/>
      <c r="U189" s="165"/>
      <c r="V189" s="165"/>
      <c r="W189" s="165"/>
      <c r="X189" s="165"/>
      <c r="Y189" s="165"/>
      <c r="Z189" s="165"/>
      <c r="AA189" s="165"/>
      <c r="AB189" s="165"/>
      <c r="AC189" s="165"/>
      <c r="AD189" s="165"/>
      <c r="AE189" s="165"/>
      <c r="AF189" s="165"/>
      <c r="AG189" s="165"/>
      <c r="AH189" s="165"/>
      <c r="AI189" s="165"/>
      <c r="AJ189" s="165"/>
      <c r="AK189" s="165"/>
      <c r="AL189" s="165"/>
      <c r="AM189" s="165"/>
    </row>
    <row r="190" spans="7:39" x14ac:dyDescent="0.25">
      <c r="G190" s="165"/>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row>
    <row r="191" spans="7:39" x14ac:dyDescent="0.25">
      <c r="G191" s="165"/>
      <c r="H191" s="165"/>
      <c r="I191" s="165"/>
      <c r="J191" s="165"/>
      <c r="K191" s="165"/>
      <c r="L191" s="165"/>
      <c r="M191" s="165"/>
      <c r="N191" s="165"/>
      <c r="O191" s="165"/>
      <c r="P191" s="165"/>
      <c r="Q191" s="165"/>
      <c r="R191" s="165"/>
      <c r="S191" s="165"/>
      <c r="T191" s="165"/>
      <c r="U191" s="165"/>
      <c r="V191" s="165"/>
      <c r="W191" s="165"/>
      <c r="X191" s="165"/>
      <c r="Y191" s="165"/>
      <c r="Z191" s="165"/>
      <c r="AA191" s="165"/>
      <c r="AB191" s="165"/>
      <c r="AC191" s="165"/>
      <c r="AD191" s="165"/>
      <c r="AE191" s="165"/>
      <c r="AF191" s="165"/>
      <c r="AG191" s="165"/>
      <c r="AH191" s="165"/>
      <c r="AI191" s="165"/>
      <c r="AJ191" s="165"/>
      <c r="AK191" s="165"/>
      <c r="AL191" s="165"/>
      <c r="AM191" s="165"/>
    </row>
    <row r="192" spans="7:39" x14ac:dyDescent="0.25">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165"/>
      <c r="AE192" s="165"/>
      <c r="AF192" s="165"/>
      <c r="AG192" s="165"/>
      <c r="AH192" s="165"/>
      <c r="AI192" s="165"/>
      <c r="AJ192" s="165"/>
      <c r="AK192" s="165"/>
      <c r="AL192" s="165"/>
      <c r="AM192" s="165"/>
    </row>
    <row r="193" spans="7:39" x14ac:dyDescent="0.25">
      <c r="G193" s="165"/>
      <c r="H193" s="165"/>
      <c r="I193" s="165"/>
      <c r="J193" s="165"/>
      <c r="K193" s="165"/>
      <c r="L193" s="165"/>
      <c r="M193" s="165"/>
      <c r="N193" s="165"/>
      <c r="O193" s="165"/>
      <c r="P193" s="165"/>
      <c r="Q193" s="165"/>
      <c r="R193" s="165"/>
      <c r="S193" s="165"/>
      <c r="T193" s="165"/>
      <c r="U193" s="165"/>
      <c r="V193" s="165"/>
      <c r="W193" s="165"/>
      <c r="X193" s="165"/>
      <c r="Y193" s="165"/>
      <c r="Z193" s="165"/>
      <c r="AA193" s="165"/>
      <c r="AB193" s="165"/>
      <c r="AC193" s="165"/>
      <c r="AD193" s="165"/>
      <c r="AE193" s="165"/>
      <c r="AF193" s="165"/>
      <c r="AG193" s="165"/>
      <c r="AH193" s="165"/>
      <c r="AI193" s="165"/>
      <c r="AJ193" s="165"/>
      <c r="AK193" s="165"/>
      <c r="AL193" s="165"/>
      <c r="AM193" s="165"/>
    </row>
    <row r="194" spans="7:39" x14ac:dyDescent="0.25">
      <c r="G194" s="165"/>
      <c r="H194" s="165"/>
      <c r="I194" s="165"/>
      <c r="J194" s="165"/>
      <c r="K194" s="165"/>
      <c r="L194" s="165"/>
      <c r="M194" s="165"/>
      <c r="N194" s="165"/>
      <c r="O194" s="165"/>
      <c r="P194" s="165"/>
      <c r="Q194" s="165"/>
      <c r="R194" s="165"/>
      <c r="S194" s="165"/>
      <c r="T194" s="165"/>
      <c r="U194" s="165"/>
      <c r="V194" s="165"/>
      <c r="W194" s="165"/>
      <c r="X194" s="165"/>
      <c r="Y194" s="165"/>
      <c r="Z194" s="165"/>
      <c r="AA194" s="165"/>
      <c r="AB194" s="165"/>
      <c r="AC194" s="165"/>
      <c r="AD194" s="165"/>
      <c r="AE194" s="165"/>
      <c r="AF194" s="165"/>
      <c r="AG194" s="165"/>
      <c r="AH194" s="165"/>
      <c r="AI194" s="165"/>
      <c r="AJ194" s="165"/>
      <c r="AK194" s="165"/>
      <c r="AL194" s="165"/>
      <c r="AM194" s="165"/>
    </row>
    <row r="195" spans="7:39" x14ac:dyDescent="0.25">
      <c r="G195" s="165"/>
      <c r="H195" s="165"/>
      <c r="I195" s="165"/>
      <c r="J195" s="165"/>
      <c r="K195" s="165"/>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5"/>
    </row>
    <row r="196" spans="7:39" x14ac:dyDescent="0.25">
      <c r="G196" s="165"/>
      <c r="H196" s="165"/>
      <c r="I196" s="165"/>
      <c r="J196" s="165"/>
      <c r="K196" s="165"/>
      <c r="L196" s="165"/>
      <c r="M196" s="165"/>
      <c r="N196" s="165"/>
      <c r="O196" s="165"/>
      <c r="P196" s="165"/>
      <c r="Q196" s="165"/>
      <c r="R196" s="165"/>
      <c r="S196" s="165"/>
      <c r="T196" s="165"/>
      <c r="U196" s="165"/>
      <c r="V196" s="165"/>
      <c r="W196" s="165"/>
      <c r="X196" s="165"/>
      <c r="Y196" s="165"/>
      <c r="Z196" s="165"/>
      <c r="AA196" s="165"/>
      <c r="AB196" s="165"/>
      <c r="AC196" s="165"/>
      <c r="AD196" s="165"/>
      <c r="AE196" s="165"/>
      <c r="AF196" s="165"/>
      <c r="AG196" s="165"/>
      <c r="AH196" s="165"/>
      <c r="AI196" s="165"/>
      <c r="AJ196" s="165"/>
      <c r="AK196" s="165"/>
      <c r="AL196" s="165"/>
      <c r="AM196" s="165"/>
    </row>
    <row r="197" spans="7:39" x14ac:dyDescent="0.25">
      <c r="G197" s="165"/>
      <c r="H197" s="165"/>
      <c r="I197" s="165"/>
      <c r="J197" s="165"/>
      <c r="K197" s="165"/>
      <c r="L197" s="165"/>
      <c r="M197" s="165"/>
      <c r="N197" s="165"/>
      <c r="O197" s="165"/>
      <c r="P197" s="165"/>
      <c r="Q197" s="165"/>
      <c r="R197" s="165"/>
      <c r="S197" s="165"/>
      <c r="T197" s="165"/>
      <c r="U197" s="165"/>
      <c r="V197" s="165"/>
      <c r="W197" s="165"/>
      <c r="X197" s="165"/>
      <c r="Y197" s="165"/>
      <c r="Z197" s="165"/>
      <c r="AA197" s="165"/>
      <c r="AB197" s="165"/>
      <c r="AC197" s="165"/>
      <c r="AD197" s="165"/>
      <c r="AE197" s="165"/>
      <c r="AF197" s="165"/>
      <c r="AG197" s="165"/>
      <c r="AH197" s="165"/>
      <c r="AI197" s="165"/>
      <c r="AJ197" s="165"/>
      <c r="AK197" s="165"/>
      <c r="AL197" s="165"/>
      <c r="AM197" s="165"/>
    </row>
    <row r="198" spans="7:39" x14ac:dyDescent="0.25">
      <c r="G198" s="165"/>
      <c r="H198" s="165"/>
      <c r="I198" s="165"/>
      <c r="J198" s="165"/>
      <c r="K198" s="165"/>
      <c r="L198" s="165"/>
      <c r="M198" s="165"/>
      <c r="N198" s="165"/>
      <c r="O198" s="165"/>
      <c r="P198" s="165"/>
      <c r="Q198" s="165"/>
      <c r="R198" s="165"/>
      <c r="S198" s="165"/>
      <c r="T198" s="165"/>
      <c r="U198" s="165"/>
      <c r="V198" s="165"/>
      <c r="W198" s="165"/>
      <c r="X198" s="165"/>
      <c r="Y198" s="165"/>
      <c r="Z198" s="165"/>
      <c r="AA198" s="165"/>
      <c r="AB198" s="165"/>
      <c r="AC198" s="165"/>
      <c r="AD198" s="165"/>
      <c r="AE198" s="165"/>
      <c r="AF198" s="165"/>
      <c r="AG198" s="165"/>
      <c r="AH198" s="165"/>
      <c r="AI198" s="165"/>
      <c r="AJ198" s="165"/>
      <c r="AK198" s="165"/>
      <c r="AL198" s="165"/>
      <c r="AM198" s="165"/>
    </row>
    <row r="199" spans="7:39" x14ac:dyDescent="0.25">
      <c r="G199" s="165"/>
      <c r="H199" s="165"/>
      <c r="I199" s="165"/>
      <c r="J199" s="165"/>
      <c r="K199" s="165"/>
      <c r="L199" s="165"/>
      <c r="M199" s="165"/>
      <c r="N199" s="165"/>
      <c r="O199" s="165"/>
      <c r="P199" s="165"/>
      <c r="Q199" s="165"/>
      <c r="R199" s="165"/>
      <c r="S199" s="165"/>
      <c r="T199" s="165"/>
      <c r="U199" s="165"/>
      <c r="V199" s="165"/>
      <c r="W199" s="165"/>
      <c r="X199" s="165"/>
      <c r="Y199" s="165"/>
      <c r="Z199" s="165"/>
      <c r="AA199" s="165"/>
      <c r="AB199" s="165"/>
      <c r="AC199" s="165"/>
      <c r="AD199" s="165"/>
      <c r="AE199" s="165"/>
      <c r="AF199" s="165"/>
      <c r="AG199" s="165"/>
      <c r="AH199" s="165"/>
      <c r="AI199" s="165"/>
      <c r="AJ199" s="165"/>
      <c r="AK199" s="165"/>
      <c r="AL199" s="165"/>
      <c r="AM199" s="165"/>
    </row>
    <row r="200" spans="7:39" x14ac:dyDescent="0.25">
      <c r="G200" s="165"/>
      <c r="H200" s="165"/>
      <c r="I200" s="165"/>
      <c r="J200" s="165"/>
      <c r="K200" s="165"/>
      <c r="L200" s="165"/>
      <c r="M200" s="165"/>
      <c r="N200" s="165"/>
      <c r="O200" s="165"/>
      <c r="P200" s="165"/>
      <c r="Q200" s="165"/>
      <c r="R200" s="165"/>
      <c r="S200" s="165"/>
      <c r="T200" s="165"/>
      <c r="U200" s="165"/>
      <c r="V200" s="165"/>
      <c r="W200" s="165"/>
      <c r="X200" s="165"/>
      <c r="Y200" s="165"/>
      <c r="Z200" s="165"/>
      <c r="AA200" s="165"/>
      <c r="AB200" s="165"/>
      <c r="AC200" s="165"/>
      <c r="AD200" s="165"/>
      <c r="AE200" s="165"/>
      <c r="AF200" s="165"/>
      <c r="AG200" s="165"/>
      <c r="AH200" s="165"/>
      <c r="AI200" s="165"/>
      <c r="AJ200" s="165"/>
      <c r="AK200" s="165"/>
      <c r="AL200" s="165"/>
      <c r="AM200" s="165"/>
    </row>
    <row r="201" spans="7:39" x14ac:dyDescent="0.25">
      <c r="G201" s="165"/>
      <c r="H201" s="165"/>
      <c r="I201" s="165"/>
      <c r="J201" s="165"/>
      <c r="K201" s="165"/>
      <c r="L201" s="165"/>
      <c r="M201" s="165"/>
      <c r="N201" s="165"/>
      <c r="O201" s="165"/>
      <c r="P201" s="165"/>
      <c r="Q201" s="165"/>
      <c r="R201" s="165"/>
      <c r="S201" s="165"/>
      <c r="T201" s="165"/>
      <c r="U201" s="165"/>
      <c r="V201" s="165"/>
      <c r="W201" s="165"/>
      <c r="X201" s="165"/>
      <c r="Y201" s="165"/>
      <c r="Z201" s="165"/>
      <c r="AA201" s="165"/>
      <c r="AB201" s="165"/>
      <c r="AC201" s="165"/>
      <c r="AD201" s="165"/>
      <c r="AE201" s="165"/>
      <c r="AF201" s="165"/>
      <c r="AG201" s="165"/>
      <c r="AH201" s="165"/>
      <c r="AI201" s="165"/>
      <c r="AJ201" s="165"/>
      <c r="AK201" s="165"/>
      <c r="AL201" s="165"/>
      <c r="AM201" s="165"/>
    </row>
    <row r="202" spans="7:39" x14ac:dyDescent="0.25">
      <c r="G202" s="165"/>
      <c r="H202" s="165"/>
      <c r="I202" s="165"/>
      <c r="J202" s="165"/>
      <c r="K202" s="165"/>
      <c r="L202" s="165"/>
      <c r="M202" s="165"/>
      <c r="N202" s="165"/>
      <c r="O202" s="165"/>
      <c r="P202" s="165"/>
      <c r="Q202" s="165"/>
      <c r="R202" s="165"/>
      <c r="S202" s="165"/>
      <c r="T202" s="165"/>
      <c r="U202" s="165"/>
      <c r="V202" s="165"/>
      <c r="W202" s="165"/>
      <c r="X202" s="165"/>
      <c r="Y202" s="165"/>
      <c r="Z202" s="165"/>
      <c r="AA202" s="165"/>
      <c r="AB202" s="165"/>
      <c r="AC202" s="165"/>
      <c r="AD202" s="165"/>
      <c r="AE202" s="165"/>
      <c r="AF202" s="165"/>
      <c r="AG202" s="165"/>
      <c r="AH202" s="165"/>
      <c r="AI202" s="165"/>
      <c r="AJ202" s="165"/>
      <c r="AK202" s="165"/>
      <c r="AL202" s="165"/>
      <c r="AM202" s="165"/>
    </row>
    <row r="203" spans="7:39" x14ac:dyDescent="0.25">
      <c r="G203" s="165"/>
      <c r="H203" s="165"/>
      <c r="I203" s="165"/>
      <c r="J203" s="165"/>
      <c r="K203" s="165"/>
      <c r="L203" s="165"/>
      <c r="M203" s="165"/>
      <c r="N203" s="165"/>
      <c r="O203" s="165"/>
      <c r="P203" s="165"/>
      <c r="Q203" s="165"/>
      <c r="R203" s="165"/>
      <c r="S203" s="165"/>
      <c r="T203" s="165"/>
      <c r="U203" s="165"/>
      <c r="V203" s="165"/>
      <c r="W203" s="165"/>
      <c r="X203" s="165"/>
      <c r="Y203" s="165"/>
      <c r="Z203" s="165"/>
      <c r="AA203" s="165"/>
      <c r="AB203" s="165"/>
      <c r="AC203" s="165"/>
      <c r="AD203" s="165"/>
      <c r="AE203" s="165"/>
      <c r="AF203" s="165"/>
      <c r="AG203" s="165"/>
      <c r="AH203" s="165"/>
      <c r="AI203" s="165"/>
      <c r="AJ203" s="165"/>
      <c r="AK203" s="165"/>
      <c r="AL203" s="165"/>
      <c r="AM203" s="165"/>
    </row>
    <row r="204" spans="7:39" x14ac:dyDescent="0.25">
      <c r="G204" s="165"/>
      <c r="H204" s="165"/>
      <c r="I204" s="165"/>
      <c r="J204" s="165"/>
      <c r="K204" s="165"/>
      <c r="L204" s="165"/>
      <c r="M204" s="165"/>
      <c r="N204" s="165"/>
      <c r="O204" s="165"/>
      <c r="P204" s="165"/>
      <c r="Q204" s="165"/>
      <c r="R204" s="165"/>
      <c r="S204" s="165"/>
      <c r="T204" s="165"/>
      <c r="U204" s="165"/>
      <c r="V204" s="165"/>
      <c r="W204" s="165"/>
      <c r="X204" s="165"/>
      <c r="Y204" s="165"/>
      <c r="Z204" s="165"/>
      <c r="AA204" s="165"/>
      <c r="AB204" s="165"/>
      <c r="AC204" s="165"/>
      <c r="AD204" s="165"/>
      <c r="AE204" s="165"/>
      <c r="AF204" s="165"/>
      <c r="AG204" s="165"/>
      <c r="AH204" s="165"/>
      <c r="AI204" s="165"/>
      <c r="AJ204" s="165"/>
      <c r="AK204" s="165"/>
      <c r="AL204" s="165"/>
      <c r="AM204" s="165"/>
    </row>
    <row r="205" spans="7:39" x14ac:dyDescent="0.25">
      <c r="G205" s="165"/>
      <c r="H205" s="165"/>
      <c r="I205" s="165"/>
      <c r="J205" s="165"/>
      <c r="K205" s="165"/>
      <c r="L205" s="165"/>
      <c r="M205" s="165"/>
      <c r="N205" s="165"/>
      <c r="O205" s="165"/>
      <c r="P205" s="165"/>
      <c r="Q205" s="165"/>
      <c r="R205" s="165"/>
      <c r="S205" s="165"/>
      <c r="T205" s="165"/>
      <c r="U205" s="165"/>
      <c r="V205" s="165"/>
      <c r="W205" s="165"/>
      <c r="X205" s="165"/>
      <c r="Y205" s="165"/>
      <c r="Z205" s="165"/>
      <c r="AA205" s="165"/>
      <c r="AB205" s="165"/>
      <c r="AC205" s="165"/>
      <c r="AD205" s="165"/>
      <c r="AE205" s="165"/>
      <c r="AF205" s="165"/>
      <c r="AG205" s="165"/>
      <c r="AH205" s="165"/>
      <c r="AI205" s="165"/>
      <c r="AJ205" s="165"/>
      <c r="AK205" s="165"/>
      <c r="AL205" s="165"/>
      <c r="AM205" s="165"/>
    </row>
    <row r="206" spans="7:39" x14ac:dyDescent="0.25">
      <c r="G206" s="165"/>
      <c r="H206" s="165"/>
      <c r="I206" s="165"/>
      <c r="J206" s="165"/>
      <c r="K206" s="165"/>
      <c r="L206" s="165"/>
      <c r="M206" s="165"/>
      <c r="N206" s="165"/>
      <c r="O206" s="165"/>
      <c r="P206" s="165"/>
      <c r="Q206" s="165"/>
      <c r="R206" s="165"/>
      <c r="S206" s="165"/>
      <c r="T206" s="165"/>
      <c r="U206" s="165"/>
      <c r="V206" s="165"/>
      <c r="W206" s="165"/>
      <c r="X206" s="165"/>
      <c r="Y206" s="165"/>
      <c r="Z206" s="165"/>
      <c r="AA206" s="165"/>
      <c r="AB206" s="165"/>
      <c r="AC206" s="165"/>
      <c r="AD206" s="165"/>
      <c r="AE206" s="165"/>
      <c r="AF206" s="165"/>
      <c r="AG206" s="165"/>
      <c r="AH206" s="165"/>
      <c r="AI206" s="165"/>
      <c r="AJ206" s="165"/>
      <c r="AK206" s="165"/>
      <c r="AL206" s="165"/>
      <c r="AM206" s="165"/>
    </row>
    <row r="207" spans="7:39" x14ac:dyDescent="0.25">
      <c r="G207" s="165"/>
      <c r="H207" s="165"/>
      <c r="I207" s="165"/>
      <c r="J207" s="165"/>
      <c r="K207" s="165"/>
      <c r="L207" s="165"/>
      <c r="M207" s="165"/>
      <c r="N207" s="165"/>
      <c r="O207" s="165"/>
      <c r="P207" s="165"/>
      <c r="Q207" s="165"/>
      <c r="R207" s="165"/>
      <c r="S207" s="165"/>
      <c r="T207" s="165"/>
      <c r="U207" s="165"/>
      <c r="V207" s="165"/>
      <c r="W207" s="165"/>
      <c r="X207" s="165"/>
      <c r="Y207" s="165"/>
      <c r="Z207" s="165"/>
      <c r="AA207" s="165"/>
      <c r="AB207" s="165"/>
      <c r="AC207" s="165"/>
      <c r="AD207" s="165"/>
      <c r="AE207" s="165"/>
      <c r="AF207" s="165"/>
      <c r="AG207" s="165"/>
      <c r="AH207" s="165"/>
      <c r="AI207" s="165"/>
      <c r="AJ207" s="165"/>
      <c r="AK207" s="165"/>
      <c r="AL207" s="165"/>
      <c r="AM207" s="165"/>
    </row>
    <row r="208" spans="7:39" x14ac:dyDescent="0.25">
      <c r="G208" s="165"/>
      <c r="H208" s="165"/>
      <c r="I208" s="165"/>
      <c r="J208" s="165"/>
      <c r="K208" s="165"/>
      <c r="L208" s="165"/>
      <c r="M208" s="165"/>
      <c r="N208" s="165"/>
      <c r="O208" s="165"/>
      <c r="P208" s="165"/>
      <c r="Q208" s="165"/>
      <c r="R208" s="165"/>
      <c r="S208" s="165"/>
      <c r="T208" s="165"/>
      <c r="U208" s="165"/>
      <c r="V208" s="165"/>
      <c r="W208" s="165"/>
      <c r="X208" s="165"/>
      <c r="Y208" s="165"/>
      <c r="Z208" s="165"/>
      <c r="AA208" s="165"/>
      <c r="AB208" s="165"/>
      <c r="AC208" s="165"/>
      <c r="AD208" s="165"/>
      <c r="AE208" s="165"/>
      <c r="AF208" s="165"/>
      <c r="AG208" s="165"/>
      <c r="AH208" s="165"/>
      <c r="AI208" s="165"/>
      <c r="AJ208" s="165"/>
      <c r="AK208" s="165"/>
      <c r="AL208" s="165"/>
      <c r="AM208" s="165"/>
    </row>
    <row r="209" spans="7:39" x14ac:dyDescent="0.25">
      <c r="G209" s="165"/>
      <c r="H209" s="165"/>
      <c r="I209" s="165"/>
      <c r="J209" s="165"/>
      <c r="K209" s="165"/>
      <c r="L209" s="165"/>
      <c r="M209" s="165"/>
      <c r="N209" s="165"/>
      <c r="O209" s="165"/>
      <c r="P209" s="165"/>
      <c r="Q209" s="165"/>
      <c r="R209" s="165"/>
      <c r="S209" s="165"/>
      <c r="T209" s="165"/>
      <c r="U209" s="165"/>
      <c r="V209" s="165"/>
      <c r="W209" s="165"/>
      <c r="X209" s="165"/>
      <c r="Y209" s="165"/>
      <c r="Z209" s="165"/>
      <c r="AA209" s="165"/>
      <c r="AB209" s="165"/>
      <c r="AC209" s="165"/>
      <c r="AD209" s="165"/>
      <c r="AE209" s="165"/>
      <c r="AF209" s="165"/>
      <c r="AG209" s="165"/>
      <c r="AH209" s="165"/>
      <c r="AI209" s="165"/>
      <c r="AJ209" s="165"/>
      <c r="AK209" s="165"/>
      <c r="AL209" s="165"/>
      <c r="AM209" s="165"/>
    </row>
    <row r="210" spans="7:39" x14ac:dyDescent="0.25">
      <c r="G210" s="165"/>
      <c r="H210" s="165"/>
      <c r="I210" s="165"/>
      <c r="J210" s="165"/>
      <c r="K210" s="165"/>
      <c r="L210" s="165"/>
      <c r="M210" s="165"/>
      <c r="N210" s="165"/>
      <c r="O210" s="165"/>
      <c r="P210" s="165"/>
      <c r="Q210" s="165"/>
      <c r="R210" s="165"/>
      <c r="S210" s="165"/>
      <c r="T210" s="165"/>
      <c r="U210" s="165"/>
      <c r="V210" s="165"/>
      <c r="W210" s="165"/>
      <c r="X210" s="165"/>
      <c r="Y210" s="165"/>
      <c r="Z210" s="165"/>
      <c r="AA210" s="165"/>
      <c r="AB210" s="165"/>
      <c r="AC210" s="165"/>
      <c r="AD210" s="165"/>
      <c r="AE210" s="165"/>
      <c r="AF210" s="165"/>
      <c r="AG210" s="165"/>
      <c r="AH210" s="165"/>
      <c r="AI210" s="165"/>
      <c r="AJ210" s="165"/>
      <c r="AK210" s="165"/>
      <c r="AL210" s="165"/>
      <c r="AM210" s="165"/>
    </row>
    <row r="211" spans="7:39" x14ac:dyDescent="0.25">
      <c r="G211" s="165"/>
      <c r="H211" s="165"/>
      <c r="I211" s="165"/>
      <c r="J211" s="165"/>
      <c r="K211" s="165"/>
      <c r="L211" s="165"/>
      <c r="M211" s="165"/>
      <c r="N211" s="165"/>
      <c r="O211" s="165"/>
      <c r="P211" s="165"/>
      <c r="Q211" s="165"/>
      <c r="R211" s="165"/>
      <c r="S211" s="165"/>
      <c r="T211" s="165"/>
      <c r="U211" s="165"/>
      <c r="V211" s="165"/>
      <c r="W211" s="165"/>
      <c r="X211" s="165"/>
      <c r="Y211" s="165"/>
      <c r="Z211" s="165"/>
      <c r="AA211" s="165"/>
      <c r="AB211" s="165"/>
      <c r="AC211" s="165"/>
      <c r="AD211" s="165"/>
      <c r="AE211" s="165"/>
      <c r="AF211" s="165"/>
      <c r="AG211" s="165"/>
      <c r="AH211" s="165"/>
      <c r="AI211" s="165"/>
      <c r="AJ211" s="165"/>
      <c r="AK211" s="165"/>
      <c r="AL211" s="165"/>
      <c r="AM211" s="165"/>
    </row>
    <row r="212" spans="7:39" x14ac:dyDescent="0.2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row>
    <row r="213" spans="7:39" x14ac:dyDescent="0.25">
      <c r="G213" s="165"/>
      <c r="H213" s="165"/>
      <c r="I213" s="165"/>
      <c r="J213" s="165"/>
      <c r="K213" s="165"/>
      <c r="L213" s="165"/>
      <c r="M213" s="165"/>
      <c r="N213" s="165"/>
      <c r="O213" s="165"/>
      <c r="P213" s="165"/>
      <c r="Q213" s="165"/>
      <c r="R213" s="165"/>
      <c r="S213" s="165"/>
      <c r="T213" s="165"/>
      <c r="U213" s="165"/>
      <c r="V213" s="165"/>
      <c r="W213" s="165"/>
      <c r="X213" s="165"/>
      <c r="Y213" s="165"/>
      <c r="Z213" s="165"/>
      <c r="AA213" s="165"/>
      <c r="AB213" s="165"/>
      <c r="AC213" s="165"/>
      <c r="AD213" s="165"/>
      <c r="AE213" s="165"/>
      <c r="AF213" s="165"/>
      <c r="AG213" s="165"/>
      <c r="AH213" s="165"/>
      <c r="AI213" s="165"/>
      <c r="AJ213" s="165"/>
      <c r="AK213" s="165"/>
      <c r="AL213" s="165"/>
      <c r="AM213" s="165"/>
    </row>
    <row r="214" spans="7:39" x14ac:dyDescent="0.25">
      <c r="G214" s="165"/>
      <c r="H214" s="165"/>
      <c r="I214" s="165"/>
      <c r="J214" s="165"/>
      <c r="K214" s="165"/>
      <c r="L214" s="165"/>
      <c r="M214" s="165"/>
      <c r="N214" s="165"/>
      <c r="O214" s="165"/>
      <c r="P214" s="165"/>
      <c r="Q214" s="165"/>
      <c r="R214" s="165"/>
      <c r="S214" s="165"/>
      <c r="T214" s="165"/>
      <c r="U214" s="165"/>
      <c r="V214" s="165"/>
      <c r="W214" s="165"/>
      <c r="X214" s="165"/>
      <c r="Y214" s="165"/>
      <c r="Z214" s="165"/>
      <c r="AA214" s="165"/>
      <c r="AB214" s="165"/>
      <c r="AC214" s="165"/>
      <c r="AD214" s="165"/>
      <c r="AE214" s="165"/>
      <c r="AF214" s="165"/>
      <c r="AG214" s="165"/>
      <c r="AH214" s="165"/>
      <c r="AI214" s="165"/>
      <c r="AJ214" s="165"/>
      <c r="AK214" s="165"/>
      <c r="AL214" s="165"/>
      <c r="AM214" s="165"/>
    </row>
    <row r="215" spans="7:39" x14ac:dyDescent="0.25">
      <c r="G215" s="165"/>
      <c r="H215" s="165"/>
      <c r="I215" s="165"/>
      <c r="J215" s="165"/>
      <c r="K215" s="165"/>
      <c r="L215" s="165"/>
      <c r="M215" s="165"/>
      <c r="N215" s="165"/>
      <c r="O215" s="165"/>
      <c r="P215" s="165"/>
      <c r="Q215" s="165"/>
      <c r="R215" s="165"/>
      <c r="S215" s="165"/>
      <c r="T215" s="165"/>
      <c r="U215" s="165"/>
      <c r="V215" s="165"/>
      <c r="W215" s="165"/>
      <c r="X215" s="165"/>
      <c r="Y215" s="165"/>
      <c r="Z215" s="165"/>
      <c r="AA215" s="165"/>
      <c r="AB215" s="165"/>
      <c r="AC215" s="165"/>
      <c r="AD215" s="165"/>
      <c r="AE215" s="165"/>
      <c r="AF215" s="165"/>
      <c r="AG215" s="165"/>
      <c r="AH215" s="165"/>
      <c r="AI215" s="165"/>
      <c r="AJ215" s="165"/>
      <c r="AK215" s="165"/>
      <c r="AL215" s="165"/>
      <c r="AM215" s="165"/>
    </row>
    <row r="216" spans="7:39" x14ac:dyDescent="0.25">
      <c r="G216" s="165"/>
      <c r="H216" s="165"/>
      <c r="I216" s="165"/>
      <c r="J216" s="165"/>
      <c r="K216" s="165"/>
      <c r="L216" s="165"/>
      <c r="M216" s="165"/>
      <c r="N216" s="165"/>
      <c r="O216" s="165"/>
      <c r="P216" s="165"/>
      <c r="Q216" s="165"/>
      <c r="R216" s="165"/>
      <c r="S216" s="165"/>
      <c r="T216" s="165"/>
      <c r="U216" s="165"/>
      <c r="V216" s="165"/>
      <c r="W216" s="165"/>
      <c r="X216" s="165"/>
      <c r="Y216" s="165"/>
      <c r="Z216" s="165"/>
      <c r="AA216" s="165"/>
      <c r="AB216" s="165"/>
      <c r="AC216" s="165"/>
      <c r="AD216" s="165"/>
      <c r="AE216" s="165"/>
      <c r="AF216" s="165"/>
      <c r="AG216" s="165"/>
      <c r="AH216" s="165"/>
      <c r="AI216" s="165"/>
      <c r="AJ216" s="165"/>
      <c r="AK216" s="165"/>
      <c r="AL216" s="165"/>
      <c r="AM216" s="165"/>
    </row>
    <row r="217" spans="7:39" x14ac:dyDescent="0.25">
      <c r="G217" s="165"/>
      <c r="H217" s="165"/>
      <c r="I217" s="165"/>
      <c r="J217" s="165"/>
      <c r="K217" s="165"/>
      <c r="L217" s="165"/>
      <c r="M217" s="165"/>
      <c r="N217" s="165"/>
      <c r="O217" s="165"/>
      <c r="P217" s="165"/>
      <c r="Q217" s="165"/>
      <c r="R217" s="165"/>
      <c r="S217" s="165"/>
      <c r="T217" s="165"/>
      <c r="U217" s="165"/>
      <c r="V217" s="165"/>
      <c r="W217" s="165"/>
      <c r="X217" s="165"/>
      <c r="Y217" s="165"/>
      <c r="Z217" s="165"/>
      <c r="AA217" s="165"/>
      <c r="AB217" s="165"/>
      <c r="AC217" s="165"/>
      <c r="AD217" s="165"/>
      <c r="AE217" s="165"/>
      <c r="AF217" s="165"/>
      <c r="AG217" s="165"/>
      <c r="AH217" s="165"/>
      <c r="AI217" s="165"/>
      <c r="AJ217" s="165"/>
      <c r="AK217" s="165"/>
      <c r="AL217" s="165"/>
      <c r="AM217" s="165"/>
    </row>
    <row r="218" spans="7:39" x14ac:dyDescent="0.25">
      <c r="G218" s="165"/>
      <c r="H218" s="165"/>
      <c r="I218" s="165"/>
      <c r="J218" s="165"/>
      <c r="K218" s="165"/>
      <c r="L218" s="165"/>
      <c r="M218" s="165"/>
      <c r="N218" s="165"/>
      <c r="O218" s="165"/>
      <c r="P218" s="165"/>
      <c r="Q218" s="165"/>
      <c r="R218" s="165"/>
      <c r="S218" s="165"/>
      <c r="T218" s="165"/>
      <c r="U218" s="165"/>
      <c r="V218" s="165"/>
      <c r="W218" s="165"/>
      <c r="X218" s="165"/>
      <c r="Y218" s="165"/>
      <c r="Z218" s="165"/>
      <c r="AA218" s="165"/>
      <c r="AB218" s="165"/>
      <c r="AC218" s="165"/>
      <c r="AD218" s="165"/>
      <c r="AE218" s="165"/>
      <c r="AF218" s="165"/>
      <c r="AG218" s="165"/>
      <c r="AH218" s="165"/>
      <c r="AI218" s="165"/>
      <c r="AJ218" s="165"/>
      <c r="AK218" s="165"/>
      <c r="AL218" s="165"/>
      <c r="AM218" s="165"/>
    </row>
    <row r="219" spans="7:39" x14ac:dyDescent="0.25">
      <c r="G219" s="165"/>
      <c r="H219" s="165"/>
      <c r="I219" s="165"/>
      <c r="J219" s="165"/>
      <c r="K219" s="165"/>
      <c r="L219" s="165"/>
      <c r="M219" s="165"/>
      <c r="N219" s="165"/>
      <c r="O219" s="165"/>
      <c r="P219" s="165"/>
      <c r="Q219" s="165"/>
      <c r="R219" s="165"/>
      <c r="S219" s="165"/>
      <c r="T219" s="165"/>
      <c r="U219" s="165"/>
      <c r="V219" s="165"/>
      <c r="W219" s="165"/>
      <c r="X219" s="165"/>
      <c r="Y219" s="165"/>
      <c r="Z219" s="165"/>
      <c r="AA219" s="165"/>
      <c r="AB219" s="165"/>
      <c r="AC219" s="165"/>
      <c r="AD219" s="165"/>
      <c r="AE219" s="165"/>
      <c r="AF219" s="165"/>
      <c r="AG219" s="165"/>
      <c r="AH219" s="165"/>
      <c r="AI219" s="165"/>
      <c r="AJ219" s="165"/>
      <c r="AK219" s="165"/>
      <c r="AL219" s="165"/>
      <c r="AM219" s="165"/>
    </row>
    <row r="220" spans="7:39" x14ac:dyDescent="0.25">
      <c r="G220" s="165"/>
      <c r="H220" s="165"/>
      <c r="I220" s="165"/>
      <c r="J220" s="165"/>
      <c r="K220" s="165"/>
      <c r="L220" s="165"/>
      <c r="M220" s="165"/>
      <c r="N220" s="165"/>
      <c r="O220" s="165"/>
      <c r="P220" s="165"/>
      <c r="Q220" s="165"/>
      <c r="R220" s="165"/>
      <c r="S220" s="165"/>
      <c r="T220" s="165"/>
      <c r="U220" s="165"/>
      <c r="V220" s="165"/>
      <c r="W220" s="165"/>
      <c r="X220" s="165"/>
      <c r="Y220" s="165"/>
      <c r="Z220" s="165"/>
      <c r="AA220" s="165"/>
      <c r="AB220" s="165"/>
      <c r="AC220" s="165"/>
      <c r="AD220" s="165"/>
      <c r="AE220" s="165"/>
      <c r="AF220" s="165"/>
      <c r="AG220" s="165"/>
      <c r="AH220" s="165"/>
      <c r="AI220" s="165"/>
      <c r="AJ220" s="165"/>
      <c r="AK220" s="165"/>
      <c r="AL220" s="165"/>
      <c r="AM220" s="165"/>
    </row>
    <row r="221" spans="7:39" x14ac:dyDescent="0.25">
      <c r="G221" s="165"/>
      <c r="H221" s="165"/>
      <c r="I221" s="165"/>
      <c r="J221" s="165"/>
      <c r="K221" s="165"/>
      <c r="L221" s="165"/>
      <c r="M221" s="165"/>
      <c r="N221" s="165"/>
      <c r="O221" s="165"/>
      <c r="P221" s="165"/>
      <c r="Q221" s="165"/>
      <c r="R221" s="165"/>
      <c r="S221" s="165"/>
      <c r="T221" s="165"/>
      <c r="U221" s="165"/>
      <c r="V221" s="165"/>
      <c r="W221" s="165"/>
      <c r="X221" s="165"/>
      <c r="Y221" s="165"/>
      <c r="Z221" s="165"/>
      <c r="AA221" s="165"/>
      <c r="AB221" s="165"/>
      <c r="AC221" s="165"/>
      <c r="AD221" s="165"/>
      <c r="AE221" s="165"/>
      <c r="AF221" s="165"/>
      <c r="AG221" s="165"/>
      <c r="AH221" s="165"/>
      <c r="AI221" s="165"/>
      <c r="AJ221" s="165"/>
      <c r="AK221" s="165"/>
      <c r="AL221" s="165"/>
      <c r="AM221" s="165"/>
    </row>
    <row r="222" spans="7:39" x14ac:dyDescent="0.25">
      <c r="G222" s="165"/>
      <c r="H222" s="165"/>
      <c r="I222" s="165"/>
      <c r="J222" s="165"/>
      <c r="K222" s="165"/>
      <c r="L222" s="165"/>
      <c r="M222" s="165"/>
      <c r="N222" s="165"/>
      <c r="O222" s="165"/>
      <c r="P222" s="165"/>
      <c r="Q222" s="165"/>
      <c r="R222" s="165"/>
      <c r="S222" s="165"/>
      <c r="T222" s="165"/>
      <c r="U222" s="165"/>
      <c r="V222" s="165"/>
      <c r="W222" s="165"/>
      <c r="X222" s="165"/>
      <c r="Y222" s="165"/>
      <c r="Z222" s="165"/>
      <c r="AA222" s="165"/>
      <c r="AB222" s="165"/>
      <c r="AC222" s="165"/>
      <c r="AD222" s="165"/>
      <c r="AE222" s="165"/>
      <c r="AF222" s="165"/>
      <c r="AG222" s="165"/>
      <c r="AH222" s="165"/>
      <c r="AI222" s="165"/>
      <c r="AJ222" s="165"/>
      <c r="AK222" s="165"/>
      <c r="AL222" s="165"/>
      <c r="AM222" s="165"/>
    </row>
    <row r="223" spans="7:39" x14ac:dyDescent="0.25">
      <c r="G223" s="165"/>
      <c r="H223" s="165"/>
      <c r="I223" s="165"/>
      <c r="J223" s="165"/>
      <c r="K223" s="165"/>
      <c r="L223" s="165"/>
      <c r="M223" s="165"/>
      <c r="N223" s="165"/>
      <c r="O223" s="165"/>
      <c r="P223" s="165"/>
      <c r="Q223" s="165"/>
      <c r="R223" s="165"/>
      <c r="S223" s="165"/>
      <c r="T223" s="165"/>
      <c r="U223" s="165"/>
      <c r="V223" s="165"/>
      <c r="W223" s="165"/>
      <c r="X223" s="165"/>
      <c r="Y223" s="165"/>
      <c r="Z223" s="165"/>
      <c r="AA223" s="165"/>
      <c r="AB223" s="165"/>
      <c r="AC223" s="165"/>
      <c r="AD223" s="165"/>
      <c r="AE223" s="165"/>
      <c r="AF223" s="165"/>
      <c r="AG223" s="165"/>
      <c r="AH223" s="165"/>
      <c r="AI223" s="165"/>
      <c r="AJ223" s="165"/>
      <c r="AK223" s="165"/>
      <c r="AL223" s="165"/>
      <c r="AM223" s="165"/>
    </row>
    <row r="224" spans="7:39" x14ac:dyDescent="0.25">
      <c r="G224" s="165"/>
      <c r="H224" s="165"/>
      <c r="I224" s="165"/>
      <c r="J224" s="165"/>
      <c r="K224" s="165"/>
      <c r="L224" s="165"/>
      <c r="M224" s="165"/>
      <c r="N224" s="165"/>
      <c r="O224" s="165"/>
      <c r="P224" s="165"/>
      <c r="Q224" s="165"/>
      <c r="R224" s="165"/>
      <c r="S224" s="165"/>
      <c r="T224" s="165"/>
      <c r="U224" s="165"/>
      <c r="V224" s="165"/>
      <c r="W224" s="165"/>
      <c r="X224" s="165"/>
      <c r="Y224" s="165"/>
      <c r="Z224" s="165"/>
      <c r="AA224" s="165"/>
      <c r="AB224" s="165"/>
      <c r="AC224" s="165"/>
      <c r="AD224" s="165"/>
      <c r="AE224" s="165"/>
      <c r="AF224" s="165"/>
      <c r="AG224" s="165"/>
      <c r="AH224" s="165"/>
      <c r="AI224" s="165"/>
      <c r="AJ224" s="165"/>
      <c r="AK224" s="165"/>
      <c r="AL224" s="165"/>
      <c r="AM224" s="165"/>
    </row>
    <row r="225" spans="7:39" x14ac:dyDescent="0.25">
      <c r="G225" s="165"/>
      <c r="H225" s="165"/>
      <c r="I225" s="165"/>
      <c r="J225" s="165"/>
      <c r="K225" s="165"/>
      <c r="L225" s="165"/>
      <c r="M225" s="165"/>
      <c r="N225" s="165"/>
      <c r="O225" s="165"/>
      <c r="P225" s="165"/>
      <c r="Q225" s="165"/>
      <c r="R225" s="165"/>
      <c r="S225" s="165"/>
      <c r="T225" s="165"/>
      <c r="U225" s="165"/>
      <c r="V225" s="165"/>
      <c r="W225" s="165"/>
      <c r="X225" s="165"/>
      <c r="Y225" s="165"/>
      <c r="Z225" s="165"/>
      <c r="AA225" s="165"/>
      <c r="AB225" s="165"/>
      <c r="AC225" s="165"/>
      <c r="AD225" s="165"/>
      <c r="AE225" s="165"/>
      <c r="AF225" s="165"/>
      <c r="AG225" s="165"/>
      <c r="AH225" s="165"/>
      <c r="AI225" s="165"/>
      <c r="AJ225" s="165"/>
      <c r="AK225" s="165"/>
      <c r="AL225" s="165"/>
      <c r="AM225" s="165"/>
    </row>
    <row r="226" spans="7:39" x14ac:dyDescent="0.25">
      <c r="G226" s="165"/>
      <c r="H226" s="165"/>
      <c r="I226" s="165"/>
      <c r="J226" s="165"/>
      <c r="K226" s="165"/>
      <c r="L226" s="165"/>
      <c r="M226" s="165"/>
      <c r="N226" s="165"/>
      <c r="O226" s="165"/>
      <c r="P226" s="165"/>
      <c r="Q226" s="165"/>
      <c r="R226" s="165"/>
      <c r="S226" s="165"/>
      <c r="T226" s="165"/>
      <c r="U226" s="165"/>
      <c r="V226" s="165"/>
      <c r="W226" s="165"/>
      <c r="X226" s="165"/>
      <c r="Y226" s="165"/>
      <c r="Z226" s="165"/>
      <c r="AA226" s="165"/>
      <c r="AB226" s="165"/>
      <c r="AC226" s="165"/>
      <c r="AD226" s="165"/>
      <c r="AE226" s="165"/>
      <c r="AF226" s="165"/>
      <c r="AG226" s="165"/>
      <c r="AH226" s="165"/>
      <c r="AI226" s="165"/>
      <c r="AJ226" s="165"/>
      <c r="AK226" s="165"/>
      <c r="AL226" s="165"/>
      <c r="AM226" s="165"/>
    </row>
    <row r="227" spans="7:39" x14ac:dyDescent="0.25">
      <c r="G227" s="165"/>
      <c r="H227" s="165"/>
      <c r="I227" s="165"/>
      <c r="J227" s="165"/>
      <c r="K227" s="165"/>
      <c r="L227" s="165"/>
      <c r="M227" s="165"/>
      <c r="N227" s="165"/>
      <c r="O227" s="165"/>
      <c r="P227" s="165"/>
      <c r="Q227" s="165"/>
      <c r="R227" s="165"/>
      <c r="S227" s="165"/>
      <c r="T227" s="165"/>
      <c r="U227" s="165"/>
      <c r="V227" s="165"/>
      <c r="W227" s="165"/>
      <c r="X227" s="165"/>
      <c r="Y227" s="165"/>
      <c r="Z227" s="165"/>
      <c r="AA227" s="165"/>
      <c r="AB227" s="165"/>
      <c r="AC227" s="165"/>
      <c r="AD227" s="165"/>
      <c r="AE227" s="165"/>
      <c r="AF227" s="165"/>
      <c r="AG227" s="165"/>
      <c r="AH227" s="165"/>
      <c r="AI227" s="165"/>
      <c r="AJ227" s="165"/>
      <c r="AK227" s="165"/>
      <c r="AL227" s="165"/>
      <c r="AM227" s="165"/>
    </row>
    <row r="228" spans="7:39" x14ac:dyDescent="0.25">
      <c r="G228" s="165"/>
      <c r="H228" s="165"/>
      <c r="I228" s="165"/>
      <c r="J228" s="165"/>
      <c r="K228" s="165"/>
      <c r="L228" s="165"/>
      <c r="M228" s="165"/>
      <c r="N228" s="165"/>
      <c r="O228" s="165"/>
      <c r="P228" s="165"/>
      <c r="Q228" s="165"/>
      <c r="R228" s="165"/>
      <c r="S228" s="165"/>
      <c r="T228" s="165"/>
      <c r="U228" s="165"/>
      <c r="V228" s="165"/>
      <c r="W228" s="165"/>
      <c r="X228" s="165"/>
      <c r="Y228" s="165"/>
      <c r="Z228" s="165"/>
      <c r="AA228" s="165"/>
      <c r="AB228" s="165"/>
      <c r="AC228" s="165"/>
      <c r="AD228" s="165"/>
      <c r="AE228" s="165"/>
      <c r="AF228" s="165"/>
      <c r="AG228" s="165"/>
      <c r="AH228" s="165"/>
      <c r="AI228" s="165"/>
      <c r="AJ228" s="165"/>
      <c r="AK228" s="165"/>
      <c r="AL228" s="165"/>
      <c r="AM228" s="165"/>
    </row>
    <row r="229" spans="7:39" x14ac:dyDescent="0.25">
      <c r="G229" s="165"/>
      <c r="H229" s="165"/>
      <c r="I229" s="165"/>
      <c r="J229" s="165"/>
      <c r="K229" s="165"/>
      <c r="L229" s="165"/>
      <c r="M229" s="165"/>
      <c r="N229" s="165"/>
      <c r="O229" s="165"/>
      <c r="P229" s="165"/>
      <c r="Q229" s="165"/>
      <c r="R229" s="165"/>
      <c r="S229" s="165"/>
      <c r="T229" s="165"/>
      <c r="U229" s="165"/>
      <c r="V229" s="165"/>
      <c r="W229" s="165"/>
      <c r="X229" s="165"/>
      <c r="Y229" s="165"/>
      <c r="Z229" s="165"/>
      <c r="AA229" s="165"/>
      <c r="AB229" s="165"/>
      <c r="AC229" s="165"/>
      <c r="AD229" s="165"/>
      <c r="AE229" s="165"/>
      <c r="AF229" s="165"/>
      <c r="AG229" s="165"/>
      <c r="AH229" s="165"/>
      <c r="AI229" s="165"/>
      <c r="AJ229" s="165"/>
      <c r="AK229" s="165"/>
      <c r="AL229" s="165"/>
      <c r="AM229" s="165"/>
    </row>
    <row r="230" spans="7:39" x14ac:dyDescent="0.25">
      <c r="G230" s="165"/>
      <c r="H230" s="165"/>
      <c r="I230" s="165"/>
      <c r="J230" s="165"/>
      <c r="K230" s="165"/>
      <c r="L230" s="165"/>
      <c r="M230" s="165"/>
      <c r="N230" s="165"/>
      <c r="O230" s="165"/>
      <c r="P230" s="165"/>
      <c r="Q230" s="165"/>
      <c r="R230" s="165"/>
      <c r="S230" s="165"/>
      <c r="T230" s="165"/>
      <c r="U230" s="165"/>
      <c r="V230" s="165"/>
      <c r="W230" s="165"/>
      <c r="X230" s="165"/>
      <c r="Y230" s="165"/>
      <c r="Z230" s="165"/>
      <c r="AA230" s="165"/>
      <c r="AB230" s="165"/>
      <c r="AC230" s="165"/>
      <c r="AD230" s="165"/>
      <c r="AE230" s="165"/>
      <c r="AF230" s="165"/>
      <c r="AG230" s="165"/>
      <c r="AH230" s="165"/>
      <c r="AI230" s="165"/>
      <c r="AJ230" s="165"/>
      <c r="AK230" s="165"/>
      <c r="AL230" s="165"/>
      <c r="AM230" s="165"/>
    </row>
    <row r="231" spans="7:39" x14ac:dyDescent="0.25">
      <c r="G231" s="165"/>
      <c r="H231" s="165"/>
      <c r="I231" s="165"/>
      <c r="J231" s="165"/>
      <c r="K231" s="165"/>
      <c r="L231" s="165"/>
      <c r="M231" s="165"/>
      <c r="N231" s="165"/>
      <c r="O231" s="165"/>
      <c r="P231" s="165"/>
      <c r="Q231" s="165"/>
      <c r="R231" s="165"/>
      <c r="S231" s="165"/>
      <c r="T231" s="165"/>
      <c r="U231" s="165"/>
      <c r="V231" s="165"/>
      <c r="W231" s="165"/>
      <c r="X231" s="165"/>
      <c r="Y231" s="165"/>
      <c r="Z231" s="165"/>
      <c r="AA231" s="165"/>
      <c r="AB231" s="165"/>
      <c r="AC231" s="165"/>
      <c r="AD231" s="165"/>
      <c r="AE231" s="165"/>
      <c r="AF231" s="165"/>
      <c r="AG231" s="165"/>
      <c r="AH231" s="165"/>
      <c r="AI231" s="165"/>
      <c r="AJ231" s="165"/>
      <c r="AK231" s="165"/>
      <c r="AL231" s="165"/>
      <c r="AM231" s="165"/>
    </row>
    <row r="232" spans="7:39" x14ac:dyDescent="0.25">
      <c r="G232" s="165"/>
      <c r="H232" s="165"/>
      <c r="I232" s="165"/>
      <c r="J232" s="165"/>
      <c r="K232" s="165"/>
      <c r="L232" s="165"/>
      <c r="M232" s="165"/>
      <c r="N232" s="165"/>
      <c r="O232" s="165"/>
      <c r="P232" s="165"/>
      <c r="Q232" s="165"/>
      <c r="R232" s="165"/>
      <c r="S232" s="165"/>
      <c r="T232" s="165"/>
      <c r="U232" s="165"/>
      <c r="V232" s="165"/>
      <c r="W232" s="165"/>
      <c r="X232" s="165"/>
      <c r="Y232" s="165"/>
      <c r="Z232" s="165"/>
      <c r="AA232" s="165"/>
      <c r="AB232" s="165"/>
      <c r="AC232" s="165"/>
      <c r="AD232" s="165"/>
      <c r="AE232" s="165"/>
      <c r="AF232" s="165"/>
      <c r="AG232" s="165"/>
      <c r="AH232" s="165"/>
      <c r="AI232" s="165"/>
      <c r="AJ232" s="165"/>
      <c r="AK232" s="165"/>
      <c r="AL232" s="165"/>
      <c r="AM232" s="165"/>
    </row>
    <row r="233" spans="7:39" x14ac:dyDescent="0.25">
      <c r="G233" s="165"/>
      <c r="H233" s="165"/>
      <c r="I233" s="165"/>
      <c r="J233" s="165"/>
      <c r="K233" s="165"/>
      <c r="L233" s="165"/>
      <c r="M233" s="165"/>
      <c r="N233" s="165"/>
      <c r="O233" s="165"/>
      <c r="P233" s="165"/>
      <c r="Q233" s="165"/>
      <c r="R233" s="165"/>
      <c r="S233" s="165"/>
      <c r="T233" s="165"/>
      <c r="U233" s="165"/>
      <c r="V233" s="165"/>
      <c r="W233" s="165"/>
      <c r="X233" s="165"/>
      <c r="Y233" s="165"/>
      <c r="Z233" s="165"/>
      <c r="AA233" s="165"/>
      <c r="AB233" s="165"/>
      <c r="AC233" s="165"/>
      <c r="AD233" s="165"/>
      <c r="AE233" s="165"/>
      <c r="AF233" s="165"/>
      <c r="AG233" s="165"/>
      <c r="AH233" s="165"/>
      <c r="AI233" s="165"/>
      <c r="AJ233" s="165"/>
      <c r="AK233" s="165"/>
      <c r="AL233" s="165"/>
      <c r="AM233" s="165"/>
    </row>
    <row r="234" spans="7:39" x14ac:dyDescent="0.25">
      <c r="G234" s="165"/>
      <c r="H234" s="165"/>
      <c r="I234" s="165"/>
      <c r="J234" s="165"/>
      <c r="K234" s="165"/>
      <c r="L234" s="165"/>
      <c r="M234" s="165"/>
      <c r="N234" s="165"/>
      <c r="O234" s="165"/>
      <c r="P234" s="165"/>
      <c r="Q234" s="165"/>
      <c r="R234" s="165"/>
      <c r="S234" s="165"/>
      <c r="T234" s="165"/>
      <c r="U234" s="165"/>
      <c r="V234" s="165"/>
      <c r="W234" s="165"/>
      <c r="X234" s="165"/>
      <c r="Y234" s="165"/>
      <c r="Z234" s="165"/>
      <c r="AA234" s="165"/>
      <c r="AB234" s="165"/>
      <c r="AC234" s="165"/>
      <c r="AD234" s="165"/>
      <c r="AE234" s="165"/>
      <c r="AF234" s="165"/>
      <c r="AG234" s="165"/>
      <c r="AH234" s="165"/>
      <c r="AI234" s="165"/>
      <c r="AJ234" s="165"/>
      <c r="AK234" s="165"/>
      <c r="AL234" s="165"/>
      <c r="AM234" s="165"/>
    </row>
    <row r="235" spans="7:39" x14ac:dyDescent="0.25">
      <c r="G235" s="165"/>
      <c r="H235" s="165"/>
      <c r="I235" s="165"/>
      <c r="J235" s="165"/>
      <c r="K235" s="165"/>
      <c r="L235" s="165"/>
      <c r="M235" s="165"/>
      <c r="N235" s="165"/>
      <c r="O235" s="165"/>
      <c r="P235" s="165"/>
      <c r="Q235" s="165"/>
      <c r="R235" s="165"/>
      <c r="S235" s="165"/>
      <c r="T235" s="165"/>
      <c r="U235" s="165"/>
      <c r="V235" s="165"/>
      <c r="W235" s="165"/>
      <c r="X235" s="165"/>
      <c r="Y235" s="165"/>
      <c r="Z235" s="165"/>
      <c r="AA235" s="165"/>
      <c r="AB235" s="165"/>
      <c r="AC235" s="165"/>
      <c r="AD235" s="165"/>
      <c r="AE235" s="165"/>
      <c r="AF235" s="165"/>
      <c r="AG235" s="165"/>
      <c r="AH235" s="165"/>
      <c r="AI235" s="165"/>
      <c r="AJ235" s="165"/>
      <c r="AK235" s="165"/>
      <c r="AL235" s="165"/>
      <c r="AM235" s="165"/>
    </row>
    <row r="236" spans="7:39" x14ac:dyDescent="0.25">
      <c r="G236" s="165"/>
      <c r="H236" s="165"/>
      <c r="I236" s="165"/>
      <c r="J236" s="165"/>
      <c r="K236" s="165"/>
      <c r="L236" s="165"/>
      <c r="M236" s="165"/>
      <c r="N236" s="165"/>
      <c r="O236" s="165"/>
      <c r="P236" s="165"/>
      <c r="Q236" s="165"/>
      <c r="R236" s="165"/>
      <c r="S236" s="165"/>
      <c r="T236" s="165"/>
      <c r="U236" s="165"/>
      <c r="V236" s="165"/>
      <c r="W236" s="165"/>
      <c r="X236" s="165"/>
      <c r="Y236" s="165"/>
      <c r="Z236" s="165"/>
      <c r="AA236" s="165"/>
      <c r="AB236" s="165"/>
      <c r="AC236" s="165"/>
      <c r="AD236" s="165"/>
      <c r="AE236" s="165"/>
      <c r="AF236" s="165"/>
      <c r="AG236" s="165"/>
      <c r="AH236" s="165"/>
      <c r="AI236" s="165"/>
      <c r="AJ236" s="165"/>
      <c r="AK236" s="165"/>
      <c r="AL236" s="165"/>
      <c r="AM236" s="165"/>
    </row>
    <row r="237" spans="7:39" x14ac:dyDescent="0.25">
      <c r="G237" s="165"/>
      <c r="H237" s="165"/>
      <c r="I237" s="165"/>
      <c r="J237" s="165"/>
      <c r="K237" s="165"/>
      <c r="L237" s="165"/>
      <c r="M237" s="165"/>
      <c r="N237" s="165"/>
      <c r="O237" s="165"/>
      <c r="P237" s="165"/>
      <c r="Q237" s="165"/>
      <c r="R237" s="165"/>
      <c r="S237" s="165"/>
      <c r="T237" s="165"/>
      <c r="U237" s="165"/>
      <c r="V237" s="165"/>
      <c r="W237" s="165"/>
      <c r="X237" s="165"/>
      <c r="Y237" s="165"/>
      <c r="Z237" s="165"/>
      <c r="AA237" s="165"/>
      <c r="AB237" s="165"/>
      <c r="AC237" s="165"/>
      <c r="AD237" s="165"/>
      <c r="AE237" s="165"/>
      <c r="AF237" s="165"/>
      <c r="AG237" s="165"/>
      <c r="AH237" s="165"/>
      <c r="AI237" s="165"/>
      <c r="AJ237" s="165"/>
      <c r="AK237" s="165"/>
      <c r="AL237" s="165"/>
      <c r="AM237" s="165"/>
    </row>
    <row r="238" spans="7:39" x14ac:dyDescent="0.25">
      <c r="G238" s="165"/>
      <c r="H238" s="165"/>
      <c r="I238" s="165"/>
      <c r="J238" s="165"/>
      <c r="K238" s="165"/>
      <c r="L238" s="165"/>
      <c r="M238" s="165"/>
      <c r="N238" s="165"/>
      <c r="O238" s="165"/>
      <c r="P238" s="165"/>
      <c r="Q238" s="165"/>
      <c r="R238" s="165"/>
      <c r="S238" s="165"/>
      <c r="T238" s="165"/>
      <c r="U238" s="165"/>
      <c r="V238" s="165"/>
      <c r="W238" s="165"/>
      <c r="X238" s="165"/>
      <c r="Y238" s="165"/>
      <c r="Z238" s="165"/>
      <c r="AA238" s="165"/>
      <c r="AB238" s="165"/>
      <c r="AC238" s="165"/>
      <c r="AD238" s="165"/>
      <c r="AE238" s="165"/>
      <c r="AF238" s="165"/>
      <c r="AG238" s="165"/>
      <c r="AH238" s="165"/>
      <c r="AI238" s="165"/>
      <c r="AJ238" s="165"/>
      <c r="AK238" s="165"/>
      <c r="AL238" s="165"/>
      <c r="AM238" s="165"/>
    </row>
    <row r="239" spans="7:39" x14ac:dyDescent="0.25">
      <c r="G239" s="165"/>
      <c r="H239" s="165"/>
      <c r="I239" s="165"/>
      <c r="J239" s="165"/>
      <c r="K239" s="165"/>
      <c r="L239" s="165"/>
      <c r="M239" s="165"/>
      <c r="N239" s="165"/>
      <c r="O239" s="165"/>
      <c r="P239" s="165"/>
      <c r="Q239" s="165"/>
      <c r="R239" s="165"/>
      <c r="S239" s="165"/>
      <c r="T239" s="165"/>
      <c r="U239" s="165"/>
      <c r="V239" s="165"/>
      <c r="W239" s="165"/>
      <c r="X239" s="165"/>
      <c r="Y239" s="165"/>
      <c r="Z239" s="165"/>
      <c r="AA239" s="165"/>
      <c r="AB239" s="165"/>
      <c r="AC239" s="165"/>
      <c r="AD239" s="165"/>
      <c r="AE239" s="165"/>
      <c r="AF239" s="165"/>
      <c r="AG239" s="165"/>
      <c r="AH239" s="165"/>
      <c r="AI239" s="165"/>
      <c r="AJ239" s="165"/>
      <c r="AK239" s="165"/>
      <c r="AL239" s="165"/>
      <c r="AM239" s="165"/>
    </row>
    <row r="240" spans="7:39" x14ac:dyDescent="0.25">
      <c r="G240" s="165"/>
      <c r="H240" s="165"/>
      <c r="I240" s="165"/>
      <c r="J240" s="165"/>
      <c r="K240" s="165"/>
      <c r="L240" s="165"/>
      <c r="M240" s="165"/>
      <c r="N240" s="165"/>
      <c r="O240" s="165"/>
      <c r="P240" s="165"/>
      <c r="Q240" s="165"/>
      <c r="R240" s="165"/>
      <c r="S240" s="165"/>
      <c r="T240" s="165"/>
      <c r="U240" s="165"/>
      <c r="V240" s="165"/>
      <c r="W240" s="165"/>
      <c r="X240" s="165"/>
      <c r="Y240" s="165"/>
      <c r="Z240" s="165"/>
      <c r="AA240" s="165"/>
      <c r="AB240" s="165"/>
      <c r="AC240" s="165"/>
      <c r="AD240" s="165"/>
      <c r="AE240" s="165"/>
      <c r="AF240" s="165"/>
      <c r="AG240" s="165"/>
      <c r="AH240" s="165"/>
      <c r="AI240" s="165"/>
      <c r="AJ240" s="165"/>
      <c r="AK240" s="165"/>
      <c r="AL240" s="165"/>
      <c r="AM240" s="165"/>
    </row>
    <row r="241" spans="7:39" x14ac:dyDescent="0.25">
      <c r="G241" s="165"/>
      <c r="H241" s="165"/>
      <c r="I241" s="165"/>
      <c r="J241" s="165"/>
      <c r="K241" s="165"/>
      <c r="L241" s="165"/>
      <c r="M241" s="165"/>
      <c r="N241" s="165"/>
      <c r="O241" s="165"/>
      <c r="P241" s="165"/>
      <c r="Q241" s="165"/>
      <c r="R241" s="165"/>
      <c r="S241" s="165"/>
      <c r="T241" s="165"/>
      <c r="U241" s="165"/>
      <c r="V241" s="165"/>
      <c r="W241" s="165"/>
      <c r="X241" s="165"/>
      <c r="Y241" s="165"/>
      <c r="Z241" s="165"/>
      <c r="AA241" s="165"/>
      <c r="AB241" s="165"/>
      <c r="AC241" s="165"/>
      <c r="AD241" s="165"/>
      <c r="AE241" s="165"/>
      <c r="AF241" s="165"/>
      <c r="AG241" s="165"/>
      <c r="AH241" s="165"/>
      <c r="AI241" s="165"/>
      <c r="AJ241" s="165"/>
      <c r="AK241" s="165"/>
      <c r="AL241" s="165"/>
      <c r="AM241" s="165"/>
    </row>
    <row r="242" spans="7:39" x14ac:dyDescent="0.25">
      <c r="G242" s="165"/>
      <c r="H242" s="165"/>
      <c r="I242" s="165"/>
      <c r="J242" s="165"/>
      <c r="K242" s="165"/>
      <c r="L242" s="165"/>
      <c r="M242" s="165"/>
      <c r="N242" s="165"/>
      <c r="O242" s="165"/>
      <c r="P242" s="165"/>
      <c r="Q242" s="165"/>
      <c r="R242" s="165"/>
      <c r="S242" s="165"/>
      <c r="T242" s="165"/>
      <c r="U242" s="165"/>
      <c r="V242" s="165"/>
      <c r="W242" s="165"/>
      <c r="X242" s="165"/>
      <c r="Y242" s="165"/>
      <c r="Z242" s="165"/>
      <c r="AA242" s="165"/>
      <c r="AB242" s="165"/>
      <c r="AC242" s="165"/>
      <c r="AD242" s="165"/>
      <c r="AE242" s="165"/>
      <c r="AF242" s="165"/>
      <c r="AG242" s="165"/>
      <c r="AH242" s="165"/>
      <c r="AI242" s="165"/>
      <c r="AJ242" s="165"/>
      <c r="AK242" s="165"/>
      <c r="AL242" s="165"/>
      <c r="AM242" s="165"/>
    </row>
    <row r="243" spans="7:39" x14ac:dyDescent="0.25">
      <c r="G243" s="165"/>
      <c r="H243" s="165"/>
      <c r="I243" s="165"/>
      <c r="J243" s="165"/>
      <c r="K243" s="165"/>
      <c r="L243" s="165"/>
      <c r="M243" s="165"/>
      <c r="N243" s="165"/>
      <c r="O243" s="165"/>
      <c r="P243" s="165"/>
      <c r="Q243" s="165"/>
      <c r="R243" s="165"/>
      <c r="S243" s="165"/>
      <c r="T243" s="165"/>
      <c r="U243" s="165"/>
      <c r="V243" s="165"/>
      <c r="W243" s="165"/>
      <c r="X243" s="165"/>
      <c r="Y243" s="165"/>
      <c r="Z243" s="165"/>
      <c r="AA243" s="165"/>
      <c r="AB243" s="165"/>
      <c r="AC243" s="165"/>
      <c r="AD243" s="165"/>
      <c r="AE243" s="165"/>
      <c r="AF243" s="165"/>
      <c r="AG243" s="165"/>
      <c r="AH243" s="165"/>
      <c r="AI243" s="165"/>
      <c r="AJ243" s="165"/>
      <c r="AK243" s="165"/>
      <c r="AL243" s="165"/>
      <c r="AM243" s="165"/>
    </row>
    <row r="244" spans="7:39" x14ac:dyDescent="0.25">
      <c r="G244" s="165"/>
      <c r="H244" s="165"/>
      <c r="I244" s="165"/>
      <c r="J244" s="165"/>
      <c r="K244" s="165"/>
      <c r="L244" s="165"/>
      <c r="M244" s="165"/>
      <c r="N244" s="165"/>
      <c r="O244" s="165"/>
      <c r="P244" s="165"/>
      <c r="Q244" s="165"/>
      <c r="R244" s="165"/>
      <c r="S244" s="165"/>
      <c r="T244" s="165"/>
      <c r="U244" s="165"/>
      <c r="V244" s="165"/>
      <c r="W244" s="165"/>
      <c r="X244" s="165"/>
      <c r="Y244" s="165"/>
      <c r="Z244" s="165"/>
      <c r="AA244" s="165"/>
      <c r="AB244" s="165"/>
      <c r="AC244" s="165"/>
      <c r="AD244" s="165"/>
      <c r="AE244" s="165"/>
      <c r="AF244" s="165"/>
      <c r="AG244" s="165"/>
      <c r="AH244" s="165"/>
      <c r="AI244" s="165"/>
      <c r="AJ244" s="165"/>
      <c r="AK244" s="165"/>
      <c r="AL244" s="165"/>
      <c r="AM244" s="165"/>
    </row>
    <row r="245" spans="7:39" x14ac:dyDescent="0.25">
      <c r="G245" s="165"/>
      <c r="H245" s="165"/>
      <c r="I245" s="165"/>
      <c r="J245" s="165"/>
      <c r="K245" s="165"/>
      <c r="L245" s="165"/>
      <c r="M245" s="165"/>
      <c r="N245" s="165"/>
      <c r="O245" s="165"/>
      <c r="P245" s="165"/>
      <c r="Q245" s="165"/>
      <c r="R245" s="165"/>
      <c r="S245" s="165"/>
      <c r="T245" s="165"/>
      <c r="U245" s="165"/>
      <c r="V245" s="165"/>
      <c r="W245" s="165"/>
      <c r="X245" s="165"/>
      <c r="Y245" s="165"/>
      <c r="Z245" s="165"/>
      <c r="AA245" s="165"/>
      <c r="AB245" s="165"/>
      <c r="AC245" s="165"/>
      <c r="AD245" s="165"/>
      <c r="AE245" s="165"/>
      <c r="AF245" s="165"/>
      <c r="AG245" s="165"/>
      <c r="AH245" s="165"/>
      <c r="AI245" s="165"/>
      <c r="AJ245" s="165"/>
      <c r="AK245" s="165"/>
      <c r="AL245" s="165"/>
      <c r="AM245" s="165"/>
    </row>
    <row r="246" spans="7:39" x14ac:dyDescent="0.25">
      <c r="G246" s="165"/>
      <c r="H246" s="165"/>
      <c r="I246" s="165"/>
      <c r="J246" s="165"/>
      <c r="K246" s="165"/>
      <c r="L246" s="165"/>
      <c r="M246" s="165"/>
      <c r="N246" s="165"/>
      <c r="O246" s="165"/>
      <c r="P246" s="165"/>
      <c r="Q246" s="165"/>
      <c r="R246" s="165"/>
      <c r="S246" s="165"/>
      <c r="T246" s="165"/>
      <c r="U246" s="165"/>
      <c r="V246" s="165"/>
      <c r="W246" s="165"/>
      <c r="X246" s="165"/>
      <c r="Y246" s="165"/>
      <c r="Z246" s="165"/>
      <c r="AA246" s="165"/>
      <c r="AB246" s="165"/>
      <c r="AC246" s="165"/>
      <c r="AD246" s="165"/>
      <c r="AE246" s="165"/>
      <c r="AF246" s="165"/>
      <c r="AG246" s="165"/>
      <c r="AH246" s="165"/>
      <c r="AI246" s="165"/>
      <c r="AJ246" s="165"/>
      <c r="AK246" s="165"/>
      <c r="AL246" s="165"/>
      <c r="AM246" s="165"/>
    </row>
    <row r="247" spans="7:39" x14ac:dyDescent="0.25">
      <c r="G247" s="165"/>
      <c r="H247" s="165"/>
      <c r="I247" s="165"/>
      <c r="J247" s="165"/>
      <c r="K247" s="165"/>
      <c r="L247" s="165"/>
      <c r="M247" s="165"/>
      <c r="N247" s="165"/>
      <c r="O247" s="165"/>
      <c r="P247" s="165"/>
      <c r="Q247" s="165"/>
      <c r="R247" s="165"/>
      <c r="S247" s="165"/>
      <c r="T247" s="165"/>
      <c r="U247" s="165"/>
      <c r="V247" s="165"/>
      <c r="W247" s="165"/>
      <c r="X247" s="165"/>
      <c r="Y247" s="165"/>
      <c r="Z247" s="165"/>
      <c r="AA247" s="165"/>
      <c r="AB247" s="165"/>
      <c r="AC247" s="165"/>
      <c r="AD247" s="165"/>
      <c r="AE247" s="165"/>
      <c r="AF247" s="165"/>
      <c r="AG247" s="165"/>
      <c r="AH247" s="165"/>
      <c r="AI247" s="165"/>
      <c r="AJ247" s="165"/>
      <c r="AK247" s="165"/>
      <c r="AL247" s="165"/>
      <c r="AM247" s="165"/>
    </row>
    <row r="248" spans="7:39" x14ac:dyDescent="0.25">
      <c r="G248" s="165"/>
      <c r="H248" s="165"/>
      <c r="I248" s="165"/>
      <c r="J248" s="165"/>
      <c r="K248" s="165"/>
      <c r="L248" s="165"/>
      <c r="M248" s="165"/>
      <c r="N248" s="165"/>
      <c r="O248" s="165"/>
      <c r="P248" s="165"/>
      <c r="Q248" s="165"/>
      <c r="R248" s="165"/>
      <c r="S248" s="165"/>
      <c r="T248" s="165"/>
      <c r="U248" s="165"/>
      <c r="V248" s="165"/>
      <c r="W248" s="165"/>
      <c r="X248" s="165"/>
      <c r="Y248" s="165"/>
      <c r="Z248" s="165"/>
      <c r="AA248" s="165"/>
      <c r="AB248" s="165"/>
      <c r="AC248" s="165"/>
      <c r="AD248" s="165"/>
      <c r="AE248" s="165"/>
      <c r="AF248" s="165"/>
      <c r="AG248" s="165"/>
      <c r="AH248" s="165"/>
      <c r="AI248" s="165"/>
      <c r="AJ248" s="165"/>
      <c r="AK248" s="165"/>
      <c r="AL248" s="165"/>
      <c r="AM248" s="165"/>
    </row>
    <row r="249" spans="7:39" x14ac:dyDescent="0.25">
      <c r="G249" s="165"/>
      <c r="H249" s="165"/>
      <c r="I249" s="165"/>
      <c r="J249" s="165"/>
      <c r="K249" s="165"/>
      <c r="L249" s="165"/>
      <c r="M249" s="165"/>
      <c r="N249" s="165"/>
      <c r="O249" s="165"/>
      <c r="P249" s="165"/>
      <c r="Q249" s="165"/>
      <c r="R249" s="165"/>
      <c r="S249" s="165"/>
      <c r="T249" s="165"/>
      <c r="U249" s="165"/>
      <c r="V249" s="165"/>
      <c r="W249" s="165"/>
      <c r="X249" s="165"/>
      <c r="Y249" s="165"/>
      <c r="Z249" s="165"/>
      <c r="AA249" s="165"/>
      <c r="AB249" s="165"/>
      <c r="AC249" s="165"/>
      <c r="AD249" s="165"/>
      <c r="AE249" s="165"/>
      <c r="AF249" s="165"/>
      <c r="AG249" s="165"/>
      <c r="AH249" s="165"/>
      <c r="AI249" s="165"/>
      <c r="AJ249" s="165"/>
      <c r="AK249" s="165"/>
      <c r="AL249" s="165"/>
      <c r="AM249" s="165"/>
    </row>
    <row r="250" spans="7:39" x14ac:dyDescent="0.25">
      <c r="G250" s="165"/>
      <c r="H250" s="165"/>
      <c r="I250" s="165"/>
      <c r="J250" s="165"/>
      <c r="K250" s="165"/>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c r="AG250" s="165"/>
      <c r="AH250" s="165"/>
      <c r="AI250" s="165"/>
      <c r="AJ250" s="165"/>
      <c r="AK250" s="165"/>
      <c r="AL250" s="165"/>
      <c r="AM250" s="165"/>
    </row>
    <row r="251" spans="7:39" x14ac:dyDescent="0.25">
      <c r="G251" s="165"/>
      <c r="H251" s="165"/>
      <c r="I251" s="165"/>
      <c r="J251" s="165"/>
      <c r="K251" s="165"/>
      <c r="L251" s="165"/>
      <c r="M251" s="165"/>
      <c r="N251" s="165"/>
      <c r="O251" s="165"/>
      <c r="P251" s="165"/>
      <c r="Q251" s="165"/>
      <c r="R251" s="165"/>
      <c r="S251" s="165"/>
      <c r="T251" s="165"/>
      <c r="U251" s="165"/>
      <c r="V251" s="165"/>
      <c r="W251" s="165"/>
      <c r="X251" s="165"/>
      <c r="Y251" s="165"/>
      <c r="Z251" s="165"/>
      <c r="AA251" s="165"/>
      <c r="AB251" s="165"/>
      <c r="AC251" s="165"/>
      <c r="AD251" s="165"/>
      <c r="AE251" s="165"/>
      <c r="AF251" s="165"/>
      <c r="AG251" s="165"/>
      <c r="AH251" s="165"/>
      <c r="AI251" s="165"/>
      <c r="AJ251" s="165"/>
      <c r="AK251" s="165"/>
      <c r="AL251" s="165"/>
      <c r="AM251" s="165"/>
    </row>
    <row r="252" spans="7:39" x14ac:dyDescent="0.25">
      <c r="G252" s="165"/>
      <c r="H252" s="165"/>
      <c r="I252" s="165"/>
      <c r="J252" s="165"/>
      <c r="K252" s="165"/>
      <c r="L252" s="165"/>
      <c r="M252" s="165"/>
      <c r="N252" s="165"/>
      <c r="O252" s="165"/>
      <c r="P252" s="165"/>
      <c r="Q252" s="165"/>
      <c r="R252" s="165"/>
      <c r="S252" s="165"/>
      <c r="T252" s="165"/>
      <c r="U252" s="165"/>
      <c r="V252" s="165"/>
      <c r="W252" s="165"/>
      <c r="X252" s="165"/>
      <c r="Y252" s="165"/>
      <c r="Z252" s="165"/>
      <c r="AA252" s="165"/>
      <c r="AB252" s="165"/>
      <c r="AC252" s="165"/>
      <c r="AD252" s="165"/>
      <c r="AE252" s="165"/>
      <c r="AF252" s="165"/>
      <c r="AG252" s="165"/>
      <c r="AH252" s="165"/>
      <c r="AI252" s="165"/>
      <c r="AJ252" s="165"/>
      <c r="AK252" s="165"/>
      <c r="AL252" s="165"/>
      <c r="AM252" s="165"/>
    </row>
    <row r="253" spans="7:39" x14ac:dyDescent="0.25">
      <c r="G253" s="165"/>
      <c r="H253" s="165"/>
      <c r="I253" s="165"/>
      <c r="J253" s="165"/>
      <c r="K253" s="165"/>
      <c r="L253" s="165"/>
      <c r="M253" s="165"/>
      <c r="N253" s="165"/>
      <c r="O253" s="165"/>
      <c r="P253" s="165"/>
      <c r="Q253" s="165"/>
      <c r="R253" s="165"/>
      <c r="S253" s="165"/>
      <c r="T253" s="165"/>
      <c r="U253" s="165"/>
      <c r="V253" s="165"/>
      <c r="W253" s="165"/>
      <c r="X253" s="165"/>
      <c r="Y253" s="165"/>
      <c r="Z253" s="165"/>
      <c r="AA253" s="165"/>
      <c r="AB253" s="165"/>
      <c r="AC253" s="165"/>
      <c r="AD253" s="165"/>
      <c r="AE253" s="165"/>
      <c r="AF253" s="165"/>
      <c r="AG253" s="165"/>
      <c r="AH253" s="165"/>
      <c r="AI253" s="165"/>
      <c r="AJ253" s="165"/>
      <c r="AK253" s="165"/>
      <c r="AL253" s="165"/>
      <c r="AM253" s="165"/>
    </row>
    <row r="254" spans="7:39" x14ac:dyDescent="0.25">
      <c r="G254" s="165"/>
      <c r="H254" s="165"/>
      <c r="I254" s="165"/>
      <c r="J254" s="165"/>
      <c r="K254" s="165"/>
      <c r="L254" s="165"/>
      <c r="M254" s="165"/>
      <c r="N254" s="165"/>
      <c r="O254" s="165"/>
      <c r="P254" s="165"/>
      <c r="Q254" s="165"/>
      <c r="R254" s="165"/>
      <c r="S254" s="165"/>
      <c r="T254" s="165"/>
      <c r="U254" s="165"/>
      <c r="V254" s="165"/>
      <c r="W254" s="165"/>
      <c r="X254" s="165"/>
      <c r="Y254" s="165"/>
      <c r="Z254" s="165"/>
      <c r="AA254" s="165"/>
      <c r="AB254" s="165"/>
      <c r="AC254" s="165"/>
      <c r="AD254" s="165"/>
      <c r="AE254" s="165"/>
      <c r="AF254" s="165"/>
      <c r="AG254" s="165"/>
      <c r="AH254" s="165"/>
      <c r="AI254" s="165"/>
      <c r="AJ254" s="165"/>
      <c r="AK254" s="165"/>
      <c r="AL254" s="165"/>
      <c r="AM254" s="165"/>
    </row>
    <row r="255" spans="7:39" x14ac:dyDescent="0.2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c r="AG255" s="165"/>
      <c r="AH255" s="165"/>
      <c r="AI255" s="165"/>
      <c r="AJ255" s="165"/>
      <c r="AK255" s="165"/>
      <c r="AL255" s="165"/>
      <c r="AM255" s="165"/>
    </row>
    <row r="256" spans="7:39" x14ac:dyDescent="0.25">
      <c r="G256" s="165"/>
      <c r="H256" s="165"/>
      <c r="I256" s="165"/>
      <c r="J256" s="165"/>
      <c r="K256" s="165"/>
      <c r="L256" s="165"/>
      <c r="M256" s="165"/>
      <c r="N256" s="165"/>
      <c r="O256" s="165"/>
      <c r="P256" s="165"/>
      <c r="Q256" s="165"/>
      <c r="R256" s="165"/>
      <c r="S256" s="165"/>
      <c r="T256" s="165"/>
      <c r="U256" s="165"/>
      <c r="V256" s="165"/>
      <c r="W256" s="165"/>
      <c r="X256" s="165"/>
      <c r="Y256" s="165"/>
      <c r="Z256" s="165"/>
      <c r="AA256" s="165"/>
      <c r="AB256" s="165"/>
      <c r="AC256" s="165"/>
      <c r="AD256" s="165"/>
      <c r="AE256" s="165"/>
      <c r="AF256" s="165"/>
      <c r="AG256" s="165"/>
      <c r="AH256" s="165"/>
      <c r="AI256" s="165"/>
      <c r="AJ256" s="165"/>
      <c r="AK256" s="165"/>
      <c r="AL256" s="165"/>
      <c r="AM256" s="165"/>
    </row>
    <row r="257" spans="7:39" x14ac:dyDescent="0.2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row>
    <row r="258" spans="7:39" x14ac:dyDescent="0.25">
      <c r="G258" s="165"/>
      <c r="H258" s="165"/>
      <c r="I258" s="165"/>
      <c r="J258" s="165"/>
      <c r="K258" s="165"/>
      <c r="L258" s="165"/>
      <c r="M258" s="165"/>
      <c r="N258" s="165"/>
      <c r="O258" s="165"/>
      <c r="P258" s="165"/>
      <c r="Q258" s="165"/>
      <c r="R258" s="165"/>
      <c r="S258" s="165"/>
      <c r="T258" s="165"/>
      <c r="U258" s="165"/>
      <c r="V258" s="165"/>
      <c r="W258" s="165"/>
      <c r="X258" s="165"/>
      <c r="Y258" s="165"/>
      <c r="Z258" s="165"/>
      <c r="AA258" s="165"/>
      <c r="AB258" s="165"/>
      <c r="AC258" s="165"/>
      <c r="AD258" s="165"/>
      <c r="AE258" s="165"/>
      <c r="AF258" s="165"/>
      <c r="AG258" s="165"/>
      <c r="AH258" s="165"/>
      <c r="AI258" s="165"/>
      <c r="AJ258" s="165"/>
      <c r="AK258" s="165"/>
      <c r="AL258" s="165"/>
      <c r="AM258" s="165"/>
    </row>
    <row r="259" spans="7:39" x14ac:dyDescent="0.25">
      <c r="G259" s="165"/>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c r="AG259" s="165"/>
      <c r="AH259" s="165"/>
      <c r="AI259" s="165"/>
      <c r="AJ259" s="165"/>
      <c r="AK259" s="165"/>
      <c r="AL259" s="165"/>
      <c r="AM259" s="165"/>
    </row>
    <row r="260" spans="7:39" x14ac:dyDescent="0.25">
      <c r="G260" s="165"/>
      <c r="H260" s="165"/>
      <c r="I260" s="165"/>
      <c r="J260" s="165"/>
      <c r="K260" s="165"/>
      <c r="L260" s="165"/>
      <c r="M260" s="165"/>
      <c r="N260" s="165"/>
      <c r="O260" s="165"/>
      <c r="P260" s="165"/>
      <c r="Q260" s="165"/>
      <c r="R260" s="165"/>
      <c r="S260" s="165"/>
      <c r="T260" s="165"/>
      <c r="U260" s="165"/>
      <c r="V260" s="165"/>
      <c r="W260" s="165"/>
      <c r="X260" s="165"/>
      <c r="Y260" s="165"/>
      <c r="Z260" s="165"/>
      <c r="AA260" s="165"/>
      <c r="AB260" s="165"/>
      <c r="AC260" s="165"/>
      <c r="AD260" s="165"/>
      <c r="AE260" s="165"/>
      <c r="AF260" s="165"/>
      <c r="AG260" s="165"/>
      <c r="AH260" s="165"/>
      <c r="AI260" s="165"/>
      <c r="AJ260" s="165"/>
      <c r="AK260" s="165"/>
      <c r="AL260" s="165"/>
      <c r="AM260" s="165"/>
    </row>
    <row r="261" spans="7:39" x14ac:dyDescent="0.25">
      <c r="G261" s="165"/>
      <c r="H261" s="165"/>
      <c r="I261" s="165"/>
      <c r="J261" s="165"/>
      <c r="K261" s="165"/>
      <c r="L261" s="165"/>
      <c r="M261" s="165"/>
      <c r="N261" s="165"/>
      <c r="O261" s="165"/>
      <c r="P261" s="165"/>
      <c r="Q261" s="165"/>
      <c r="R261" s="165"/>
      <c r="S261" s="165"/>
      <c r="T261" s="165"/>
      <c r="U261" s="165"/>
      <c r="V261" s="165"/>
      <c r="W261" s="165"/>
      <c r="X261" s="165"/>
      <c r="Y261" s="165"/>
      <c r="Z261" s="165"/>
      <c r="AA261" s="165"/>
      <c r="AB261" s="165"/>
      <c r="AC261" s="165"/>
      <c r="AD261" s="165"/>
      <c r="AE261" s="165"/>
      <c r="AF261" s="165"/>
      <c r="AG261" s="165"/>
      <c r="AH261" s="165"/>
      <c r="AI261" s="165"/>
      <c r="AJ261" s="165"/>
      <c r="AK261" s="165"/>
      <c r="AL261" s="165"/>
      <c r="AM261" s="165"/>
    </row>
    <row r="262" spans="7:39" x14ac:dyDescent="0.25">
      <c r="G262" s="165"/>
      <c r="H262" s="165"/>
      <c r="I262" s="165"/>
      <c r="J262" s="165"/>
      <c r="K262" s="165"/>
      <c r="L262" s="165"/>
      <c r="M262" s="165"/>
      <c r="N262" s="165"/>
      <c r="O262" s="165"/>
      <c r="P262" s="165"/>
      <c r="Q262" s="165"/>
      <c r="R262" s="165"/>
      <c r="S262" s="165"/>
      <c r="T262" s="165"/>
      <c r="U262" s="165"/>
      <c r="V262" s="165"/>
      <c r="W262" s="165"/>
      <c r="X262" s="165"/>
      <c r="Y262" s="165"/>
      <c r="Z262" s="165"/>
      <c r="AA262" s="165"/>
      <c r="AB262" s="165"/>
      <c r="AC262" s="165"/>
      <c r="AD262" s="165"/>
      <c r="AE262" s="165"/>
      <c r="AF262" s="165"/>
      <c r="AG262" s="165"/>
      <c r="AH262" s="165"/>
      <c r="AI262" s="165"/>
      <c r="AJ262" s="165"/>
      <c r="AK262" s="165"/>
      <c r="AL262" s="165"/>
      <c r="AM262" s="165"/>
    </row>
    <row r="263" spans="7:39" x14ac:dyDescent="0.25">
      <c r="G263" s="165"/>
      <c r="H263" s="165"/>
      <c r="I263" s="165"/>
      <c r="J263" s="165"/>
      <c r="K263" s="165"/>
      <c r="L263" s="165"/>
      <c r="M263" s="165"/>
      <c r="N263" s="165"/>
      <c r="O263" s="165"/>
      <c r="P263" s="165"/>
      <c r="Q263" s="165"/>
      <c r="R263" s="165"/>
      <c r="S263" s="165"/>
      <c r="T263" s="165"/>
      <c r="U263" s="165"/>
      <c r="V263" s="165"/>
      <c r="W263" s="165"/>
      <c r="X263" s="165"/>
      <c r="Y263" s="165"/>
      <c r="Z263" s="165"/>
      <c r="AA263" s="165"/>
      <c r="AB263" s="165"/>
      <c r="AC263" s="165"/>
      <c r="AD263" s="165"/>
      <c r="AE263" s="165"/>
      <c r="AF263" s="165"/>
      <c r="AG263" s="165"/>
      <c r="AH263" s="165"/>
      <c r="AI263" s="165"/>
      <c r="AJ263" s="165"/>
      <c r="AK263" s="165"/>
      <c r="AL263" s="165"/>
      <c r="AM263" s="165"/>
    </row>
    <row r="264" spans="7:39" x14ac:dyDescent="0.25">
      <c r="G264" s="165"/>
      <c r="H264" s="165"/>
      <c r="I264" s="165"/>
      <c r="J264" s="165"/>
      <c r="K264" s="165"/>
      <c r="L264" s="165"/>
      <c r="M264" s="165"/>
      <c r="N264" s="165"/>
      <c r="O264" s="165"/>
      <c r="P264" s="165"/>
      <c r="Q264" s="165"/>
      <c r="R264" s="165"/>
      <c r="S264" s="165"/>
      <c r="T264" s="165"/>
      <c r="U264" s="165"/>
      <c r="V264" s="165"/>
      <c r="W264" s="165"/>
      <c r="X264" s="165"/>
      <c r="Y264" s="165"/>
      <c r="Z264" s="165"/>
      <c r="AA264" s="165"/>
      <c r="AB264" s="165"/>
      <c r="AC264" s="165"/>
      <c r="AD264" s="165"/>
      <c r="AE264" s="165"/>
      <c r="AF264" s="165"/>
      <c r="AG264" s="165"/>
      <c r="AH264" s="165"/>
      <c r="AI264" s="165"/>
      <c r="AJ264" s="165"/>
      <c r="AK264" s="165"/>
      <c r="AL264" s="165"/>
      <c r="AM264" s="165"/>
    </row>
    <row r="265" spans="7:39" x14ac:dyDescent="0.25">
      <c r="G265" s="165"/>
      <c r="H265" s="165"/>
      <c r="I265" s="165"/>
      <c r="J265" s="165"/>
      <c r="K265" s="165"/>
      <c r="L265" s="165"/>
      <c r="M265" s="165"/>
      <c r="N265" s="165"/>
      <c r="O265" s="165"/>
      <c r="P265" s="165"/>
      <c r="Q265" s="165"/>
      <c r="R265" s="165"/>
      <c r="S265" s="165"/>
      <c r="T265" s="165"/>
      <c r="U265" s="165"/>
      <c r="V265" s="165"/>
      <c r="W265" s="165"/>
      <c r="X265" s="165"/>
      <c r="Y265" s="165"/>
      <c r="Z265" s="165"/>
      <c r="AA265" s="165"/>
      <c r="AB265" s="165"/>
      <c r="AC265" s="165"/>
      <c r="AD265" s="165"/>
      <c r="AE265" s="165"/>
      <c r="AF265" s="165"/>
      <c r="AG265" s="165"/>
      <c r="AH265" s="165"/>
      <c r="AI265" s="165"/>
      <c r="AJ265" s="165"/>
      <c r="AK265" s="165"/>
      <c r="AL265" s="165"/>
      <c r="AM265" s="165"/>
    </row>
    <row r="266" spans="7:39" x14ac:dyDescent="0.25">
      <c r="G266" s="165"/>
      <c r="H266" s="165"/>
      <c r="I266" s="165"/>
      <c r="J266" s="165"/>
      <c r="K266" s="165"/>
      <c r="L266" s="165"/>
      <c r="M266" s="165"/>
      <c r="N266" s="165"/>
      <c r="O266" s="165"/>
      <c r="P266" s="165"/>
      <c r="Q266" s="165"/>
      <c r="R266" s="165"/>
      <c r="S266" s="165"/>
      <c r="T266" s="165"/>
      <c r="U266" s="165"/>
      <c r="V266" s="165"/>
      <c r="W266" s="165"/>
      <c r="X266" s="165"/>
      <c r="Y266" s="165"/>
      <c r="Z266" s="165"/>
      <c r="AA266" s="165"/>
      <c r="AB266" s="165"/>
      <c r="AC266" s="165"/>
      <c r="AD266" s="165"/>
      <c r="AE266" s="165"/>
      <c r="AF266" s="165"/>
      <c r="AG266" s="165"/>
      <c r="AH266" s="165"/>
      <c r="AI266" s="165"/>
      <c r="AJ266" s="165"/>
      <c r="AK266" s="165"/>
      <c r="AL266" s="165"/>
      <c r="AM266" s="165"/>
    </row>
    <row r="267" spans="7:39" x14ac:dyDescent="0.25">
      <c r="G267" s="165"/>
      <c r="H267" s="165"/>
      <c r="I267" s="165"/>
      <c r="J267" s="165"/>
      <c r="K267" s="165"/>
      <c r="L267" s="165"/>
      <c r="M267" s="165"/>
      <c r="N267" s="165"/>
      <c r="O267" s="165"/>
      <c r="P267" s="165"/>
      <c r="Q267" s="165"/>
      <c r="R267" s="165"/>
      <c r="S267" s="165"/>
      <c r="T267" s="165"/>
      <c r="U267" s="165"/>
      <c r="V267" s="165"/>
      <c r="W267" s="165"/>
      <c r="X267" s="165"/>
      <c r="Y267" s="165"/>
      <c r="Z267" s="165"/>
      <c r="AA267" s="165"/>
      <c r="AB267" s="165"/>
      <c r="AC267" s="165"/>
      <c r="AD267" s="165"/>
      <c r="AE267" s="165"/>
      <c r="AF267" s="165"/>
      <c r="AG267" s="165"/>
      <c r="AH267" s="165"/>
      <c r="AI267" s="165"/>
      <c r="AJ267" s="165"/>
      <c r="AK267" s="165"/>
      <c r="AL267" s="165"/>
      <c r="AM267" s="165"/>
    </row>
    <row r="268" spans="7:39" x14ac:dyDescent="0.25">
      <c r="G268" s="165"/>
      <c r="H268" s="165"/>
      <c r="I268" s="165"/>
      <c r="J268" s="165"/>
      <c r="K268" s="165"/>
      <c r="L268" s="165"/>
      <c r="M268" s="165"/>
      <c r="N268" s="165"/>
      <c r="O268" s="165"/>
      <c r="P268" s="165"/>
      <c r="Q268" s="165"/>
      <c r="R268" s="165"/>
      <c r="S268" s="165"/>
      <c r="T268" s="165"/>
      <c r="U268" s="165"/>
      <c r="V268" s="165"/>
      <c r="W268" s="165"/>
      <c r="X268" s="165"/>
      <c r="Y268" s="165"/>
      <c r="Z268" s="165"/>
      <c r="AA268" s="165"/>
      <c r="AB268" s="165"/>
      <c r="AC268" s="165"/>
      <c r="AD268" s="165"/>
      <c r="AE268" s="165"/>
      <c r="AF268" s="165"/>
      <c r="AG268" s="165"/>
      <c r="AH268" s="165"/>
      <c r="AI268" s="165"/>
      <c r="AJ268" s="165"/>
      <c r="AK268" s="165"/>
      <c r="AL268" s="165"/>
      <c r="AM268" s="165"/>
    </row>
    <row r="269" spans="7:39" x14ac:dyDescent="0.25">
      <c r="G269" s="165"/>
      <c r="H269" s="165"/>
      <c r="I269" s="165"/>
      <c r="J269" s="165"/>
      <c r="K269" s="165"/>
      <c r="L269" s="165"/>
      <c r="M269" s="165"/>
      <c r="N269" s="165"/>
      <c r="O269" s="165"/>
      <c r="P269" s="165"/>
      <c r="Q269" s="165"/>
      <c r="R269" s="165"/>
      <c r="S269" s="165"/>
      <c r="T269" s="165"/>
      <c r="U269" s="165"/>
      <c r="V269" s="165"/>
      <c r="W269" s="165"/>
      <c r="X269" s="165"/>
      <c r="Y269" s="165"/>
      <c r="Z269" s="165"/>
      <c r="AA269" s="165"/>
      <c r="AB269" s="165"/>
      <c r="AC269" s="165"/>
      <c r="AD269" s="165"/>
      <c r="AE269" s="165"/>
      <c r="AF269" s="165"/>
      <c r="AG269" s="165"/>
      <c r="AH269" s="165"/>
      <c r="AI269" s="165"/>
      <c r="AJ269" s="165"/>
      <c r="AK269" s="165"/>
      <c r="AL269" s="165"/>
      <c r="AM269" s="165"/>
    </row>
    <row r="270" spans="7:39" x14ac:dyDescent="0.25">
      <c r="G270" s="165"/>
      <c r="H270" s="165"/>
      <c r="I270" s="165"/>
      <c r="J270" s="165"/>
      <c r="K270" s="165"/>
      <c r="L270" s="165"/>
      <c r="M270" s="165"/>
      <c r="N270" s="165"/>
      <c r="O270" s="165"/>
      <c r="P270" s="165"/>
      <c r="Q270" s="165"/>
      <c r="R270" s="165"/>
      <c r="S270" s="165"/>
      <c r="T270" s="165"/>
      <c r="U270" s="165"/>
      <c r="V270" s="165"/>
      <c r="W270" s="165"/>
      <c r="X270" s="165"/>
      <c r="Y270" s="165"/>
      <c r="Z270" s="165"/>
      <c r="AA270" s="165"/>
      <c r="AB270" s="165"/>
      <c r="AC270" s="165"/>
      <c r="AD270" s="165"/>
      <c r="AE270" s="165"/>
      <c r="AF270" s="165"/>
      <c r="AG270" s="165"/>
      <c r="AH270" s="165"/>
      <c r="AI270" s="165"/>
      <c r="AJ270" s="165"/>
      <c r="AK270" s="165"/>
      <c r="AL270" s="165"/>
      <c r="AM270" s="165"/>
    </row>
    <row r="271" spans="7:39" x14ac:dyDescent="0.25">
      <c r="G271" s="165"/>
      <c r="H271" s="165"/>
      <c r="I271" s="165"/>
      <c r="J271" s="165"/>
      <c r="K271" s="165"/>
      <c r="L271" s="165"/>
      <c r="M271" s="165"/>
      <c r="N271" s="165"/>
      <c r="O271" s="165"/>
      <c r="P271" s="165"/>
      <c r="Q271" s="165"/>
      <c r="R271" s="165"/>
      <c r="S271" s="165"/>
      <c r="T271" s="165"/>
      <c r="U271" s="165"/>
      <c r="V271" s="165"/>
      <c r="W271" s="165"/>
      <c r="X271" s="165"/>
      <c r="Y271" s="165"/>
      <c r="Z271" s="165"/>
      <c r="AA271" s="165"/>
      <c r="AB271" s="165"/>
      <c r="AC271" s="165"/>
      <c r="AD271" s="165"/>
      <c r="AE271" s="165"/>
      <c r="AF271" s="165"/>
      <c r="AG271" s="165"/>
      <c r="AH271" s="165"/>
      <c r="AI271" s="165"/>
      <c r="AJ271" s="165"/>
      <c r="AK271" s="165"/>
      <c r="AL271" s="165"/>
      <c r="AM271" s="165"/>
    </row>
    <row r="272" spans="7:39" x14ac:dyDescent="0.25">
      <c r="G272" s="165"/>
      <c r="H272" s="165"/>
      <c r="I272" s="165"/>
      <c r="J272" s="165"/>
      <c r="K272" s="165"/>
      <c r="L272" s="165"/>
      <c r="M272" s="165"/>
      <c r="N272" s="165"/>
      <c r="O272" s="165"/>
      <c r="P272" s="165"/>
      <c r="Q272" s="165"/>
      <c r="R272" s="165"/>
      <c r="S272" s="165"/>
      <c r="T272" s="165"/>
      <c r="U272" s="165"/>
      <c r="V272" s="165"/>
      <c r="W272" s="165"/>
      <c r="X272" s="165"/>
      <c r="Y272" s="165"/>
      <c r="Z272" s="165"/>
      <c r="AA272" s="165"/>
      <c r="AB272" s="165"/>
      <c r="AC272" s="165"/>
      <c r="AD272" s="165"/>
      <c r="AE272" s="165"/>
      <c r="AF272" s="165"/>
      <c r="AG272" s="165"/>
      <c r="AH272" s="165"/>
      <c r="AI272" s="165"/>
      <c r="AJ272" s="165"/>
      <c r="AK272" s="165"/>
      <c r="AL272" s="165"/>
      <c r="AM272" s="165"/>
    </row>
    <row r="273" spans="7:39" x14ac:dyDescent="0.25">
      <c r="G273" s="165"/>
      <c r="H273" s="165"/>
      <c r="I273" s="165"/>
      <c r="J273" s="165"/>
      <c r="K273" s="165"/>
      <c r="L273" s="165"/>
      <c r="M273" s="165"/>
      <c r="N273" s="165"/>
      <c r="O273" s="165"/>
      <c r="P273" s="165"/>
      <c r="Q273" s="165"/>
      <c r="R273" s="165"/>
      <c r="S273" s="165"/>
      <c r="T273" s="165"/>
      <c r="U273" s="165"/>
      <c r="V273" s="165"/>
      <c r="W273" s="165"/>
      <c r="X273" s="165"/>
      <c r="Y273" s="165"/>
      <c r="Z273" s="165"/>
      <c r="AA273" s="165"/>
      <c r="AB273" s="165"/>
      <c r="AC273" s="165"/>
      <c r="AD273" s="165"/>
      <c r="AE273" s="165"/>
      <c r="AF273" s="165"/>
      <c r="AG273" s="165"/>
      <c r="AH273" s="165"/>
      <c r="AI273" s="165"/>
      <c r="AJ273" s="165"/>
      <c r="AK273" s="165"/>
      <c r="AL273" s="165"/>
      <c r="AM273" s="165"/>
    </row>
    <row r="274" spans="7:39" x14ac:dyDescent="0.25">
      <c r="G274" s="165"/>
      <c r="H274" s="165"/>
      <c r="I274" s="165"/>
      <c r="J274" s="165"/>
      <c r="K274" s="165"/>
      <c r="L274" s="165"/>
      <c r="M274" s="165"/>
      <c r="N274" s="165"/>
      <c r="O274" s="165"/>
      <c r="P274" s="165"/>
      <c r="Q274" s="165"/>
      <c r="R274" s="165"/>
      <c r="S274" s="165"/>
      <c r="T274" s="165"/>
      <c r="U274" s="165"/>
      <c r="V274" s="165"/>
      <c r="W274" s="165"/>
      <c r="X274" s="165"/>
      <c r="Y274" s="165"/>
      <c r="Z274" s="165"/>
      <c r="AA274" s="165"/>
      <c r="AB274" s="165"/>
      <c r="AC274" s="165"/>
      <c r="AD274" s="165"/>
      <c r="AE274" s="165"/>
      <c r="AF274" s="165"/>
      <c r="AG274" s="165"/>
      <c r="AH274" s="165"/>
      <c r="AI274" s="165"/>
      <c r="AJ274" s="165"/>
      <c r="AK274" s="165"/>
      <c r="AL274" s="165"/>
      <c r="AM274" s="165"/>
    </row>
    <row r="275" spans="7:39" x14ac:dyDescent="0.25">
      <c r="G275" s="165"/>
      <c r="H275" s="165"/>
      <c r="I275" s="165"/>
      <c r="J275" s="165"/>
      <c r="K275" s="165"/>
      <c r="L275" s="165"/>
      <c r="M275" s="165"/>
      <c r="N275" s="165"/>
      <c r="O275" s="165"/>
      <c r="P275" s="165"/>
      <c r="Q275" s="165"/>
      <c r="R275" s="165"/>
      <c r="S275" s="165"/>
      <c r="T275" s="165"/>
      <c r="U275" s="165"/>
      <c r="V275" s="165"/>
      <c r="W275" s="165"/>
      <c r="X275" s="165"/>
      <c r="Y275" s="165"/>
      <c r="Z275" s="165"/>
      <c r="AA275" s="165"/>
      <c r="AB275" s="165"/>
      <c r="AC275" s="165"/>
      <c r="AD275" s="165"/>
      <c r="AE275" s="165"/>
      <c r="AF275" s="165"/>
      <c r="AG275" s="165"/>
      <c r="AH275" s="165"/>
      <c r="AI275" s="165"/>
      <c r="AJ275" s="165"/>
      <c r="AK275" s="165"/>
      <c r="AL275" s="165"/>
      <c r="AM275" s="165"/>
    </row>
    <row r="276" spans="7:39" x14ac:dyDescent="0.25">
      <c r="G276" s="165"/>
      <c r="H276" s="165"/>
      <c r="I276" s="165"/>
      <c r="J276" s="165"/>
      <c r="K276" s="165"/>
      <c r="L276" s="165"/>
      <c r="M276" s="165"/>
      <c r="N276" s="165"/>
      <c r="O276" s="165"/>
      <c r="P276" s="165"/>
      <c r="Q276" s="165"/>
      <c r="R276" s="165"/>
      <c r="S276" s="165"/>
      <c r="T276" s="165"/>
      <c r="U276" s="165"/>
      <c r="V276" s="165"/>
      <c r="W276" s="165"/>
      <c r="X276" s="165"/>
      <c r="Y276" s="165"/>
      <c r="Z276" s="165"/>
      <c r="AA276" s="165"/>
      <c r="AB276" s="165"/>
      <c r="AC276" s="165"/>
      <c r="AD276" s="165"/>
      <c r="AE276" s="165"/>
      <c r="AF276" s="165"/>
      <c r="AG276" s="165"/>
      <c r="AH276" s="165"/>
      <c r="AI276" s="165"/>
      <c r="AJ276" s="165"/>
      <c r="AK276" s="165"/>
      <c r="AL276" s="165"/>
      <c r="AM276" s="165"/>
    </row>
    <row r="277" spans="7:39" x14ac:dyDescent="0.25">
      <c r="G277" s="165"/>
      <c r="H277" s="165"/>
      <c r="I277" s="165"/>
      <c r="J277" s="165"/>
      <c r="K277" s="165"/>
      <c r="L277" s="165"/>
      <c r="M277" s="165"/>
      <c r="N277" s="165"/>
      <c r="O277" s="165"/>
      <c r="P277" s="165"/>
      <c r="Q277" s="165"/>
      <c r="R277" s="165"/>
      <c r="S277" s="165"/>
      <c r="T277" s="165"/>
      <c r="U277" s="165"/>
      <c r="V277" s="165"/>
      <c r="W277" s="165"/>
      <c r="X277" s="165"/>
      <c r="Y277" s="165"/>
      <c r="Z277" s="165"/>
      <c r="AA277" s="165"/>
      <c r="AB277" s="165"/>
      <c r="AC277" s="165"/>
      <c r="AD277" s="165"/>
      <c r="AE277" s="165"/>
      <c r="AF277" s="165"/>
      <c r="AG277" s="165"/>
      <c r="AH277" s="165"/>
      <c r="AI277" s="165"/>
      <c r="AJ277" s="165"/>
      <c r="AK277" s="165"/>
      <c r="AL277" s="165"/>
      <c r="AM277" s="165"/>
    </row>
    <row r="278" spans="7:39" x14ac:dyDescent="0.25">
      <c r="G278" s="165"/>
      <c r="H278" s="165"/>
      <c r="I278" s="165"/>
      <c r="J278" s="165"/>
      <c r="K278" s="165"/>
      <c r="L278" s="165"/>
      <c r="M278" s="165"/>
      <c r="N278" s="165"/>
      <c r="O278" s="165"/>
      <c r="P278" s="165"/>
      <c r="Q278" s="165"/>
      <c r="R278" s="165"/>
      <c r="S278" s="165"/>
      <c r="T278" s="165"/>
      <c r="U278" s="165"/>
      <c r="V278" s="165"/>
      <c r="W278" s="165"/>
      <c r="X278" s="165"/>
      <c r="Y278" s="165"/>
      <c r="Z278" s="165"/>
      <c r="AA278" s="165"/>
      <c r="AB278" s="165"/>
      <c r="AC278" s="165"/>
      <c r="AD278" s="165"/>
      <c r="AE278" s="165"/>
      <c r="AF278" s="165"/>
      <c r="AG278" s="165"/>
      <c r="AH278" s="165"/>
      <c r="AI278" s="165"/>
      <c r="AJ278" s="165"/>
      <c r="AK278" s="165"/>
      <c r="AL278" s="165"/>
      <c r="AM278" s="165"/>
    </row>
    <row r="279" spans="7:39" x14ac:dyDescent="0.25">
      <c r="G279" s="165"/>
      <c r="H279" s="165"/>
      <c r="I279" s="165"/>
      <c r="J279" s="165"/>
      <c r="K279" s="165"/>
      <c r="L279" s="165"/>
      <c r="M279" s="165"/>
      <c r="N279" s="165"/>
      <c r="O279" s="165"/>
      <c r="P279" s="165"/>
      <c r="Q279" s="165"/>
      <c r="R279" s="165"/>
      <c r="S279" s="165"/>
      <c r="T279" s="165"/>
      <c r="U279" s="165"/>
      <c r="V279" s="165"/>
      <c r="W279" s="165"/>
      <c r="X279" s="165"/>
      <c r="Y279" s="165"/>
      <c r="Z279" s="165"/>
      <c r="AA279" s="165"/>
      <c r="AB279" s="165"/>
      <c r="AC279" s="165"/>
      <c r="AD279" s="165"/>
      <c r="AE279" s="165"/>
      <c r="AF279" s="165"/>
      <c r="AG279" s="165"/>
      <c r="AH279" s="165"/>
      <c r="AI279" s="165"/>
      <c r="AJ279" s="165"/>
      <c r="AK279" s="165"/>
      <c r="AL279" s="165"/>
      <c r="AM279" s="165"/>
    </row>
    <row r="280" spans="7:39" x14ac:dyDescent="0.25">
      <c r="G280" s="165"/>
      <c r="H280" s="165"/>
      <c r="I280" s="165"/>
      <c r="J280" s="165"/>
      <c r="K280" s="165"/>
      <c r="L280" s="165"/>
      <c r="M280" s="165"/>
      <c r="N280" s="165"/>
      <c r="O280" s="165"/>
      <c r="P280" s="165"/>
      <c r="Q280" s="165"/>
      <c r="R280" s="165"/>
      <c r="S280" s="165"/>
      <c r="T280" s="165"/>
      <c r="U280" s="165"/>
      <c r="V280" s="165"/>
      <c r="W280" s="165"/>
      <c r="X280" s="165"/>
      <c r="Y280" s="165"/>
      <c r="Z280" s="165"/>
      <c r="AA280" s="165"/>
      <c r="AB280" s="165"/>
      <c r="AC280" s="165"/>
      <c r="AD280" s="165"/>
      <c r="AE280" s="165"/>
      <c r="AF280" s="165"/>
      <c r="AG280" s="165"/>
      <c r="AH280" s="165"/>
      <c r="AI280" s="165"/>
      <c r="AJ280" s="165"/>
      <c r="AK280" s="165"/>
      <c r="AL280" s="165"/>
      <c r="AM280" s="165"/>
    </row>
    <row r="281" spans="7:39" x14ac:dyDescent="0.25">
      <c r="G281" s="165"/>
      <c r="H281" s="165"/>
      <c r="I281" s="165"/>
      <c r="J281" s="165"/>
      <c r="K281" s="165"/>
      <c r="L281" s="165"/>
      <c r="M281" s="165"/>
      <c r="N281" s="165"/>
      <c r="O281" s="165"/>
      <c r="P281" s="165"/>
      <c r="Q281" s="165"/>
      <c r="R281" s="165"/>
      <c r="S281" s="165"/>
      <c r="T281" s="165"/>
      <c r="U281" s="165"/>
      <c r="V281" s="165"/>
      <c r="W281" s="165"/>
      <c r="X281" s="165"/>
      <c r="Y281" s="165"/>
      <c r="Z281" s="165"/>
      <c r="AA281" s="165"/>
      <c r="AB281" s="165"/>
      <c r="AC281" s="165"/>
      <c r="AD281" s="165"/>
      <c r="AE281" s="165"/>
      <c r="AF281" s="165"/>
      <c r="AG281" s="165"/>
      <c r="AH281" s="165"/>
      <c r="AI281" s="165"/>
      <c r="AJ281" s="165"/>
      <c r="AK281" s="165"/>
      <c r="AL281" s="165"/>
      <c r="AM281" s="165"/>
    </row>
    <row r="282" spans="7:39" x14ac:dyDescent="0.25">
      <c r="G282" s="165"/>
      <c r="H282" s="165"/>
      <c r="I282" s="165"/>
      <c r="J282" s="165"/>
      <c r="K282" s="165"/>
      <c r="L282" s="165"/>
      <c r="M282" s="165"/>
      <c r="N282" s="165"/>
      <c r="O282" s="165"/>
      <c r="P282" s="165"/>
      <c r="Q282" s="165"/>
      <c r="R282" s="165"/>
      <c r="S282" s="165"/>
      <c r="T282" s="165"/>
      <c r="U282" s="165"/>
      <c r="V282" s="165"/>
      <c r="W282" s="165"/>
      <c r="X282" s="165"/>
      <c r="Y282" s="165"/>
      <c r="Z282" s="165"/>
      <c r="AA282" s="165"/>
      <c r="AB282" s="165"/>
      <c r="AC282" s="165"/>
      <c r="AD282" s="165"/>
      <c r="AE282" s="165"/>
      <c r="AF282" s="165"/>
      <c r="AG282" s="165"/>
      <c r="AH282" s="165"/>
      <c r="AI282" s="165"/>
      <c r="AJ282" s="165"/>
      <c r="AK282" s="165"/>
      <c r="AL282" s="165"/>
      <c r="AM282" s="165"/>
    </row>
    <row r="283" spans="7:39" x14ac:dyDescent="0.25">
      <c r="G283" s="165"/>
      <c r="H283" s="165"/>
      <c r="I283" s="165"/>
      <c r="J283" s="165"/>
      <c r="K283" s="165"/>
      <c r="L283" s="165"/>
      <c r="M283" s="165"/>
      <c r="N283" s="165"/>
      <c r="O283" s="165"/>
      <c r="P283" s="165"/>
      <c r="Q283" s="165"/>
      <c r="R283" s="165"/>
      <c r="S283" s="165"/>
      <c r="T283" s="165"/>
      <c r="U283" s="165"/>
      <c r="V283" s="165"/>
      <c r="W283" s="165"/>
      <c r="X283" s="165"/>
      <c r="Y283" s="165"/>
      <c r="Z283" s="165"/>
      <c r="AA283" s="165"/>
      <c r="AB283" s="165"/>
      <c r="AC283" s="165"/>
      <c r="AD283" s="165"/>
      <c r="AE283" s="165"/>
      <c r="AF283" s="165"/>
      <c r="AG283" s="165"/>
      <c r="AH283" s="165"/>
      <c r="AI283" s="165"/>
      <c r="AJ283" s="165"/>
      <c r="AK283" s="165"/>
      <c r="AL283" s="165"/>
      <c r="AM283" s="165"/>
    </row>
    <row r="284" spans="7:39" x14ac:dyDescent="0.25">
      <c r="G284" s="165"/>
      <c r="H284" s="165"/>
      <c r="I284" s="165"/>
      <c r="J284" s="165"/>
      <c r="K284" s="165"/>
      <c r="L284" s="165"/>
      <c r="M284" s="165"/>
      <c r="N284" s="165"/>
      <c r="O284" s="165"/>
      <c r="P284" s="165"/>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row>
    <row r="285" spans="7:39" x14ac:dyDescent="0.25">
      <c r="G285" s="165"/>
      <c r="H285" s="165"/>
      <c r="I285" s="165"/>
      <c r="J285" s="165"/>
      <c r="K285" s="165"/>
      <c r="L285" s="165"/>
      <c r="M285" s="165"/>
      <c r="N285" s="165"/>
      <c r="O285" s="165"/>
      <c r="P285" s="165"/>
      <c r="Q285" s="165"/>
      <c r="R285" s="165"/>
      <c r="S285" s="165"/>
      <c r="T285" s="165"/>
      <c r="U285" s="165"/>
      <c r="V285" s="165"/>
      <c r="W285" s="165"/>
      <c r="X285" s="165"/>
      <c r="Y285" s="165"/>
      <c r="Z285" s="165"/>
      <c r="AA285" s="165"/>
      <c r="AB285" s="165"/>
      <c r="AC285" s="165"/>
      <c r="AD285" s="165"/>
      <c r="AE285" s="165"/>
      <c r="AF285" s="165"/>
      <c r="AG285" s="165"/>
      <c r="AH285" s="165"/>
      <c r="AI285" s="165"/>
      <c r="AJ285" s="165"/>
      <c r="AK285" s="165"/>
      <c r="AL285" s="165"/>
      <c r="AM285" s="165"/>
    </row>
    <row r="286" spans="7:39" x14ac:dyDescent="0.25">
      <c r="G286" s="165"/>
      <c r="H286" s="165"/>
      <c r="I286" s="165"/>
      <c r="J286" s="165"/>
      <c r="K286" s="165"/>
      <c r="L286" s="165"/>
      <c r="M286" s="165"/>
      <c r="N286" s="165"/>
      <c r="O286" s="165"/>
      <c r="P286" s="165"/>
      <c r="Q286" s="165"/>
      <c r="R286" s="165"/>
      <c r="S286" s="165"/>
      <c r="T286" s="165"/>
      <c r="U286" s="165"/>
      <c r="V286" s="165"/>
      <c r="W286" s="165"/>
      <c r="X286" s="165"/>
      <c r="Y286" s="165"/>
      <c r="Z286" s="165"/>
      <c r="AA286" s="165"/>
      <c r="AB286" s="165"/>
      <c r="AC286" s="165"/>
      <c r="AD286" s="165"/>
      <c r="AE286" s="165"/>
      <c r="AF286" s="165"/>
      <c r="AG286" s="165"/>
      <c r="AH286" s="165"/>
      <c r="AI286" s="165"/>
      <c r="AJ286" s="165"/>
      <c r="AK286" s="165"/>
      <c r="AL286" s="165"/>
      <c r="AM286" s="165"/>
    </row>
    <row r="287" spans="7:39" x14ac:dyDescent="0.25">
      <c r="G287" s="165"/>
      <c r="H287" s="165"/>
      <c r="I287" s="165"/>
      <c r="J287" s="165"/>
      <c r="K287" s="165"/>
      <c r="L287" s="165"/>
      <c r="M287" s="165"/>
      <c r="N287" s="165"/>
      <c r="O287" s="165"/>
      <c r="P287" s="165"/>
      <c r="Q287" s="165"/>
      <c r="R287" s="165"/>
      <c r="S287" s="165"/>
      <c r="T287" s="165"/>
      <c r="U287" s="165"/>
      <c r="V287" s="165"/>
      <c r="W287" s="165"/>
      <c r="X287" s="165"/>
      <c r="Y287" s="165"/>
      <c r="Z287" s="165"/>
      <c r="AA287" s="165"/>
      <c r="AB287" s="165"/>
      <c r="AC287" s="165"/>
      <c r="AD287" s="165"/>
      <c r="AE287" s="165"/>
      <c r="AF287" s="165"/>
      <c r="AG287" s="165"/>
      <c r="AH287" s="165"/>
      <c r="AI287" s="165"/>
      <c r="AJ287" s="165"/>
      <c r="AK287" s="165"/>
      <c r="AL287" s="165"/>
      <c r="AM287" s="165"/>
    </row>
    <row r="288" spans="7:39" x14ac:dyDescent="0.25">
      <c r="G288" s="165"/>
      <c r="H288" s="165"/>
      <c r="I288" s="165"/>
      <c r="J288" s="165"/>
      <c r="K288" s="165"/>
      <c r="L288" s="165"/>
      <c r="M288" s="165"/>
      <c r="N288" s="165"/>
      <c r="O288" s="165"/>
      <c r="P288" s="165"/>
      <c r="Q288" s="165"/>
      <c r="R288" s="165"/>
      <c r="S288" s="165"/>
      <c r="T288" s="165"/>
      <c r="U288" s="165"/>
      <c r="V288" s="165"/>
      <c r="W288" s="165"/>
      <c r="X288" s="165"/>
      <c r="Y288" s="165"/>
      <c r="Z288" s="165"/>
      <c r="AA288" s="165"/>
      <c r="AB288" s="165"/>
      <c r="AC288" s="165"/>
      <c r="AD288" s="165"/>
      <c r="AE288" s="165"/>
      <c r="AF288" s="165"/>
      <c r="AG288" s="165"/>
      <c r="AH288" s="165"/>
      <c r="AI288" s="165"/>
      <c r="AJ288" s="165"/>
      <c r="AK288" s="165"/>
      <c r="AL288" s="165"/>
      <c r="AM288" s="165"/>
    </row>
    <row r="289" spans="7:39" x14ac:dyDescent="0.25">
      <c r="G289" s="165"/>
      <c r="H289" s="165"/>
      <c r="I289" s="165"/>
      <c r="J289" s="165"/>
      <c r="K289" s="165"/>
      <c r="L289" s="165"/>
      <c r="M289" s="165"/>
      <c r="N289" s="165"/>
      <c r="O289" s="165"/>
      <c r="P289" s="165"/>
      <c r="Q289" s="165"/>
      <c r="R289" s="165"/>
      <c r="S289" s="165"/>
      <c r="T289" s="165"/>
      <c r="U289" s="165"/>
      <c r="V289" s="165"/>
      <c r="W289" s="165"/>
      <c r="X289" s="165"/>
      <c r="Y289" s="165"/>
      <c r="Z289" s="165"/>
      <c r="AA289" s="165"/>
      <c r="AB289" s="165"/>
      <c r="AC289" s="165"/>
      <c r="AD289" s="165"/>
      <c r="AE289" s="165"/>
      <c r="AF289" s="165"/>
      <c r="AG289" s="165"/>
      <c r="AH289" s="165"/>
      <c r="AI289" s="165"/>
      <c r="AJ289" s="165"/>
      <c r="AK289" s="165"/>
      <c r="AL289" s="165"/>
      <c r="AM289" s="165"/>
    </row>
    <row r="290" spans="7:39" x14ac:dyDescent="0.25">
      <c r="G290" s="165"/>
      <c r="H290" s="165"/>
      <c r="I290" s="165"/>
      <c r="J290" s="165"/>
      <c r="K290" s="165"/>
      <c r="L290" s="165"/>
      <c r="M290" s="165"/>
      <c r="N290" s="165"/>
      <c r="O290" s="165"/>
      <c r="P290" s="165"/>
      <c r="Q290" s="165"/>
      <c r="R290" s="165"/>
      <c r="S290" s="165"/>
      <c r="T290" s="165"/>
      <c r="U290" s="165"/>
      <c r="V290" s="165"/>
      <c r="W290" s="165"/>
      <c r="X290" s="165"/>
      <c r="Y290" s="165"/>
      <c r="Z290" s="165"/>
      <c r="AA290" s="165"/>
      <c r="AB290" s="165"/>
      <c r="AC290" s="165"/>
      <c r="AD290" s="165"/>
      <c r="AE290" s="165"/>
      <c r="AF290" s="165"/>
      <c r="AG290" s="165"/>
      <c r="AH290" s="165"/>
      <c r="AI290" s="165"/>
      <c r="AJ290" s="165"/>
      <c r="AK290" s="165"/>
      <c r="AL290" s="165"/>
      <c r="AM290" s="165"/>
    </row>
    <row r="291" spans="7:39" x14ac:dyDescent="0.25">
      <c r="G291" s="165"/>
      <c r="H291" s="165"/>
      <c r="I291" s="165"/>
      <c r="J291" s="165"/>
      <c r="K291" s="165"/>
      <c r="L291" s="165"/>
      <c r="M291" s="165"/>
      <c r="N291" s="165"/>
      <c r="O291" s="165"/>
      <c r="P291" s="165"/>
      <c r="Q291" s="165"/>
      <c r="R291" s="165"/>
      <c r="S291" s="165"/>
      <c r="T291" s="165"/>
      <c r="U291" s="165"/>
      <c r="V291" s="165"/>
      <c r="W291" s="165"/>
      <c r="X291" s="165"/>
      <c r="Y291" s="165"/>
      <c r="Z291" s="165"/>
      <c r="AA291" s="165"/>
      <c r="AB291" s="165"/>
      <c r="AC291" s="165"/>
      <c r="AD291" s="165"/>
      <c r="AE291" s="165"/>
      <c r="AF291" s="165"/>
      <c r="AG291" s="165"/>
      <c r="AH291" s="165"/>
      <c r="AI291" s="165"/>
      <c r="AJ291" s="165"/>
      <c r="AK291" s="165"/>
      <c r="AL291" s="165"/>
      <c r="AM291" s="165"/>
    </row>
    <row r="292" spans="7:39" x14ac:dyDescent="0.25">
      <c r="G292" s="165"/>
      <c r="H292" s="165"/>
      <c r="I292" s="165"/>
      <c r="J292" s="165"/>
      <c r="K292" s="165"/>
      <c r="L292" s="165"/>
      <c r="M292" s="165"/>
      <c r="N292" s="165"/>
      <c r="O292" s="165"/>
      <c r="P292" s="165"/>
      <c r="Q292" s="165"/>
      <c r="R292" s="165"/>
      <c r="S292" s="165"/>
      <c r="T292" s="165"/>
      <c r="U292" s="165"/>
      <c r="V292" s="165"/>
      <c r="W292" s="165"/>
      <c r="X292" s="165"/>
      <c r="Y292" s="165"/>
      <c r="Z292" s="165"/>
      <c r="AA292" s="165"/>
      <c r="AB292" s="165"/>
      <c r="AC292" s="165"/>
      <c r="AD292" s="165"/>
      <c r="AE292" s="165"/>
      <c r="AF292" s="165"/>
      <c r="AG292" s="165"/>
      <c r="AH292" s="165"/>
      <c r="AI292" s="165"/>
      <c r="AJ292" s="165"/>
      <c r="AK292" s="165"/>
      <c r="AL292" s="165"/>
      <c r="AM292" s="165"/>
    </row>
    <row r="293" spans="7:39" x14ac:dyDescent="0.25">
      <c r="G293" s="165"/>
      <c r="H293" s="165"/>
      <c r="I293" s="165"/>
      <c r="J293" s="165"/>
      <c r="K293" s="165"/>
      <c r="L293" s="165"/>
      <c r="M293" s="165"/>
      <c r="N293" s="165"/>
      <c r="O293" s="165"/>
      <c r="P293" s="165"/>
      <c r="Q293" s="165"/>
      <c r="R293" s="165"/>
      <c r="S293" s="165"/>
      <c r="T293" s="165"/>
      <c r="U293" s="165"/>
      <c r="V293" s="165"/>
      <c r="W293" s="165"/>
      <c r="X293" s="165"/>
      <c r="Y293" s="165"/>
      <c r="Z293" s="165"/>
      <c r="AA293" s="165"/>
      <c r="AB293" s="165"/>
      <c r="AC293" s="165"/>
      <c r="AD293" s="165"/>
      <c r="AE293" s="165"/>
      <c r="AF293" s="165"/>
      <c r="AG293" s="165"/>
      <c r="AH293" s="165"/>
      <c r="AI293" s="165"/>
      <c r="AJ293" s="165"/>
      <c r="AK293" s="165"/>
      <c r="AL293" s="165"/>
      <c r="AM293" s="165"/>
    </row>
    <row r="294" spans="7:39" x14ac:dyDescent="0.25">
      <c r="G294" s="165"/>
      <c r="H294" s="165"/>
      <c r="I294" s="165"/>
      <c r="J294" s="165"/>
      <c r="K294" s="165"/>
      <c r="L294" s="165"/>
      <c r="M294" s="165"/>
      <c r="N294" s="165"/>
      <c r="O294" s="165"/>
      <c r="P294" s="165"/>
      <c r="Q294" s="165"/>
      <c r="R294" s="165"/>
      <c r="S294" s="165"/>
      <c r="T294" s="165"/>
      <c r="U294" s="165"/>
      <c r="V294" s="165"/>
      <c r="W294" s="165"/>
      <c r="X294" s="165"/>
      <c r="Y294" s="165"/>
      <c r="Z294" s="165"/>
      <c r="AA294" s="165"/>
      <c r="AB294" s="165"/>
      <c r="AC294" s="165"/>
      <c r="AD294" s="165"/>
      <c r="AE294" s="165"/>
      <c r="AF294" s="165"/>
      <c r="AG294" s="165"/>
      <c r="AH294" s="165"/>
      <c r="AI294" s="165"/>
      <c r="AJ294" s="165"/>
      <c r="AK294" s="165"/>
      <c r="AL294" s="165"/>
      <c r="AM294" s="165"/>
    </row>
    <row r="295" spans="7:39" x14ac:dyDescent="0.25">
      <c r="G295" s="165"/>
      <c r="H295" s="165"/>
      <c r="I295" s="165"/>
      <c r="J295" s="165"/>
      <c r="K295" s="165"/>
      <c r="L295" s="165"/>
      <c r="M295" s="165"/>
      <c r="N295" s="165"/>
      <c r="O295" s="165"/>
      <c r="P295" s="165"/>
      <c r="Q295" s="165"/>
      <c r="R295" s="165"/>
      <c r="S295" s="165"/>
      <c r="T295" s="165"/>
      <c r="U295" s="165"/>
      <c r="V295" s="165"/>
      <c r="W295" s="165"/>
      <c r="X295" s="165"/>
      <c r="Y295" s="165"/>
      <c r="Z295" s="165"/>
      <c r="AA295" s="165"/>
      <c r="AB295" s="165"/>
      <c r="AC295" s="165"/>
      <c r="AD295" s="165"/>
      <c r="AE295" s="165"/>
      <c r="AF295" s="165"/>
      <c r="AG295" s="165"/>
      <c r="AH295" s="165"/>
      <c r="AI295" s="165"/>
      <c r="AJ295" s="165"/>
      <c r="AK295" s="165"/>
      <c r="AL295" s="165"/>
      <c r="AM295" s="165"/>
    </row>
    <row r="296" spans="7:39" x14ac:dyDescent="0.25">
      <c r="G296" s="165"/>
      <c r="H296" s="165"/>
      <c r="I296" s="165"/>
      <c r="J296" s="165"/>
      <c r="K296" s="165"/>
      <c r="L296" s="165"/>
      <c r="M296" s="165"/>
      <c r="N296" s="165"/>
      <c r="O296" s="165"/>
      <c r="P296" s="165"/>
      <c r="Q296" s="165"/>
      <c r="R296" s="165"/>
      <c r="S296" s="165"/>
      <c r="T296" s="165"/>
      <c r="U296" s="165"/>
      <c r="V296" s="165"/>
      <c r="W296" s="165"/>
      <c r="X296" s="165"/>
      <c r="Y296" s="165"/>
      <c r="Z296" s="165"/>
      <c r="AA296" s="165"/>
      <c r="AB296" s="165"/>
      <c r="AC296" s="165"/>
      <c r="AD296" s="165"/>
      <c r="AE296" s="165"/>
      <c r="AF296" s="165"/>
      <c r="AG296" s="165"/>
      <c r="AH296" s="165"/>
      <c r="AI296" s="165"/>
      <c r="AJ296" s="165"/>
      <c r="AK296" s="165"/>
      <c r="AL296" s="165"/>
      <c r="AM296" s="165"/>
    </row>
    <row r="297" spans="7:39" x14ac:dyDescent="0.25">
      <c r="G297" s="165"/>
      <c r="H297" s="165"/>
      <c r="I297" s="165"/>
      <c r="J297" s="165"/>
      <c r="K297" s="165"/>
      <c r="L297" s="165"/>
      <c r="M297" s="165"/>
      <c r="N297" s="165"/>
      <c r="O297" s="165"/>
      <c r="P297" s="165"/>
      <c r="Q297" s="165"/>
      <c r="R297" s="165"/>
      <c r="S297" s="165"/>
      <c r="T297" s="165"/>
      <c r="U297" s="165"/>
      <c r="V297" s="165"/>
      <c r="W297" s="165"/>
      <c r="X297" s="165"/>
      <c r="Y297" s="165"/>
      <c r="Z297" s="165"/>
      <c r="AA297" s="165"/>
      <c r="AB297" s="165"/>
      <c r="AC297" s="165"/>
      <c r="AD297" s="165"/>
      <c r="AE297" s="165"/>
      <c r="AF297" s="165"/>
      <c r="AG297" s="165"/>
      <c r="AH297" s="165"/>
      <c r="AI297" s="165"/>
      <c r="AJ297" s="165"/>
      <c r="AK297" s="165"/>
      <c r="AL297" s="165"/>
      <c r="AM297" s="165"/>
    </row>
    <row r="298" spans="7:39" x14ac:dyDescent="0.25">
      <c r="G298" s="165"/>
      <c r="H298" s="165"/>
      <c r="I298" s="165"/>
      <c r="J298" s="165"/>
      <c r="K298" s="165"/>
      <c r="L298" s="165"/>
      <c r="M298" s="165"/>
      <c r="N298" s="165"/>
      <c r="O298" s="165"/>
      <c r="P298" s="165"/>
      <c r="Q298" s="165"/>
      <c r="R298" s="165"/>
      <c r="S298" s="165"/>
      <c r="T298" s="165"/>
      <c r="U298" s="165"/>
      <c r="V298" s="165"/>
      <c r="W298" s="165"/>
      <c r="X298" s="165"/>
      <c r="Y298" s="165"/>
      <c r="Z298" s="165"/>
      <c r="AA298" s="165"/>
      <c r="AB298" s="165"/>
      <c r="AC298" s="165"/>
      <c r="AD298" s="165"/>
      <c r="AE298" s="165"/>
      <c r="AF298" s="165"/>
      <c r="AG298" s="165"/>
      <c r="AH298" s="165"/>
      <c r="AI298" s="165"/>
      <c r="AJ298" s="165"/>
      <c r="AK298" s="165"/>
      <c r="AL298" s="165"/>
      <c r="AM298" s="165"/>
    </row>
    <row r="299" spans="7:39" x14ac:dyDescent="0.25">
      <c r="G299" s="165"/>
      <c r="H299" s="165"/>
      <c r="I299" s="165"/>
      <c r="J299" s="165"/>
      <c r="K299" s="165"/>
      <c r="L299" s="165"/>
      <c r="M299" s="165"/>
      <c r="N299" s="165"/>
      <c r="O299" s="165"/>
      <c r="P299" s="165"/>
      <c r="Q299" s="165"/>
      <c r="R299" s="165"/>
      <c r="S299" s="165"/>
      <c r="T299" s="165"/>
      <c r="U299" s="165"/>
      <c r="V299" s="165"/>
      <c r="W299" s="165"/>
      <c r="X299" s="165"/>
      <c r="Y299" s="165"/>
      <c r="Z299" s="165"/>
      <c r="AA299" s="165"/>
      <c r="AB299" s="165"/>
      <c r="AC299" s="165"/>
      <c r="AD299" s="165"/>
      <c r="AE299" s="165"/>
      <c r="AF299" s="165"/>
      <c r="AG299" s="165"/>
      <c r="AH299" s="165"/>
      <c r="AI299" s="165"/>
      <c r="AJ299" s="165"/>
      <c r="AK299" s="165"/>
      <c r="AL299" s="165"/>
      <c r="AM299" s="165"/>
    </row>
    <row r="300" spans="7:39" x14ac:dyDescent="0.25">
      <c r="G300" s="165"/>
      <c r="H300" s="165"/>
      <c r="I300" s="165"/>
      <c r="J300" s="165"/>
      <c r="K300" s="165"/>
      <c r="L300" s="165"/>
      <c r="M300" s="165"/>
      <c r="N300" s="165"/>
      <c r="O300" s="165"/>
      <c r="P300" s="165"/>
      <c r="Q300" s="165"/>
      <c r="R300" s="165"/>
      <c r="S300" s="165"/>
      <c r="T300" s="165"/>
      <c r="U300" s="165"/>
      <c r="V300" s="165"/>
      <c r="W300" s="165"/>
      <c r="X300" s="165"/>
      <c r="Y300" s="165"/>
      <c r="Z300" s="165"/>
      <c r="AA300" s="165"/>
      <c r="AB300" s="165"/>
      <c r="AC300" s="165"/>
      <c r="AD300" s="165"/>
      <c r="AE300" s="165"/>
      <c r="AF300" s="165"/>
      <c r="AG300" s="165"/>
      <c r="AH300" s="165"/>
      <c r="AI300" s="165"/>
      <c r="AJ300" s="165"/>
      <c r="AK300" s="165"/>
      <c r="AL300" s="165"/>
      <c r="AM300" s="165"/>
    </row>
    <row r="301" spans="7:39" x14ac:dyDescent="0.25">
      <c r="G301" s="165"/>
      <c r="H301" s="165"/>
      <c r="I301" s="165"/>
      <c r="J301" s="165"/>
      <c r="K301" s="165"/>
      <c r="L301" s="165"/>
      <c r="M301" s="165"/>
      <c r="N301" s="165"/>
      <c r="O301" s="165"/>
      <c r="P301" s="165"/>
      <c r="Q301" s="165"/>
      <c r="R301" s="165"/>
      <c r="S301" s="165"/>
      <c r="T301" s="165"/>
      <c r="U301" s="165"/>
      <c r="V301" s="165"/>
      <c r="W301" s="165"/>
      <c r="X301" s="165"/>
      <c r="Y301" s="165"/>
      <c r="Z301" s="165"/>
      <c r="AA301" s="165"/>
      <c r="AB301" s="165"/>
      <c r="AC301" s="165"/>
      <c r="AD301" s="165"/>
      <c r="AE301" s="165"/>
      <c r="AF301" s="165"/>
      <c r="AG301" s="165"/>
      <c r="AH301" s="165"/>
      <c r="AI301" s="165"/>
      <c r="AJ301" s="165"/>
      <c r="AK301" s="165"/>
      <c r="AL301" s="165"/>
      <c r="AM301" s="165"/>
    </row>
    <row r="302" spans="7:39" x14ac:dyDescent="0.25">
      <c r="G302" s="165"/>
      <c r="H302" s="165"/>
      <c r="I302" s="165"/>
      <c r="J302" s="165"/>
      <c r="K302" s="165"/>
      <c r="L302" s="165"/>
      <c r="M302" s="165"/>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165"/>
      <c r="AK302" s="165"/>
      <c r="AL302" s="165"/>
      <c r="AM302" s="165"/>
    </row>
    <row r="303" spans="7:39" x14ac:dyDescent="0.25">
      <c r="G303" s="165"/>
      <c r="H303" s="165"/>
      <c r="I303" s="165"/>
      <c r="J303" s="165"/>
      <c r="K303" s="165"/>
      <c r="L303" s="165"/>
      <c r="M303" s="165"/>
      <c r="N303" s="165"/>
      <c r="O303" s="165"/>
      <c r="P303" s="165"/>
      <c r="Q303" s="165"/>
      <c r="R303" s="165"/>
      <c r="S303" s="165"/>
      <c r="T303" s="165"/>
      <c r="U303" s="165"/>
      <c r="V303" s="165"/>
      <c r="W303" s="165"/>
      <c r="X303" s="165"/>
      <c r="Y303" s="165"/>
      <c r="Z303" s="165"/>
      <c r="AA303" s="165"/>
      <c r="AB303" s="165"/>
      <c r="AC303" s="165"/>
      <c r="AD303" s="165"/>
      <c r="AE303" s="165"/>
      <c r="AF303" s="165"/>
      <c r="AG303" s="165"/>
      <c r="AH303" s="165"/>
      <c r="AI303" s="165"/>
      <c r="AJ303" s="165"/>
      <c r="AK303" s="165"/>
      <c r="AL303" s="165"/>
      <c r="AM303" s="165"/>
    </row>
    <row r="304" spans="7:39" x14ac:dyDescent="0.25">
      <c r="G304" s="165"/>
      <c r="H304" s="165"/>
      <c r="I304" s="165"/>
      <c r="J304" s="165"/>
      <c r="K304" s="165"/>
      <c r="L304" s="165"/>
      <c r="M304" s="165"/>
      <c r="N304" s="165"/>
      <c r="O304" s="165"/>
      <c r="P304" s="165"/>
      <c r="Q304" s="165"/>
      <c r="R304" s="165"/>
      <c r="S304" s="165"/>
      <c r="T304" s="165"/>
      <c r="U304" s="165"/>
      <c r="V304" s="165"/>
      <c r="W304" s="165"/>
      <c r="X304" s="165"/>
      <c r="Y304" s="165"/>
      <c r="Z304" s="165"/>
      <c r="AA304" s="165"/>
      <c r="AB304" s="165"/>
      <c r="AC304" s="165"/>
      <c r="AD304" s="165"/>
      <c r="AE304" s="165"/>
      <c r="AF304" s="165"/>
      <c r="AG304" s="165"/>
      <c r="AH304" s="165"/>
      <c r="AI304" s="165"/>
      <c r="AJ304" s="165"/>
      <c r="AK304" s="165"/>
      <c r="AL304" s="165"/>
      <c r="AM304" s="165"/>
    </row>
    <row r="305" spans="7:39" x14ac:dyDescent="0.25">
      <c r="G305" s="165"/>
      <c r="H305" s="165"/>
      <c r="I305" s="165"/>
      <c r="J305" s="165"/>
      <c r="K305" s="165"/>
      <c r="L305" s="165"/>
      <c r="M305" s="165"/>
      <c r="N305" s="165"/>
      <c r="O305" s="165"/>
      <c r="P305" s="165"/>
      <c r="Q305" s="165"/>
      <c r="R305" s="165"/>
      <c r="S305" s="165"/>
      <c r="T305" s="165"/>
      <c r="U305" s="165"/>
      <c r="V305" s="165"/>
      <c r="W305" s="165"/>
      <c r="X305" s="165"/>
      <c r="Y305" s="165"/>
      <c r="Z305" s="165"/>
      <c r="AA305" s="165"/>
      <c r="AB305" s="165"/>
      <c r="AC305" s="165"/>
      <c r="AD305" s="165"/>
      <c r="AE305" s="165"/>
      <c r="AF305" s="165"/>
      <c r="AG305" s="165"/>
      <c r="AH305" s="165"/>
      <c r="AI305" s="165"/>
      <c r="AJ305" s="165"/>
      <c r="AK305" s="165"/>
      <c r="AL305" s="165"/>
      <c r="AM305" s="165"/>
    </row>
    <row r="306" spans="7:39" x14ac:dyDescent="0.25">
      <c r="G306" s="165"/>
      <c r="H306" s="165"/>
      <c r="I306" s="165"/>
      <c r="J306" s="165"/>
      <c r="K306" s="165"/>
      <c r="L306" s="165"/>
      <c r="M306" s="165"/>
      <c r="N306" s="165"/>
      <c r="O306" s="165"/>
      <c r="P306" s="165"/>
      <c r="Q306" s="165"/>
      <c r="R306" s="165"/>
      <c r="S306" s="165"/>
      <c r="T306" s="165"/>
      <c r="U306" s="165"/>
      <c r="V306" s="165"/>
      <c r="W306" s="165"/>
      <c r="X306" s="165"/>
      <c r="Y306" s="165"/>
      <c r="Z306" s="165"/>
      <c r="AA306" s="165"/>
      <c r="AB306" s="165"/>
      <c r="AC306" s="165"/>
      <c r="AD306" s="165"/>
      <c r="AE306" s="165"/>
      <c r="AF306" s="165"/>
      <c r="AG306" s="165"/>
      <c r="AH306" s="165"/>
      <c r="AI306" s="165"/>
      <c r="AJ306" s="165"/>
      <c r="AK306" s="165"/>
      <c r="AL306" s="165"/>
      <c r="AM306" s="165"/>
    </row>
    <row r="307" spans="7:39" x14ac:dyDescent="0.25">
      <c r="G307" s="165"/>
      <c r="H307" s="165"/>
      <c r="I307" s="165"/>
      <c r="J307" s="165"/>
      <c r="K307" s="165"/>
      <c r="L307" s="165"/>
      <c r="M307" s="165"/>
      <c r="N307" s="165"/>
      <c r="O307" s="165"/>
      <c r="P307" s="165"/>
      <c r="Q307" s="165"/>
      <c r="R307" s="165"/>
      <c r="S307" s="165"/>
      <c r="T307" s="165"/>
      <c r="U307" s="165"/>
      <c r="V307" s="165"/>
      <c r="W307" s="165"/>
      <c r="X307" s="165"/>
      <c r="Y307" s="165"/>
      <c r="Z307" s="165"/>
      <c r="AA307" s="165"/>
      <c r="AB307" s="165"/>
      <c r="AC307" s="165"/>
      <c r="AD307" s="165"/>
      <c r="AE307" s="165"/>
      <c r="AF307" s="165"/>
      <c r="AG307" s="165"/>
      <c r="AH307" s="165"/>
      <c r="AI307" s="165"/>
      <c r="AJ307" s="165"/>
      <c r="AK307" s="165"/>
      <c r="AL307" s="165"/>
      <c r="AM307" s="165"/>
    </row>
    <row r="308" spans="7:39" x14ac:dyDescent="0.2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row>
    <row r="309" spans="7:39" x14ac:dyDescent="0.25">
      <c r="G309" s="165"/>
      <c r="H309" s="165"/>
      <c r="I309" s="165"/>
      <c r="J309" s="165"/>
      <c r="K309" s="165"/>
      <c r="L309" s="165"/>
      <c r="M309" s="165"/>
      <c r="N309" s="165"/>
      <c r="O309" s="165"/>
      <c r="P309" s="165"/>
      <c r="Q309" s="165"/>
      <c r="R309" s="165"/>
      <c r="S309" s="165"/>
      <c r="T309" s="165"/>
      <c r="U309" s="165"/>
      <c r="V309" s="165"/>
      <c r="W309" s="165"/>
      <c r="X309" s="165"/>
      <c r="Y309" s="165"/>
      <c r="Z309" s="165"/>
      <c r="AA309" s="165"/>
      <c r="AB309" s="165"/>
      <c r="AC309" s="165"/>
      <c r="AD309" s="165"/>
      <c r="AE309" s="165"/>
      <c r="AF309" s="165"/>
      <c r="AG309" s="165"/>
      <c r="AH309" s="165"/>
      <c r="AI309" s="165"/>
      <c r="AJ309" s="165"/>
      <c r="AK309" s="165"/>
      <c r="AL309" s="165"/>
      <c r="AM309" s="165"/>
    </row>
    <row r="310" spans="7:39" x14ac:dyDescent="0.25">
      <c r="G310" s="165"/>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165"/>
      <c r="AK310" s="165"/>
      <c r="AL310" s="165"/>
      <c r="AM310" s="165"/>
    </row>
    <row r="311" spans="7:39" x14ac:dyDescent="0.25">
      <c r="G311" s="165"/>
      <c r="H311" s="165"/>
      <c r="I311" s="165"/>
      <c r="J311" s="165"/>
      <c r="K311" s="165"/>
      <c r="L311" s="165"/>
      <c r="M311" s="165"/>
      <c r="N311" s="165"/>
      <c r="O311" s="165"/>
      <c r="P311" s="165"/>
      <c r="Q311" s="165"/>
      <c r="R311" s="165"/>
      <c r="S311" s="165"/>
      <c r="T311" s="165"/>
      <c r="U311" s="165"/>
      <c r="V311" s="165"/>
      <c r="W311" s="165"/>
      <c r="X311" s="165"/>
      <c r="Y311" s="165"/>
      <c r="Z311" s="165"/>
      <c r="AA311" s="165"/>
      <c r="AB311" s="165"/>
      <c r="AC311" s="165"/>
      <c r="AD311" s="165"/>
      <c r="AE311" s="165"/>
      <c r="AF311" s="165"/>
      <c r="AG311" s="165"/>
      <c r="AH311" s="165"/>
      <c r="AI311" s="165"/>
      <c r="AJ311" s="165"/>
      <c r="AK311" s="165"/>
      <c r="AL311" s="165"/>
      <c r="AM311" s="165"/>
    </row>
    <row r="312" spans="7:39" x14ac:dyDescent="0.2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165"/>
      <c r="AK312" s="165"/>
      <c r="AL312" s="165"/>
      <c r="AM312" s="165"/>
    </row>
    <row r="313" spans="7:39" x14ac:dyDescent="0.25">
      <c r="G313" s="165"/>
      <c r="H313" s="165"/>
      <c r="I313" s="165"/>
      <c r="J313" s="165"/>
      <c r="K313" s="165"/>
      <c r="L313" s="165"/>
      <c r="M313" s="165"/>
      <c r="N313" s="165"/>
      <c r="O313" s="165"/>
      <c r="P313" s="165"/>
      <c r="Q313" s="165"/>
      <c r="R313" s="165"/>
      <c r="S313" s="165"/>
      <c r="T313" s="165"/>
      <c r="U313" s="165"/>
      <c r="V313" s="165"/>
      <c r="W313" s="165"/>
      <c r="X313" s="165"/>
      <c r="Y313" s="165"/>
      <c r="Z313" s="165"/>
      <c r="AA313" s="165"/>
      <c r="AB313" s="165"/>
      <c r="AC313" s="165"/>
      <c r="AD313" s="165"/>
      <c r="AE313" s="165"/>
      <c r="AF313" s="165"/>
      <c r="AG313" s="165"/>
      <c r="AH313" s="165"/>
      <c r="AI313" s="165"/>
      <c r="AJ313" s="165"/>
      <c r="AK313" s="165"/>
      <c r="AL313" s="165"/>
      <c r="AM313" s="165"/>
    </row>
  </sheetData>
  <sheetProtection algorithmName="SHA-512" hashValue="tr4lEYRStfVjscMRC8WsQ0zED4E9tpjCkbjWWflvN7PTfrHC+HlxEExfm1OipRLLduRZWH0DSsBYLdsSr+ArBg==" saltValue="p1q0rFIfcWlAtweqVZVjTw==" spinCount="100000" sheet="1" objects="1" scenarios="1" selectLockedCells="1" sort="0" autoFilter="0"/>
  <autoFilter ref="D7:AM103" xr:uid="{00000000-0009-0000-0000-000003000000}"/>
  <mergeCells count="25">
    <mergeCell ref="BA105:BA109"/>
    <mergeCell ref="BB105:BB109"/>
    <mergeCell ref="BC105:BC109"/>
    <mergeCell ref="BI105:BI109"/>
    <mergeCell ref="BJ105:BJ109"/>
    <mergeCell ref="BD105:BD109"/>
    <mergeCell ref="BE105:BE109"/>
    <mergeCell ref="BF105:BF109"/>
    <mergeCell ref="BG105:BG109"/>
    <mergeCell ref="BH105:BH109"/>
    <mergeCell ref="AV105:AV109"/>
    <mergeCell ref="AW105:AW109"/>
    <mergeCell ref="AX105:AX109"/>
    <mergeCell ref="AY105:AY109"/>
    <mergeCell ref="AZ105:AZ109"/>
    <mergeCell ref="AQ105:AQ109"/>
    <mergeCell ref="AR105:AR109"/>
    <mergeCell ref="AS105:AS109"/>
    <mergeCell ref="AT105:AT109"/>
    <mergeCell ref="AU105:AU109"/>
    <mergeCell ref="C1:AM1"/>
    <mergeCell ref="E2:AM2"/>
    <mergeCell ref="C3:AM5"/>
    <mergeCell ref="AO105:AO109"/>
    <mergeCell ref="AP105:AP109"/>
  </mergeCells>
  <conditionalFormatting sqref="B8:H103">
    <cfRule type="cellIs" dxfId="45" priority="1" operator="equal">
      <formula>0</formula>
    </cfRule>
  </conditionalFormatting>
  <hyperlinks>
    <hyperlink ref="C3:AM5" location="menú!A1" display="menú" xr:uid="{00000000-0004-0000-0300-000000000000}"/>
    <hyperlink ref="J3:AK5" location="menú!A1" display="menú" xr:uid="{4DDC5F1F-6E38-4CBF-85A3-CD6A008A40DB}"/>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BF592-F4F9-42C0-B492-38E43E88462B}">
  <dimension ref="A9:J37"/>
  <sheetViews>
    <sheetView showGridLines="0" topLeftCell="A9" zoomScale="130" zoomScaleNormal="130" workbookViewId="0">
      <selection activeCell="J18" sqref="A10:J18"/>
    </sheetView>
  </sheetViews>
  <sheetFormatPr defaultRowHeight="14.4" x14ac:dyDescent="0.3"/>
  <cols>
    <col min="1" max="1" width="1.5546875" style="437" customWidth="1"/>
    <col min="2" max="2" width="2.44140625" style="436" bestFit="1" customWidth="1"/>
    <col min="3" max="3" width="53.88671875" style="437" bestFit="1" customWidth="1"/>
    <col min="4" max="4" width="3" style="436" bestFit="1" customWidth="1"/>
    <col min="5" max="5" width="48.5546875" style="437" bestFit="1" customWidth="1"/>
    <col min="6" max="6" width="2.5546875" style="436" bestFit="1" customWidth="1"/>
    <col min="7" max="7" width="49.21875" style="437" bestFit="1" customWidth="1"/>
    <col min="8" max="8" width="1.77734375" style="436" bestFit="1" customWidth="1"/>
    <col min="9" max="9" width="27.6640625" style="437" bestFit="1" customWidth="1"/>
    <col min="10" max="10" width="1.6640625" style="437" customWidth="1"/>
    <col min="11" max="16384" width="8.88671875" style="437"/>
  </cols>
  <sheetData>
    <row r="9" spans="1:10" ht="15" thickBot="1" x14ac:dyDescent="0.35"/>
    <row r="10" spans="1:10" x14ac:dyDescent="0.3">
      <c r="A10" s="438"/>
      <c r="B10" s="661" t="s">
        <v>150</v>
      </c>
      <c r="C10" s="661"/>
      <c r="D10" s="661"/>
      <c r="E10" s="661"/>
      <c r="F10" s="661"/>
      <c r="G10" s="661"/>
      <c r="H10" s="661"/>
      <c r="I10" s="661"/>
      <c r="J10" s="439"/>
    </row>
    <row r="11" spans="1:10" ht="7.2" customHeight="1" x14ac:dyDescent="0.3">
      <c r="A11" s="440"/>
      <c r="B11" s="441"/>
      <c r="C11" s="442"/>
      <c r="D11" s="441"/>
      <c r="E11" s="442"/>
      <c r="F11" s="441"/>
      <c r="G11" s="442"/>
      <c r="H11" s="441"/>
      <c r="I11" s="442"/>
      <c r="J11" s="443"/>
    </row>
    <row r="12" spans="1:10" x14ac:dyDescent="0.3">
      <c r="A12" s="440"/>
      <c r="B12" s="441" t="s">
        <v>118</v>
      </c>
      <c r="C12" s="442" t="s">
        <v>346</v>
      </c>
      <c r="D12" s="441" t="s">
        <v>124</v>
      </c>
      <c r="E12" s="442" t="s">
        <v>355</v>
      </c>
      <c r="F12" s="441" t="s">
        <v>130</v>
      </c>
      <c r="G12" s="442" t="s">
        <v>363</v>
      </c>
      <c r="H12" s="441" t="s">
        <v>135</v>
      </c>
      <c r="I12" s="442" t="s">
        <v>368</v>
      </c>
      <c r="J12" s="443"/>
    </row>
    <row r="13" spans="1:10" x14ac:dyDescent="0.3">
      <c r="A13" s="440"/>
      <c r="B13" s="441" t="s">
        <v>119</v>
      </c>
      <c r="C13" s="442" t="s">
        <v>347</v>
      </c>
      <c r="D13" s="441" t="s">
        <v>125</v>
      </c>
      <c r="E13" s="442" t="s">
        <v>356</v>
      </c>
      <c r="F13" s="441" t="s">
        <v>131</v>
      </c>
      <c r="G13" s="442" t="s">
        <v>43</v>
      </c>
      <c r="H13" s="441"/>
      <c r="I13" s="442"/>
      <c r="J13" s="443"/>
    </row>
    <row r="14" spans="1:10" x14ac:dyDescent="0.3">
      <c r="A14" s="440"/>
      <c r="B14" s="441" t="s">
        <v>120</v>
      </c>
      <c r="C14" s="442" t="s">
        <v>349</v>
      </c>
      <c r="D14" s="441" t="s">
        <v>126</v>
      </c>
      <c r="E14" s="442" t="s">
        <v>358</v>
      </c>
      <c r="F14" s="441" t="s">
        <v>132</v>
      </c>
      <c r="G14" s="442" t="s">
        <v>44</v>
      </c>
      <c r="H14" s="441"/>
      <c r="I14" s="442"/>
      <c r="J14" s="443"/>
    </row>
    <row r="15" spans="1:10" x14ac:dyDescent="0.3">
      <c r="A15" s="440"/>
      <c r="B15" s="441" t="s">
        <v>121</v>
      </c>
      <c r="C15" s="442" t="s">
        <v>350</v>
      </c>
      <c r="D15" s="441" t="s">
        <v>127</v>
      </c>
      <c r="E15" s="442" t="s">
        <v>360</v>
      </c>
      <c r="F15" s="441" t="s">
        <v>133</v>
      </c>
      <c r="G15" s="442" t="s">
        <v>364</v>
      </c>
      <c r="H15" s="441"/>
      <c r="I15" s="442"/>
      <c r="J15" s="443"/>
    </row>
    <row r="16" spans="1:10" x14ac:dyDescent="0.3">
      <c r="A16" s="440"/>
      <c r="B16" s="441" t="s">
        <v>122</v>
      </c>
      <c r="C16" s="442" t="s">
        <v>352</v>
      </c>
      <c r="D16" s="441" t="s">
        <v>129</v>
      </c>
      <c r="E16" s="442" t="s">
        <v>361</v>
      </c>
      <c r="F16" s="441" t="s">
        <v>141</v>
      </c>
      <c r="G16" s="442" t="s">
        <v>51</v>
      </c>
      <c r="H16" s="441"/>
      <c r="I16" s="442"/>
      <c r="J16" s="443"/>
    </row>
    <row r="17" spans="1:10" x14ac:dyDescent="0.3">
      <c r="A17" s="440"/>
      <c r="B17" s="441" t="s">
        <v>123</v>
      </c>
      <c r="C17" s="442" t="s">
        <v>354</v>
      </c>
      <c r="D17" s="441" t="s">
        <v>128</v>
      </c>
      <c r="E17" s="442" t="s">
        <v>362</v>
      </c>
      <c r="F17" s="441" t="s">
        <v>134</v>
      </c>
      <c r="G17" s="442" t="s">
        <v>374</v>
      </c>
      <c r="H17" s="441"/>
      <c r="I17" s="442"/>
      <c r="J17" s="443"/>
    </row>
    <row r="18" spans="1:10" ht="9" customHeight="1" thickBot="1" x14ac:dyDescent="0.35">
      <c r="A18" s="444"/>
      <c r="B18" s="445"/>
      <c r="C18" s="446"/>
      <c r="D18" s="445"/>
      <c r="E18" s="446"/>
      <c r="F18" s="445"/>
      <c r="G18" s="446"/>
      <c r="H18" s="445"/>
      <c r="I18" s="446"/>
      <c r="J18" s="447"/>
    </row>
    <row r="19" spans="1:10" x14ac:dyDescent="0.3">
      <c r="D19" s="436">
        <v>1</v>
      </c>
    </row>
    <row r="20" spans="1:10" x14ac:dyDescent="0.3">
      <c r="D20" s="436">
        <v>2</v>
      </c>
      <c r="E20" s="437" t="s">
        <v>348</v>
      </c>
    </row>
    <row r="21" spans="1:10" x14ac:dyDescent="0.3">
      <c r="D21" s="436">
        <v>3</v>
      </c>
      <c r="E21" s="437" t="s">
        <v>348</v>
      </c>
    </row>
    <row r="22" spans="1:10" x14ac:dyDescent="0.3">
      <c r="D22" s="436">
        <v>4</v>
      </c>
      <c r="E22" s="437" t="s">
        <v>351</v>
      </c>
    </row>
    <row r="23" spans="1:10" x14ac:dyDescent="0.3">
      <c r="D23" s="436">
        <v>5</v>
      </c>
      <c r="E23" s="437" t="s">
        <v>353</v>
      </c>
    </row>
    <row r="24" spans="1:10" x14ac:dyDescent="0.3">
      <c r="D24" s="436">
        <v>6</v>
      </c>
      <c r="E24" s="437" t="s">
        <v>353</v>
      </c>
    </row>
    <row r="25" spans="1:10" x14ac:dyDescent="0.3">
      <c r="D25" s="436">
        <v>7</v>
      </c>
      <c r="E25" s="437" t="s">
        <v>353</v>
      </c>
    </row>
    <row r="26" spans="1:10" x14ac:dyDescent="0.3">
      <c r="D26" s="436">
        <v>8</v>
      </c>
    </row>
    <row r="27" spans="1:10" x14ac:dyDescent="0.3">
      <c r="D27" s="436">
        <v>9</v>
      </c>
      <c r="E27" s="437" t="s">
        <v>359</v>
      </c>
    </row>
    <row r="28" spans="1:10" x14ac:dyDescent="0.3">
      <c r="D28" s="436">
        <v>10</v>
      </c>
      <c r="E28" s="437" t="s">
        <v>359</v>
      </c>
    </row>
    <row r="29" spans="1:10" x14ac:dyDescent="0.3">
      <c r="D29" s="436">
        <v>11</v>
      </c>
      <c r="E29" s="437" t="s">
        <v>359</v>
      </c>
    </row>
    <row r="30" spans="1:10" x14ac:dyDescent="0.3">
      <c r="D30" s="436">
        <v>12</v>
      </c>
      <c r="E30" s="437" t="s">
        <v>359</v>
      </c>
    </row>
    <row r="31" spans="1:10" x14ac:dyDescent="0.3">
      <c r="B31" s="436" t="s">
        <v>136</v>
      </c>
      <c r="D31" s="436">
        <v>13</v>
      </c>
      <c r="E31" s="437" t="s">
        <v>359</v>
      </c>
    </row>
    <row r="32" spans="1:10" x14ac:dyDescent="0.3">
      <c r="B32" s="436" t="s">
        <v>142</v>
      </c>
      <c r="D32" s="436">
        <v>14</v>
      </c>
      <c r="E32" s="437" t="s">
        <v>359</v>
      </c>
    </row>
    <row r="33" spans="2:5" x14ac:dyDescent="0.3">
      <c r="B33" s="436" t="s">
        <v>143</v>
      </c>
      <c r="D33" s="436">
        <v>15</v>
      </c>
      <c r="E33" s="437" t="s">
        <v>359</v>
      </c>
    </row>
    <row r="34" spans="2:5" x14ac:dyDescent="0.3">
      <c r="B34" s="436" t="s">
        <v>375</v>
      </c>
      <c r="D34" s="436">
        <v>16</v>
      </c>
      <c r="E34" s="437" t="s">
        <v>357</v>
      </c>
    </row>
    <row r="35" spans="2:5" x14ac:dyDescent="0.3">
      <c r="B35" s="436" t="s">
        <v>144</v>
      </c>
      <c r="D35" s="436">
        <v>17</v>
      </c>
      <c r="E35" s="437" t="s">
        <v>365</v>
      </c>
    </row>
    <row r="36" spans="2:5" x14ac:dyDescent="0.3">
      <c r="B36" s="436" t="s">
        <v>376</v>
      </c>
      <c r="D36" s="436">
        <v>18</v>
      </c>
      <c r="E36" s="437" t="s">
        <v>366</v>
      </c>
    </row>
    <row r="37" spans="2:5" x14ac:dyDescent="0.3">
      <c r="B37" s="436" t="s">
        <v>145</v>
      </c>
      <c r="D37" s="436">
        <v>19</v>
      </c>
      <c r="E37" s="437" t="s">
        <v>367</v>
      </c>
    </row>
  </sheetData>
  <mergeCells count="1">
    <mergeCell ref="B10:I1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BL320"/>
  <sheetViews>
    <sheetView showGridLines="0" view="pageBreakPreview" zoomScale="60" workbookViewId="0">
      <pane xSplit="7" ySplit="14" topLeftCell="P15" activePane="bottomRight" state="frozen"/>
      <selection pane="topRight" activeCell="H1" sqref="H1"/>
      <selection pane="bottomLeft" activeCell="A14" sqref="A14"/>
      <selection pane="bottomRight" activeCell="Q19" sqref="Q19"/>
    </sheetView>
  </sheetViews>
  <sheetFormatPr defaultColWidth="9.109375" defaultRowHeight="13.8" x14ac:dyDescent="0.3"/>
  <cols>
    <col min="1" max="1" width="6.6640625" style="114" customWidth="1"/>
    <col min="2" max="2" width="43.33203125" style="105" customWidth="1"/>
    <col min="3" max="3" width="3.5546875" style="113" hidden="1" customWidth="1"/>
    <col min="4" max="4" width="11" style="113" hidden="1" customWidth="1"/>
    <col min="5" max="6" width="9" style="114" bestFit="1" customWidth="1"/>
    <col min="7" max="7" width="7.6640625" style="114" hidden="1" customWidth="1"/>
    <col min="8" max="8" width="7.6640625" style="114" customWidth="1"/>
    <col min="9" max="9" width="9.77734375" style="114" customWidth="1"/>
    <col min="10" max="10" width="24.44140625" style="105" customWidth="1"/>
    <col min="11" max="11" width="8.88671875" style="254" customWidth="1"/>
    <col min="12" max="12" width="24.44140625" style="105" customWidth="1"/>
    <col min="13" max="13" width="9.6640625" style="105" customWidth="1"/>
    <col min="14" max="14" width="8.5546875" style="105" customWidth="1"/>
    <col min="15" max="15" width="21" style="105" customWidth="1"/>
    <col min="16" max="16" width="8.88671875" style="254" customWidth="1"/>
    <col min="17" max="17" width="24.44140625" style="105" customWidth="1"/>
    <col min="18" max="18" width="8.88671875" style="254" customWidth="1"/>
    <col min="19" max="37" width="9.44140625" style="144" customWidth="1"/>
    <col min="38" max="41" width="9.44140625" style="144" hidden="1" customWidth="1"/>
    <col min="42" max="44" width="6.33203125" style="144" hidden="1" customWidth="1"/>
    <col min="45" max="45" width="12" style="145" customWidth="1"/>
    <col min="46" max="46" width="13.33203125" style="145" hidden="1" customWidth="1"/>
    <col min="47" max="47" width="13.33203125" style="144" hidden="1" customWidth="1"/>
    <col min="48" max="49" width="13.33203125" style="105" hidden="1" customWidth="1"/>
    <col min="50" max="50" width="10.5546875" style="105" hidden="1" customWidth="1"/>
    <col min="51" max="51" width="13.5546875" style="105" customWidth="1"/>
    <col min="52" max="52" width="13.88671875" style="105" customWidth="1"/>
    <col min="53" max="56" width="11.44140625" style="105" hidden="1" customWidth="1"/>
    <col min="57" max="58" width="0" style="105" hidden="1" customWidth="1"/>
    <col min="59" max="16384" width="9.109375" style="105"/>
  </cols>
  <sheetData>
    <row r="1" spans="1:64" ht="49.2" customHeight="1" x14ac:dyDescent="0.3">
      <c r="J1" s="114"/>
      <c r="K1" s="114"/>
      <c r="L1" s="114"/>
      <c r="M1" s="114"/>
      <c r="N1" s="114"/>
      <c r="O1" s="114"/>
      <c r="P1" s="114"/>
      <c r="Q1" s="144"/>
      <c r="R1" s="144"/>
      <c r="S1" s="105"/>
      <c r="T1" s="105"/>
      <c r="U1" s="105"/>
      <c r="V1" s="105"/>
      <c r="W1" s="105"/>
      <c r="X1" s="105"/>
      <c r="Y1" s="105"/>
      <c r="Z1" s="105"/>
      <c r="AA1" s="105"/>
      <c r="AB1" s="105"/>
      <c r="AE1" s="105"/>
      <c r="AF1" s="105"/>
      <c r="AG1" s="105"/>
      <c r="AH1" s="105"/>
      <c r="AI1" s="105"/>
      <c r="AJ1" s="105"/>
      <c r="AK1" s="105"/>
      <c r="AL1" s="105"/>
      <c r="AM1" s="105"/>
      <c r="AN1" s="105"/>
      <c r="AO1" s="105"/>
      <c r="AP1" s="105"/>
      <c r="AQ1" s="105"/>
      <c r="AR1" s="105"/>
      <c r="AS1" s="105"/>
      <c r="AT1" s="105"/>
      <c r="AU1" s="105"/>
    </row>
    <row r="2" spans="1:64" ht="15" customHeight="1" x14ac:dyDescent="0.3">
      <c r="A2" s="10"/>
      <c r="B2" s="19"/>
      <c r="D2" s="24"/>
      <c r="E2" s="24"/>
      <c r="F2" s="24"/>
      <c r="G2" s="24"/>
      <c r="H2" s="24"/>
      <c r="I2" s="24"/>
      <c r="J2" s="678" t="s">
        <v>97</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c r="AT2" s="678"/>
      <c r="AU2" s="678"/>
      <c r="AV2" s="678"/>
      <c r="AW2" s="678"/>
      <c r="AX2" s="678"/>
      <c r="AY2" s="678"/>
      <c r="AZ2" s="678"/>
      <c r="BA2" s="24"/>
    </row>
    <row r="3" spans="1:64" ht="49.2" customHeight="1" x14ac:dyDescent="0.3">
      <c r="A3" s="19"/>
      <c r="B3" s="57"/>
      <c r="C3" s="24"/>
      <c r="D3" s="24"/>
      <c r="E3" s="24"/>
      <c r="F3" s="24"/>
      <c r="G3" s="24"/>
      <c r="H3" s="24"/>
      <c r="I3" s="24"/>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c r="AT3" s="678"/>
      <c r="AU3" s="678"/>
      <c r="AV3" s="678"/>
      <c r="AW3" s="678"/>
      <c r="AX3" s="678"/>
      <c r="AY3" s="678"/>
      <c r="AZ3" s="678"/>
      <c r="BA3" s="24"/>
      <c r="BE3" s="257"/>
      <c r="BF3" s="257"/>
      <c r="BG3" s="257"/>
      <c r="BH3" s="257"/>
      <c r="BI3" s="257"/>
      <c r="BJ3" s="257"/>
      <c r="BK3" s="257"/>
      <c r="BL3" s="257"/>
    </row>
    <row r="4" spans="1:64" ht="15" customHeight="1" x14ac:dyDescent="0.3">
      <c r="A4" s="57"/>
      <c r="B4" s="57"/>
      <c r="C4" s="24"/>
      <c r="D4" s="24"/>
      <c r="E4" s="24"/>
      <c r="F4" s="24"/>
      <c r="G4" s="24"/>
      <c r="H4" s="24"/>
      <c r="I4" s="24"/>
      <c r="J4" s="679" t="str">
        <f>IF(menú!J3="","",menú!J3)</f>
        <v/>
      </c>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679"/>
      <c r="AZ4" s="679"/>
      <c r="BA4" s="24"/>
      <c r="BE4" s="257"/>
      <c r="BF4" s="257"/>
      <c r="BG4" s="257"/>
      <c r="BH4" s="257"/>
      <c r="BI4" s="257"/>
      <c r="BJ4" s="257"/>
      <c r="BK4" s="257"/>
      <c r="BL4" s="257"/>
    </row>
    <row r="5" spans="1:64" ht="19.5" customHeight="1" x14ac:dyDescent="0.3">
      <c r="B5" s="115"/>
      <c r="C5" s="115"/>
      <c r="D5" s="115"/>
      <c r="E5" s="115"/>
      <c r="F5" s="115"/>
      <c r="G5" s="115"/>
      <c r="H5" s="115"/>
      <c r="I5" s="115"/>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c r="AT5" s="679"/>
      <c r="AU5" s="679"/>
      <c r="AV5" s="679"/>
      <c r="AW5" s="679"/>
      <c r="AX5" s="679"/>
      <c r="AY5" s="679"/>
      <c r="AZ5" s="679"/>
      <c r="BA5" s="115"/>
      <c r="BE5" s="150"/>
      <c r="BF5" s="150"/>
      <c r="BG5" s="150"/>
      <c r="BH5" s="150"/>
      <c r="BI5" s="150"/>
      <c r="BJ5" s="150"/>
      <c r="BK5" s="150"/>
      <c r="BL5" s="150"/>
    </row>
    <row r="6" spans="1:64" ht="10.5" customHeight="1" x14ac:dyDescent="0.3">
      <c r="A6" s="40"/>
      <c r="B6" s="40"/>
      <c r="C6" s="105"/>
      <c r="D6" s="105"/>
      <c r="J6" s="679"/>
      <c r="K6" s="679"/>
      <c r="L6" s="679"/>
      <c r="M6" s="679"/>
      <c r="N6" s="679"/>
      <c r="O6" s="679"/>
      <c r="P6" s="679"/>
      <c r="Q6" s="679"/>
      <c r="R6" s="679"/>
      <c r="S6" s="679"/>
      <c r="T6" s="679"/>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c r="AT6" s="679"/>
      <c r="AU6" s="679"/>
      <c r="AV6" s="679"/>
      <c r="AW6" s="679"/>
      <c r="AX6" s="679"/>
      <c r="AY6" s="679"/>
      <c r="AZ6" s="679"/>
    </row>
    <row r="7" spans="1:64" ht="21.75" customHeight="1" x14ac:dyDescent="0.4">
      <c r="A7" s="40"/>
      <c r="B7" s="40"/>
      <c r="C7" s="116"/>
      <c r="D7" s="116"/>
      <c r="E7" s="117"/>
      <c r="G7" s="117"/>
      <c r="H7" s="117"/>
      <c r="I7" s="117"/>
      <c r="J7" s="261"/>
      <c r="K7" s="261"/>
      <c r="L7" s="261"/>
      <c r="M7" s="422"/>
      <c r="N7" s="422"/>
      <c r="O7" s="118"/>
      <c r="P7" s="118"/>
      <c r="Q7" s="118" t="s">
        <v>43</v>
      </c>
      <c r="R7" s="118"/>
      <c r="S7" s="118"/>
      <c r="T7" s="118"/>
      <c r="U7" s="118"/>
      <c r="V7" s="118"/>
      <c r="W7" s="118"/>
      <c r="X7" s="118"/>
      <c r="Y7" s="118"/>
      <c r="Z7" s="118"/>
      <c r="AA7" s="687" t="str">
        <f>IF(menú!IC3="","",menú!C3)</f>
        <v/>
      </c>
      <c r="AB7" s="687"/>
      <c r="AC7" s="687"/>
      <c r="AD7" s="687"/>
      <c r="AE7" s="687"/>
      <c r="AF7" s="687"/>
      <c r="AG7" s="687"/>
      <c r="AH7" s="687"/>
      <c r="AI7" s="687"/>
      <c r="AJ7" s="687"/>
      <c r="BA7" s="116"/>
    </row>
    <row r="8" spans="1:64" ht="18.75" hidden="1" customHeight="1" x14ac:dyDescent="0.4">
      <c r="C8" s="22"/>
      <c r="D8" s="22"/>
      <c r="E8" s="22"/>
      <c r="J8" s="214"/>
      <c r="K8" s="250"/>
      <c r="L8" s="214"/>
      <c r="M8" s="423"/>
      <c r="N8" s="422"/>
      <c r="O8" s="215"/>
      <c r="P8" s="250"/>
      <c r="Q8" s="215"/>
      <c r="R8" s="250"/>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9"/>
      <c r="AV8" s="19"/>
      <c r="AW8" s="19"/>
      <c r="AX8" s="19"/>
      <c r="AY8" s="19"/>
      <c r="AZ8" s="19"/>
    </row>
    <row r="9" spans="1:64" ht="33.6" customHeight="1" x14ac:dyDescent="0.4">
      <c r="J9" s="690" t="s">
        <v>91</v>
      </c>
      <c r="K9" s="685" t="s">
        <v>30</v>
      </c>
      <c r="L9" s="690" t="s">
        <v>92</v>
      </c>
      <c r="M9" s="685" t="s">
        <v>30</v>
      </c>
      <c r="N9" s="422"/>
      <c r="O9" s="691" t="s">
        <v>93</v>
      </c>
      <c r="P9" s="685" t="s">
        <v>30</v>
      </c>
      <c r="Q9" s="691" t="s">
        <v>94</v>
      </c>
      <c r="R9" s="685" t="s">
        <v>30</v>
      </c>
      <c r="S9" s="667" t="s">
        <v>344</v>
      </c>
      <c r="T9" s="668"/>
      <c r="U9" s="668"/>
      <c r="V9" s="668"/>
      <c r="W9" s="672"/>
      <c r="X9" s="672"/>
      <c r="Y9" s="672"/>
      <c r="Z9" s="672"/>
      <c r="AA9" s="672"/>
      <c r="AB9" s="672"/>
      <c r="AC9" s="672"/>
      <c r="AD9" s="672"/>
      <c r="AE9" s="671"/>
      <c r="AF9" s="671"/>
      <c r="AG9" s="671"/>
      <c r="AH9" s="671"/>
      <c r="AI9" s="671"/>
      <c r="AJ9" s="671"/>
      <c r="AK9" s="671"/>
      <c r="AL9" s="205"/>
      <c r="AM9" s="205"/>
      <c r="AN9" s="205"/>
      <c r="AO9" s="205"/>
      <c r="AP9" s="205"/>
      <c r="AQ9" s="205"/>
      <c r="AR9" s="205"/>
      <c r="AS9" s="686" t="s">
        <v>41</v>
      </c>
      <c r="AT9" s="120"/>
      <c r="AU9" s="121"/>
      <c r="AV9" s="122"/>
      <c r="AW9" s="122"/>
      <c r="AX9" s="688" t="s">
        <v>28</v>
      </c>
      <c r="AY9" s="683" t="s">
        <v>31</v>
      </c>
      <c r="AZ9" s="680" t="s">
        <v>152</v>
      </c>
      <c r="BA9" s="662" t="s">
        <v>333</v>
      </c>
      <c r="BB9" s="662" t="s">
        <v>334</v>
      </c>
      <c r="BC9" s="662" t="s">
        <v>335</v>
      </c>
      <c r="BD9" s="662" t="s">
        <v>336</v>
      </c>
      <c r="BE9" s="662" t="s">
        <v>337</v>
      </c>
      <c r="BF9" s="662" t="s">
        <v>338</v>
      </c>
    </row>
    <row r="10" spans="1:64" ht="33.6" customHeight="1" x14ac:dyDescent="0.4">
      <c r="C10" s="255"/>
      <c r="D10" s="255"/>
      <c r="E10" s="255"/>
      <c r="F10" s="255"/>
      <c r="G10" s="255"/>
      <c r="H10" s="255"/>
      <c r="I10" s="255"/>
      <c r="J10" s="690"/>
      <c r="K10" s="685"/>
      <c r="L10" s="690"/>
      <c r="M10" s="685"/>
      <c r="N10" s="422"/>
      <c r="O10" s="691"/>
      <c r="P10" s="685"/>
      <c r="Q10" s="691"/>
      <c r="R10" s="685"/>
      <c r="S10" s="665" t="s">
        <v>60</v>
      </c>
      <c r="T10" s="665" t="s">
        <v>331</v>
      </c>
      <c r="U10" s="663" t="s">
        <v>339</v>
      </c>
      <c r="V10" s="663" t="s">
        <v>340</v>
      </c>
      <c r="W10" s="663" t="s">
        <v>330</v>
      </c>
      <c r="X10" s="663" t="s">
        <v>341</v>
      </c>
      <c r="Y10" s="663" t="s">
        <v>323</v>
      </c>
      <c r="Z10" s="663" t="s">
        <v>369</v>
      </c>
      <c r="AA10" s="663" t="s">
        <v>332</v>
      </c>
      <c r="AB10" s="669" t="s">
        <v>371</v>
      </c>
      <c r="AC10" s="669" t="s">
        <v>372</v>
      </c>
      <c r="AD10" s="669" t="s">
        <v>370</v>
      </c>
      <c r="AE10" s="669" t="s">
        <v>329</v>
      </c>
      <c r="AF10" s="677" t="s">
        <v>324</v>
      </c>
      <c r="AG10" s="677" t="s">
        <v>325</v>
      </c>
      <c r="AH10" s="677" t="s">
        <v>327</v>
      </c>
      <c r="AI10" s="674" t="s">
        <v>373</v>
      </c>
      <c r="AJ10" s="673" t="s">
        <v>328</v>
      </c>
      <c r="AK10" s="673" t="s">
        <v>326</v>
      </c>
      <c r="AL10" s="427"/>
      <c r="AM10" s="427"/>
      <c r="AN10" s="427"/>
      <c r="AO10" s="430"/>
      <c r="AP10" s="148"/>
      <c r="AQ10" s="148"/>
      <c r="AR10" s="270"/>
      <c r="AS10" s="686"/>
      <c r="AT10" s="123"/>
      <c r="AU10" s="121"/>
      <c r="AV10" s="122"/>
      <c r="AW10" s="122"/>
      <c r="AX10" s="688"/>
      <c r="AY10" s="684"/>
      <c r="AZ10" s="681"/>
      <c r="BA10" s="662"/>
      <c r="BB10" s="662"/>
      <c r="BC10" s="662"/>
      <c r="BD10" s="662"/>
      <c r="BE10" s="662"/>
      <c r="BF10" s="662"/>
    </row>
    <row r="11" spans="1:64" ht="26.4" customHeight="1" x14ac:dyDescent="0.4">
      <c r="A11" s="216"/>
      <c r="B11" s="216"/>
      <c r="C11" s="255"/>
      <c r="D11" s="255"/>
      <c r="E11" s="255"/>
      <c r="F11" s="255"/>
      <c r="G11" s="255"/>
      <c r="H11" s="255"/>
      <c r="I11" s="255"/>
      <c r="J11" s="324" t="s">
        <v>24</v>
      </c>
      <c r="K11" s="685"/>
      <c r="L11" s="324" t="s">
        <v>24</v>
      </c>
      <c r="M11" s="685"/>
      <c r="N11" s="422"/>
      <c r="O11" s="260" t="s">
        <v>24</v>
      </c>
      <c r="P11" s="685"/>
      <c r="Q11" s="260" t="s">
        <v>24</v>
      </c>
      <c r="R11" s="685"/>
      <c r="S11" s="665"/>
      <c r="T11" s="665"/>
      <c r="U11" s="663"/>
      <c r="V11" s="663"/>
      <c r="W11" s="663"/>
      <c r="X11" s="663"/>
      <c r="Y11" s="663"/>
      <c r="Z11" s="663"/>
      <c r="AA11" s="663"/>
      <c r="AB11" s="669"/>
      <c r="AC11" s="669"/>
      <c r="AD11" s="669"/>
      <c r="AE11" s="669"/>
      <c r="AF11" s="669"/>
      <c r="AG11" s="669"/>
      <c r="AH11" s="669"/>
      <c r="AI11" s="675"/>
      <c r="AJ11" s="663"/>
      <c r="AK11" s="663"/>
      <c r="AL11" s="428"/>
      <c r="AM11" s="428"/>
      <c r="AN11" s="428"/>
      <c r="AO11" s="431"/>
      <c r="AP11" s="148"/>
      <c r="AQ11" s="148"/>
      <c r="AR11" s="270"/>
      <c r="AS11" s="686"/>
      <c r="AT11" s="123"/>
      <c r="AU11" s="121"/>
      <c r="AV11" s="122"/>
      <c r="AW11" s="122"/>
      <c r="AX11" s="688"/>
      <c r="AY11" s="684"/>
      <c r="AZ11" s="681"/>
      <c r="BA11" s="662"/>
      <c r="BB11" s="662"/>
      <c r="BC11" s="662"/>
      <c r="BD11" s="662"/>
      <c r="BE11" s="662"/>
      <c r="BF11" s="662"/>
    </row>
    <row r="12" spans="1:64" ht="36" customHeight="1" x14ac:dyDescent="0.3">
      <c r="A12" s="216"/>
      <c r="B12" s="216"/>
      <c r="C12" s="255"/>
      <c r="D12" s="255"/>
      <c r="E12" s="692" t="s">
        <v>12</v>
      </c>
      <c r="F12" s="692" t="s">
        <v>345</v>
      </c>
      <c r="G12" s="255"/>
      <c r="H12" s="697" t="s">
        <v>33</v>
      </c>
      <c r="I12" s="694" t="s">
        <v>95</v>
      </c>
      <c r="J12" s="325"/>
      <c r="K12" s="685"/>
      <c r="L12" s="325"/>
      <c r="M12" s="685"/>
      <c r="N12" s="694" t="s">
        <v>96</v>
      </c>
      <c r="O12" s="267"/>
      <c r="P12" s="685"/>
      <c r="Q12" s="267"/>
      <c r="R12" s="685"/>
      <c r="S12" s="665"/>
      <c r="T12" s="665"/>
      <c r="U12" s="663"/>
      <c r="V12" s="663"/>
      <c r="W12" s="663"/>
      <c r="X12" s="663"/>
      <c r="Y12" s="663"/>
      <c r="Z12" s="663"/>
      <c r="AA12" s="663"/>
      <c r="AB12" s="669"/>
      <c r="AC12" s="669"/>
      <c r="AD12" s="669"/>
      <c r="AE12" s="669"/>
      <c r="AF12" s="669"/>
      <c r="AG12" s="669"/>
      <c r="AH12" s="669"/>
      <c r="AI12" s="675"/>
      <c r="AJ12" s="663"/>
      <c r="AK12" s="663"/>
      <c r="AL12" s="428"/>
      <c r="AM12" s="428"/>
      <c r="AN12" s="428"/>
      <c r="AO12" s="431"/>
      <c r="AP12" s="148"/>
      <c r="AQ12" s="148"/>
      <c r="AR12" s="270"/>
      <c r="AS12" s="686"/>
      <c r="AT12" s="123"/>
      <c r="AU12" s="121"/>
      <c r="AV12" s="122"/>
      <c r="AW12" s="122"/>
      <c r="AX12" s="688"/>
      <c r="AY12" s="684"/>
      <c r="AZ12" s="681"/>
      <c r="BA12" s="662"/>
      <c r="BB12" s="662"/>
      <c r="BC12" s="662"/>
      <c r="BD12" s="662"/>
      <c r="BE12" s="662"/>
      <c r="BF12" s="662"/>
    </row>
    <row r="13" spans="1:64" ht="26.4" customHeight="1" x14ac:dyDescent="0.3">
      <c r="A13" s="689" t="str">
        <f>menú!I17</f>
        <v>José Emanuel Rocha - 2011-2020</v>
      </c>
      <c r="B13" s="689"/>
      <c r="C13" s="255"/>
      <c r="D13" s="255"/>
      <c r="E13" s="692"/>
      <c r="F13" s="692"/>
      <c r="G13" s="255"/>
      <c r="H13" s="698"/>
      <c r="I13" s="695"/>
      <c r="J13" s="324" t="s">
        <v>25</v>
      </c>
      <c r="K13" s="685"/>
      <c r="L13" s="324" t="s">
        <v>25</v>
      </c>
      <c r="M13" s="685"/>
      <c r="N13" s="695"/>
      <c r="O13" s="260" t="s">
        <v>25</v>
      </c>
      <c r="P13" s="685"/>
      <c r="Q13" s="260" t="s">
        <v>25</v>
      </c>
      <c r="R13" s="685"/>
      <c r="S13" s="666"/>
      <c r="T13" s="666"/>
      <c r="U13" s="664"/>
      <c r="V13" s="664"/>
      <c r="W13" s="664"/>
      <c r="X13" s="664"/>
      <c r="Y13" s="664"/>
      <c r="Z13" s="664"/>
      <c r="AA13" s="664"/>
      <c r="AB13" s="670"/>
      <c r="AC13" s="670"/>
      <c r="AD13" s="670"/>
      <c r="AE13" s="670"/>
      <c r="AF13" s="670"/>
      <c r="AG13" s="670"/>
      <c r="AH13" s="670"/>
      <c r="AI13" s="676"/>
      <c r="AJ13" s="664"/>
      <c r="AK13" s="664"/>
      <c r="AL13" s="428"/>
      <c r="AM13" s="428"/>
      <c r="AN13" s="428"/>
      <c r="AO13" s="431"/>
      <c r="AP13" s="148"/>
      <c r="AQ13" s="148"/>
      <c r="AR13" s="270"/>
      <c r="AS13" s="686"/>
      <c r="AT13" s="123"/>
      <c r="AU13" s="121"/>
      <c r="AV13" s="122"/>
      <c r="AW13" s="122"/>
      <c r="AX13" s="688"/>
      <c r="AY13" s="684"/>
      <c r="AZ13" s="681"/>
      <c r="BA13" s="662"/>
      <c r="BB13" s="662"/>
      <c r="BC13" s="662"/>
      <c r="BD13" s="662"/>
      <c r="BE13" s="662"/>
      <c r="BF13" s="662"/>
    </row>
    <row r="14" spans="1:64" ht="36" customHeight="1" x14ac:dyDescent="0.3">
      <c r="A14" s="217" t="s">
        <v>32</v>
      </c>
      <c r="B14" s="217" t="s">
        <v>24</v>
      </c>
      <c r="C14" s="218" t="s">
        <v>25</v>
      </c>
      <c r="D14" s="146"/>
      <c r="E14" s="693"/>
      <c r="F14" s="693"/>
      <c r="G14" s="259" t="s">
        <v>26</v>
      </c>
      <c r="H14" s="699"/>
      <c r="I14" s="696"/>
      <c r="J14" s="325"/>
      <c r="K14" s="685"/>
      <c r="L14" s="325"/>
      <c r="M14" s="685"/>
      <c r="N14" s="696"/>
      <c r="O14" s="267"/>
      <c r="P14" s="685"/>
      <c r="Q14" s="267"/>
      <c r="R14" s="685"/>
      <c r="S14" s="397">
        <v>1</v>
      </c>
      <c r="T14" s="397">
        <v>2</v>
      </c>
      <c r="U14" s="397">
        <v>3</v>
      </c>
      <c r="V14" s="397">
        <v>4</v>
      </c>
      <c r="W14" s="397">
        <v>5</v>
      </c>
      <c r="X14" s="397">
        <v>6</v>
      </c>
      <c r="Y14" s="397">
        <v>7</v>
      </c>
      <c r="Z14" s="397">
        <v>8</v>
      </c>
      <c r="AA14" s="397">
        <v>9</v>
      </c>
      <c r="AB14" s="397">
        <v>10</v>
      </c>
      <c r="AC14" s="397">
        <v>11</v>
      </c>
      <c r="AD14" s="397">
        <v>12</v>
      </c>
      <c r="AE14" s="397">
        <v>13</v>
      </c>
      <c r="AF14" s="397">
        <v>14</v>
      </c>
      <c r="AG14" s="397">
        <v>15</v>
      </c>
      <c r="AH14" s="397">
        <v>16</v>
      </c>
      <c r="AI14" s="397">
        <v>17</v>
      </c>
      <c r="AJ14" s="397">
        <v>18</v>
      </c>
      <c r="AK14" s="397">
        <v>19</v>
      </c>
      <c r="AL14" s="429"/>
      <c r="AM14" s="429"/>
      <c r="AN14" s="429"/>
      <c r="AO14" s="432"/>
      <c r="AP14" s="148"/>
      <c r="AQ14" s="148"/>
      <c r="AR14" s="270"/>
      <c r="AS14" s="686"/>
      <c r="AT14" s="258"/>
      <c r="AU14" s="124"/>
      <c r="AV14" s="125"/>
      <c r="AW14" s="125"/>
      <c r="AX14" s="688"/>
      <c r="AY14" s="684"/>
      <c r="AZ14" s="682"/>
      <c r="BA14" s="662"/>
      <c r="BB14" s="662"/>
      <c r="BC14" s="662"/>
      <c r="BD14" s="662"/>
      <c r="BE14" s="662"/>
      <c r="BF14" s="662"/>
    </row>
    <row r="15" spans="1:64" s="132" customFormat="1" ht="43.95" customHeight="1" x14ac:dyDescent="0.3">
      <c r="A15" s="126" t="str">
        <f>IF(INSCRIÇÃO!B9="","",INSCRIÇÃO!B9)</f>
        <v/>
      </c>
      <c r="B15" s="207" t="str">
        <f>INSCRIÇÃO!C9</f>
        <v/>
      </c>
      <c r="C15" s="211">
        <f>INSCRIÇÃO!D9</f>
        <v>0</v>
      </c>
      <c r="D15" s="127">
        <f>INSCRIÇÃO!E9</f>
        <v>0</v>
      </c>
      <c r="E15" s="409" t="str">
        <f>IF(INSCRIÇÃO!F9=0,"",INSCRIÇÃO!F9)</f>
        <v/>
      </c>
      <c r="F15" s="409" t="str">
        <f>IF(INSCRIÇÃO!G9=0,"",INSCRIÇÃO!G9)</f>
        <v/>
      </c>
      <c r="G15" s="126">
        <f>INSCRIÇÃO!H9</f>
        <v>0</v>
      </c>
      <c r="H15" s="206"/>
      <c r="I15" s="203"/>
      <c r="J15" s="204"/>
      <c r="K15" s="251">
        <f t="shared" ref="K15:K46" si="0">IFERROR(I15-J15,0)</f>
        <v>0</v>
      </c>
      <c r="L15" s="204"/>
      <c r="M15" s="251">
        <f t="shared" ref="M15:M46" si="1">IFERROR(I15-L15,0)</f>
        <v>0</v>
      </c>
      <c r="N15" s="203"/>
      <c r="O15" s="204"/>
      <c r="P15" s="251">
        <f t="shared" ref="P15:P46" si="2">IFERROR(N15-O15,0)</f>
        <v>0</v>
      </c>
      <c r="Q15" s="204"/>
      <c r="R15" s="251">
        <f t="shared" ref="R15:R46" si="3">IFERROR(N15-Q15,0)</f>
        <v>0</v>
      </c>
      <c r="S15" s="424"/>
      <c r="T15" s="424"/>
      <c r="U15" s="424"/>
      <c r="V15" s="424"/>
      <c r="W15" s="424"/>
      <c r="X15" s="424"/>
      <c r="Y15" s="424"/>
      <c r="Z15" s="424"/>
      <c r="AA15" s="424"/>
      <c r="AB15" s="424"/>
      <c r="AC15" s="424"/>
      <c r="AD15" s="424"/>
      <c r="AE15" s="424"/>
      <c r="AF15" s="424"/>
      <c r="AG15" s="424"/>
      <c r="AH15" s="424"/>
      <c r="AI15" s="424"/>
      <c r="AJ15" s="322"/>
      <c r="AK15" s="322"/>
      <c r="AL15" s="322"/>
      <c r="AM15" s="322"/>
      <c r="AN15" s="322"/>
      <c r="AO15" s="322"/>
      <c r="AP15" s="149"/>
      <c r="AQ15" s="149"/>
      <c r="AR15" s="156"/>
      <c r="AS15" s="129">
        <f t="shared" ref="AS15:AS46" si="4">SUM(S15:AO15)</f>
        <v>0</v>
      </c>
      <c r="AT15" s="147">
        <f>IF(SUM(AS15)=0,0,SUM(AS15))</f>
        <v>0</v>
      </c>
      <c r="AU15" s="130"/>
      <c r="AV15" s="128">
        <f t="shared" ref="AV15:AV46" si="5">IF(J15+L15&gt;0,(J15+L15)/2,0)</f>
        <v>0</v>
      </c>
      <c r="AW15" s="128">
        <f t="shared" ref="AW15:AW46" si="6">IF(O15+Q15&gt;0,(O15+Q15)/2,0)</f>
        <v>0</v>
      </c>
      <c r="AX15" s="131" t="str">
        <f t="shared" ref="AX15:AX46" si="7">IF(OR(A15="",A15="falta"),"",AV15+AW15-AT15+H15)</f>
        <v/>
      </c>
      <c r="AY15" s="402" t="str">
        <f>IFERROR((IF(AX15=0,"")+AX15+(BA15*0.00001)-(BB15*0.00001)+(BC15*0.00001)+(BD15*0.00001)+(BE15*0.00001)+(BF15*0.00001)),"")</f>
        <v/>
      </c>
      <c r="AZ15" s="285"/>
      <c r="BA15" s="128" t="e">
        <f t="shared" ref="BA15:BA46" si="8">AX15-H15</f>
        <v>#VALUE!</v>
      </c>
      <c r="BB15" s="155">
        <f>AS15</f>
        <v>0</v>
      </c>
      <c r="BC15" s="132">
        <f t="shared" ref="BC15:BC46" si="9">(J15+L15)/2</f>
        <v>0</v>
      </c>
      <c r="BD15" s="132">
        <f t="shared" ref="BD15:BD46" si="10">(O15+Q15)/2</f>
        <v>0</v>
      </c>
      <c r="BE15" s="399">
        <f t="shared" ref="BE15:BE46" si="11">I15</f>
        <v>0</v>
      </c>
      <c r="BF15" s="399">
        <f t="shared" ref="BF15:BF46" si="12">N15</f>
        <v>0</v>
      </c>
    </row>
    <row r="16" spans="1:64" s="132" customFormat="1" ht="43.95" customHeight="1" x14ac:dyDescent="0.3">
      <c r="A16" s="198" t="str">
        <f>IF(INSCRIÇÃO!B10="","",INSCRIÇÃO!B10)</f>
        <v/>
      </c>
      <c r="B16" s="208" t="str">
        <f>INSCRIÇÃO!C10</f>
        <v/>
      </c>
      <c r="C16" s="212">
        <f>INSCRIÇÃO!D10</f>
        <v>0</v>
      </c>
      <c r="D16" s="199">
        <f>INSCRIÇÃO!E10</f>
        <v>0</v>
      </c>
      <c r="E16" s="198" t="str">
        <f>IF(INSCRIÇÃO!F10=0,"",INSCRIÇÃO!F10)</f>
        <v/>
      </c>
      <c r="F16" s="198" t="str">
        <f>IF(INSCRIÇÃO!G10=0,"",INSCRIÇÃO!G10)</f>
        <v/>
      </c>
      <c r="G16" s="198">
        <f>INSCRIÇÃO!H10</f>
        <v>0</v>
      </c>
      <c r="H16" s="210"/>
      <c r="I16" s="210"/>
      <c r="J16" s="209"/>
      <c r="K16" s="251">
        <f t="shared" si="0"/>
        <v>0</v>
      </c>
      <c r="L16" s="209"/>
      <c r="M16" s="251">
        <f t="shared" si="1"/>
        <v>0</v>
      </c>
      <c r="N16" s="210"/>
      <c r="O16" s="209"/>
      <c r="P16" s="251">
        <f t="shared" si="2"/>
        <v>0</v>
      </c>
      <c r="Q16" s="209"/>
      <c r="R16" s="251">
        <f t="shared" si="3"/>
        <v>0</v>
      </c>
      <c r="S16" s="426"/>
      <c r="T16" s="425"/>
      <c r="U16" s="425"/>
      <c r="V16" s="425"/>
      <c r="W16" s="425"/>
      <c r="X16" s="425"/>
      <c r="Y16" s="425"/>
      <c r="Z16" s="425"/>
      <c r="AA16" s="425"/>
      <c r="AB16" s="425"/>
      <c r="AC16" s="425"/>
      <c r="AD16" s="425"/>
      <c r="AE16" s="425"/>
      <c r="AF16" s="425"/>
      <c r="AG16" s="425"/>
      <c r="AH16" s="425"/>
      <c r="AI16" s="425"/>
      <c r="AJ16" s="323"/>
      <c r="AK16" s="323"/>
      <c r="AL16" s="323"/>
      <c r="AM16" s="323"/>
      <c r="AN16" s="323"/>
      <c r="AO16" s="323"/>
      <c r="AP16" s="200"/>
      <c r="AQ16" s="200"/>
      <c r="AR16" s="200"/>
      <c r="AS16" s="129">
        <f t="shared" si="4"/>
        <v>0</v>
      </c>
      <c r="AT16" s="147">
        <f t="shared" ref="AT16:AT79" si="13">IF(SUM(AS16)=0,0,SUM(AS16))</f>
        <v>0</v>
      </c>
      <c r="AU16" s="130"/>
      <c r="AV16" s="128">
        <f t="shared" si="5"/>
        <v>0</v>
      </c>
      <c r="AW16" s="128">
        <f t="shared" si="6"/>
        <v>0</v>
      </c>
      <c r="AX16" s="131" t="str">
        <f t="shared" si="7"/>
        <v/>
      </c>
      <c r="AY16" s="402" t="str">
        <f t="shared" ref="AY16:AY79" si="14">IFERROR((IF(AX16=0,"")+AX16+(BA16*0.00001)-(BB16*0.00001)+(BC16*0.00001)+(BD16*0.00001)+(BE16*0.00001)+(BF16*0.00001)),"")</f>
        <v/>
      </c>
      <c r="AZ16" s="285"/>
      <c r="BA16" s="128" t="e">
        <f t="shared" si="8"/>
        <v>#VALUE!</v>
      </c>
      <c r="BB16" s="155">
        <f t="shared" ref="BB16:BB46" si="15">AS16</f>
        <v>0</v>
      </c>
      <c r="BC16" s="132">
        <f t="shared" si="9"/>
        <v>0</v>
      </c>
      <c r="BD16" s="132">
        <f t="shared" si="10"/>
        <v>0</v>
      </c>
      <c r="BE16" s="399">
        <f t="shared" si="11"/>
        <v>0</v>
      </c>
      <c r="BF16" s="399">
        <f t="shared" si="12"/>
        <v>0</v>
      </c>
    </row>
    <row r="17" spans="1:58" s="132" customFormat="1" ht="43.95" customHeight="1" x14ac:dyDescent="0.3">
      <c r="A17" s="126" t="str">
        <f>IF(INSCRIÇÃO!B11="","",INSCRIÇÃO!B11)</f>
        <v/>
      </c>
      <c r="B17" s="207" t="str">
        <f>INSCRIÇÃO!C11</f>
        <v/>
      </c>
      <c r="C17" s="211">
        <f>INSCRIÇÃO!D11</f>
        <v>0</v>
      </c>
      <c r="D17" s="127">
        <f>INSCRIÇÃO!E11</f>
        <v>0</v>
      </c>
      <c r="E17" s="409" t="str">
        <f>IF(INSCRIÇÃO!F11=0,"",INSCRIÇÃO!F11)</f>
        <v/>
      </c>
      <c r="F17" s="409" t="str">
        <f>IF(INSCRIÇÃO!G11=0,"",INSCRIÇÃO!G11)</f>
        <v/>
      </c>
      <c r="G17" s="126">
        <f>INSCRIÇÃO!H11</f>
        <v>0</v>
      </c>
      <c r="H17" s="206"/>
      <c r="I17" s="203"/>
      <c r="J17" s="204"/>
      <c r="K17" s="251">
        <f t="shared" si="0"/>
        <v>0</v>
      </c>
      <c r="L17" s="204"/>
      <c r="M17" s="251">
        <f t="shared" si="1"/>
        <v>0</v>
      </c>
      <c r="N17" s="203"/>
      <c r="O17" s="204"/>
      <c r="P17" s="251">
        <f t="shared" si="2"/>
        <v>0</v>
      </c>
      <c r="Q17" s="204"/>
      <c r="R17" s="251">
        <f t="shared" si="3"/>
        <v>0</v>
      </c>
      <c r="S17" s="424"/>
      <c r="T17" s="424"/>
      <c r="U17" s="424"/>
      <c r="V17" s="424"/>
      <c r="W17" s="424"/>
      <c r="X17" s="424"/>
      <c r="Y17" s="424"/>
      <c r="Z17" s="424"/>
      <c r="AA17" s="424"/>
      <c r="AB17" s="424"/>
      <c r="AC17" s="424"/>
      <c r="AD17" s="424"/>
      <c r="AE17" s="424"/>
      <c r="AF17" s="424"/>
      <c r="AG17" s="424"/>
      <c r="AH17" s="424"/>
      <c r="AI17" s="424"/>
      <c r="AJ17" s="322"/>
      <c r="AK17" s="322"/>
      <c r="AL17" s="322"/>
      <c r="AM17" s="322"/>
      <c r="AN17" s="322"/>
      <c r="AO17" s="322"/>
      <c r="AP17" s="149"/>
      <c r="AQ17" s="149"/>
      <c r="AR17" s="156"/>
      <c r="AS17" s="129">
        <f t="shared" si="4"/>
        <v>0</v>
      </c>
      <c r="AT17" s="147">
        <f>IF(SUM(AS17)=0,0,SUM(AS17))</f>
        <v>0</v>
      </c>
      <c r="AU17" s="130"/>
      <c r="AV17" s="128">
        <f t="shared" si="5"/>
        <v>0</v>
      </c>
      <c r="AW17" s="128">
        <f t="shared" si="6"/>
        <v>0</v>
      </c>
      <c r="AX17" s="131" t="str">
        <f t="shared" si="7"/>
        <v/>
      </c>
      <c r="AY17" s="402" t="str">
        <f t="shared" si="14"/>
        <v/>
      </c>
      <c r="AZ17" s="285"/>
      <c r="BA17" s="128" t="e">
        <f t="shared" si="8"/>
        <v>#VALUE!</v>
      </c>
      <c r="BB17" s="155">
        <f t="shared" si="15"/>
        <v>0</v>
      </c>
      <c r="BC17" s="132">
        <f t="shared" si="9"/>
        <v>0</v>
      </c>
      <c r="BD17" s="132">
        <f t="shared" si="10"/>
        <v>0</v>
      </c>
      <c r="BE17" s="399">
        <f t="shared" si="11"/>
        <v>0</v>
      </c>
      <c r="BF17" s="399">
        <f t="shared" si="12"/>
        <v>0</v>
      </c>
    </row>
    <row r="18" spans="1:58" s="132" customFormat="1" ht="43.95" customHeight="1" x14ac:dyDescent="0.3">
      <c r="A18" s="198" t="str">
        <f>IF(INSCRIÇÃO!B12="","",INSCRIÇÃO!B12)</f>
        <v/>
      </c>
      <c r="B18" s="208" t="str">
        <f>INSCRIÇÃO!C12</f>
        <v/>
      </c>
      <c r="C18" s="212">
        <f>INSCRIÇÃO!D12</f>
        <v>0</v>
      </c>
      <c r="D18" s="199">
        <f>INSCRIÇÃO!E12</f>
        <v>0</v>
      </c>
      <c r="E18" s="198" t="str">
        <f>IF(INSCRIÇÃO!F12=0,"",INSCRIÇÃO!F12)</f>
        <v/>
      </c>
      <c r="F18" s="198" t="str">
        <f>IF(INSCRIÇÃO!G12=0,"",INSCRIÇÃO!G12)</f>
        <v/>
      </c>
      <c r="G18" s="198">
        <f>INSCRIÇÃO!H12</f>
        <v>0</v>
      </c>
      <c r="H18" s="210"/>
      <c r="I18" s="210"/>
      <c r="J18" s="209"/>
      <c r="K18" s="251">
        <f t="shared" si="0"/>
        <v>0</v>
      </c>
      <c r="L18" s="209"/>
      <c r="M18" s="251">
        <f t="shared" si="1"/>
        <v>0</v>
      </c>
      <c r="N18" s="210"/>
      <c r="O18" s="209"/>
      <c r="P18" s="251">
        <f t="shared" si="2"/>
        <v>0</v>
      </c>
      <c r="Q18" s="209"/>
      <c r="R18" s="251">
        <f t="shared" si="3"/>
        <v>0</v>
      </c>
      <c r="S18" s="425"/>
      <c r="T18" s="425"/>
      <c r="U18" s="425"/>
      <c r="V18" s="425"/>
      <c r="W18" s="425"/>
      <c r="X18" s="425"/>
      <c r="Y18" s="425"/>
      <c r="Z18" s="425"/>
      <c r="AA18" s="425"/>
      <c r="AB18" s="425"/>
      <c r="AC18" s="425"/>
      <c r="AD18" s="425"/>
      <c r="AE18" s="425"/>
      <c r="AF18" s="425"/>
      <c r="AG18" s="425"/>
      <c r="AH18" s="425"/>
      <c r="AI18" s="425"/>
      <c r="AJ18" s="323"/>
      <c r="AK18" s="323"/>
      <c r="AL18" s="323"/>
      <c r="AM18" s="323"/>
      <c r="AN18" s="323"/>
      <c r="AO18" s="323"/>
      <c r="AP18" s="200"/>
      <c r="AQ18" s="200"/>
      <c r="AR18" s="200"/>
      <c r="AS18" s="129">
        <f t="shared" si="4"/>
        <v>0</v>
      </c>
      <c r="AT18" s="147">
        <f t="shared" si="13"/>
        <v>0</v>
      </c>
      <c r="AU18" s="130"/>
      <c r="AV18" s="128">
        <f t="shared" si="5"/>
        <v>0</v>
      </c>
      <c r="AW18" s="128">
        <f t="shared" si="6"/>
        <v>0</v>
      </c>
      <c r="AX18" s="131" t="str">
        <f t="shared" si="7"/>
        <v/>
      </c>
      <c r="AY18" s="402" t="str">
        <f t="shared" si="14"/>
        <v/>
      </c>
      <c r="AZ18" s="285"/>
      <c r="BA18" s="128" t="e">
        <f t="shared" si="8"/>
        <v>#VALUE!</v>
      </c>
      <c r="BB18" s="155">
        <f t="shared" si="15"/>
        <v>0</v>
      </c>
      <c r="BC18" s="132">
        <f t="shared" si="9"/>
        <v>0</v>
      </c>
      <c r="BD18" s="132">
        <f t="shared" si="10"/>
        <v>0</v>
      </c>
      <c r="BE18" s="399">
        <f t="shared" si="11"/>
        <v>0</v>
      </c>
      <c r="BF18" s="399">
        <f t="shared" si="12"/>
        <v>0</v>
      </c>
    </row>
    <row r="19" spans="1:58" s="132" customFormat="1" ht="43.95" customHeight="1" x14ac:dyDescent="0.3">
      <c r="A19" s="126" t="str">
        <f>IF(INSCRIÇÃO!B13="","",INSCRIÇÃO!B13)</f>
        <v/>
      </c>
      <c r="B19" s="207" t="str">
        <f>INSCRIÇÃO!C13</f>
        <v/>
      </c>
      <c r="C19" s="211">
        <f>INSCRIÇÃO!D13</f>
        <v>0</v>
      </c>
      <c r="D19" s="127">
        <f>INSCRIÇÃO!E13</f>
        <v>0</v>
      </c>
      <c r="E19" s="409" t="str">
        <f>IF(INSCRIÇÃO!F13=0,"",INSCRIÇÃO!F13)</f>
        <v/>
      </c>
      <c r="F19" s="409" t="str">
        <f>IF(INSCRIÇÃO!G13=0,"",INSCRIÇÃO!G13)</f>
        <v/>
      </c>
      <c r="G19" s="126">
        <f>INSCRIÇÃO!H13</f>
        <v>0</v>
      </c>
      <c r="H19" s="206"/>
      <c r="I19" s="203"/>
      <c r="J19" s="204"/>
      <c r="K19" s="251">
        <f t="shared" si="0"/>
        <v>0</v>
      </c>
      <c r="L19" s="204"/>
      <c r="M19" s="251">
        <f t="shared" si="1"/>
        <v>0</v>
      </c>
      <c r="N19" s="203"/>
      <c r="O19" s="204"/>
      <c r="P19" s="251">
        <f t="shared" si="2"/>
        <v>0</v>
      </c>
      <c r="Q19" s="204"/>
      <c r="R19" s="251">
        <f t="shared" si="3"/>
        <v>0</v>
      </c>
      <c r="S19" s="424"/>
      <c r="T19" s="424"/>
      <c r="U19" s="424"/>
      <c r="V19" s="424"/>
      <c r="W19" s="424"/>
      <c r="X19" s="424"/>
      <c r="Y19" s="424"/>
      <c r="Z19" s="424"/>
      <c r="AA19" s="424"/>
      <c r="AB19" s="424"/>
      <c r="AC19" s="424"/>
      <c r="AD19" s="424"/>
      <c r="AE19" s="424"/>
      <c r="AF19" s="424"/>
      <c r="AG19" s="424"/>
      <c r="AH19" s="424"/>
      <c r="AI19" s="424"/>
      <c r="AJ19" s="322"/>
      <c r="AK19" s="322"/>
      <c r="AL19" s="322"/>
      <c r="AM19" s="322"/>
      <c r="AN19" s="322"/>
      <c r="AO19" s="322"/>
      <c r="AP19" s="149"/>
      <c r="AQ19" s="149"/>
      <c r="AR19" s="156"/>
      <c r="AS19" s="129">
        <f t="shared" si="4"/>
        <v>0</v>
      </c>
      <c r="AT19" s="147">
        <f t="shared" si="13"/>
        <v>0</v>
      </c>
      <c r="AU19" s="130"/>
      <c r="AV19" s="128">
        <f t="shared" si="5"/>
        <v>0</v>
      </c>
      <c r="AW19" s="128">
        <f t="shared" si="6"/>
        <v>0</v>
      </c>
      <c r="AX19" s="131" t="str">
        <f t="shared" si="7"/>
        <v/>
      </c>
      <c r="AY19" s="402" t="str">
        <f t="shared" si="14"/>
        <v/>
      </c>
      <c r="AZ19" s="285"/>
      <c r="BA19" s="128" t="e">
        <f t="shared" si="8"/>
        <v>#VALUE!</v>
      </c>
      <c r="BB19" s="155">
        <f t="shared" si="15"/>
        <v>0</v>
      </c>
      <c r="BC19" s="132">
        <f t="shared" si="9"/>
        <v>0</v>
      </c>
      <c r="BD19" s="132">
        <f t="shared" si="10"/>
        <v>0</v>
      </c>
      <c r="BE19" s="399">
        <f t="shared" si="11"/>
        <v>0</v>
      </c>
      <c r="BF19" s="399">
        <f t="shared" si="12"/>
        <v>0</v>
      </c>
    </row>
    <row r="20" spans="1:58" s="132" customFormat="1" ht="43.95" customHeight="1" x14ac:dyDescent="0.3">
      <c r="A20" s="198" t="str">
        <f>IF(INSCRIÇÃO!B14="","",INSCRIÇÃO!B14)</f>
        <v/>
      </c>
      <c r="B20" s="208" t="str">
        <f>INSCRIÇÃO!C14</f>
        <v/>
      </c>
      <c r="C20" s="212">
        <f>INSCRIÇÃO!D14</f>
        <v>0</v>
      </c>
      <c r="D20" s="199">
        <f>INSCRIÇÃO!E14</f>
        <v>0</v>
      </c>
      <c r="E20" s="198" t="str">
        <f>IF(INSCRIÇÃO!F14=0,"",INSCRIÇÃO!F14)</f>
        <v/>
      </c>
      <c r="F20" s="198" t="str">
        <f>IF(INSCRIÇÃO!G14=0,"",INSCRIÇÃO!G14)</f>
        <v/>
      </c>
      <c r="G20" s="198">
        <f>INSCRIÇÃO!H14</f>
        <v>0</v>
      </c>
      <c r="H20" s="210"/>
      <c r="I20" s="210"/>
      <c r="J20" s="209"/>
      <c r="K20" s="251">
        <f t="shared" si="0"/>
        <v>0</v>
      </c>
      <c r="L20" s="209"/>
      <c r="M20" s="251">
        <f t="shared" si="1"/>
        <v>0</v>
      </c>
      <c r="N20" s="210"/>
      <c r="O20" s="209"/>
      <c r="P20" s="251">
        <f t="shared" si="2"/>
        <v>0</v>
      </c>
      <c r="Q20" s="209"/>
      <c r="R20" s="251">
        <f t="shared" si="3"/>
        <v>0</v>
      </c>
      <c r="S20" s="425"/>
      <c r="T20" s="425"/>
      <c r="U20" s="425"/>
      <c r="V20" s="425"/>
      <c r="W20" s="425"/>
      <c r="X20" s="425"/>
      <c r="Y20" s="425"/>
      <c r="Z20" s="425"/>
      <c r="AA20" s="425"/>
      <c r="AB20" s="425"/>
      <c r="AC20" s="425"/>
      <c r="AD20" s="425"/>
      <c r="AE20" s="425"/>
      <c r="AF20" s="425"/>
      <c r="AG20" s="425"/>
      <c r="AH20" s="425"/>
      <c r="AI20" s="425"/>
      <c r="AJ20" s="323"/>
      <c r="AK20" s="323"/>
      <c r="AL20" s="323"/>
      <c r="AM20" s="323"/>
      <c r="AN20" s="323"/>
      <c r="AO20" s="323"/>
      <c r="AP20" s="200"/>
      <c r="AQ20" s="200"/>
      <c r="AR20" s="200"/>
      <c r="AS20" s="129">
        <f t="shared" si="4"/>
        <v>0</v>
      </c>
      <c r="AT20" s="147">
        <f t="shared" si="13"/>
        <v>0</v>
      </c>
      <c r="AU20" s="130"/>
      <c r="AV20" s="128">
        <f t="shared" si="5"/>
        <v>0</v>
      </c>
      <c r="AW20" s="128">
        <f t="shared" si="6"/>
        <v>0</v>
      </c>
      <c r="AX20" s="131" t="str">
        <f t="shared" si="7"/>
        <v/>
      </c>
      <c r="AY20" s="402" t="str">
        <f t="shared" si="14"/>
        <v/>
      </c>
      <c r="AZ20" s="285"/>
      <c r="BA20" s="128" t="e">
        <f t="shared" si="8"/>
        <v>#VALUE!</v>
      </c>
      <c r="BB20" s="155">
        <f t="shared" si="15"/>
        <v>0</v>
      </c>
      <c r="BC20" s="132">
        <f t="shared" si="9"/>
        <v>0</v>
      </c>
      <c r="BD20" s="132">
        <f t="shared" si="10"/>
        <v>0</v>
      </c>
      <c r="BE20" s="399">
        <f t="shared" si="11"/>
        <v>0</v>
      </c>
      <c r="BF20" s="399">
        <f t="shared" si="12"/>
        <v>0</v>
      </c>
    </row>
    <row r="21" spans="1:58" s="132" customFormat="1" ht="43.95" customHeight="1" x14ac:dyDescent="0.3">
      <c r="A21" s="126" t="str">
        <f>IF(INSCRIÇÃO!B15="","",INSCRIÇÃO!B15)</f>
        <v/>
      </c>
      <c r="B21" s="207" t="str">
        <f>INSCRIÇÃO!C15</f>
        <v/>
      </c>
      <c r="C21" s="211">
        <f>INSCRIÇÃO!D15</f>
        <v>0</v>
      </c>
      <c r="D21" s="127">
        <f>INSCRIÇÃO!E15</f>
        <v>0</v>
      </c>
      <c r="E21" s="409" t="str">
        <f>IF(INSCRIÇÃO!F15=0,"",INSCRIÇÃO!F15)</f>
        <v/>
      </c>
      <c r="F21" s="409" t="str">
        <f>IF(INSCRIÇÃO!G15=0,"",INSCRIÇÃO!G15)</f>
        <v/>
      </c>
      <c r="G21" s="126">
        <f>INSCRIÇÃO!H15</f>
        <v>0</v>
      </c>
      <c r="H21" s="206"/>
      <c r="I21" s="203"/>
      <c r="J21" s="204"/>
      <c r="K21" s="251">
        <f t="shared" si="0"/>
        <v>0</v>
      </c>
      <c r="L21" s="204"/>
      <c r="M21" s="251">
        <f t="shared" si="1"/>
        <v>0</v>
      </c>
      <c r="N21" s="203"/>
      <c r="O21" s="204"/>
      <c r="P21" s="251">
        <f t="shared" si="2"/>
        <v>0</v>
      </c>
      <c r="Q21" s="204"/>
      <c r="R21" s="251">
        <f t="shared" si="3"/>
        <v>0</v>
      </c>
      <c r="S21" s="424"/>
      <c r="T21" s="424"/>
      <c r="U21" s="424"/>
      <c r="V21" s="424"/>
      <c r="W21" s="424"/>
      <c r="X21" s="424"/>
      <c r="Y21" s="424"/>
      <c r="Z21" s="424"/>
      <c r="AA21" s="424"/>
      <c r="AB21" s="424"/>
      <c r="AC21" s="424"/>
      <c r="AD21" s="424"/>
      <c r="AE21" s="424"/>
      <c r="AF21" s="424"/>
      <c r="AG21" s="424"/>
      <c r="AH21" s="424"/>
      <c r="AI21" s="424"/>
      <c r="AJ21" s="322"/>
      <c r="AK21" s="322"/>
      <c r="AL21" s="322"/>
      <c r="AM21" s="322"/>
      <c r="AN21" s="322"/>
      <c r="AO21" s="322"/>
      <c r="AP21" s="149"/>
      <c r="AQ21" s="149"/>
      <c r="AR21" s="156"/>
      <c r="AS21" s="129">
        <f t="shared" si="4"/>
        <v>0</v>
      </c>
      <c r="AT21" s="147">
        <f t="shared" si="13"/>
        <v>0</v>
      </c>
      <c r="AU21" s="130"/>
      <c r="AV21" s="128">
        <f t="shared" si="5"/>
        <v>0</v>
      </c>
      <c r="AW21" s="128">
        <f t="shared" si="6"/>
        <v>0</v>
      </c>
      <c r="AX21" s="131" t="str">
        <f t="shared" si="7"/>
        <v/>
      </c>
      <c r="AY21" s="402" t="str">
        <f t="shared" si="14"/>
        <v/>
      </c>
      <c r="AZ21" s="285"/>
      <c r="BA21" s="128" t="e">
        <f t="shared" si="8"/>
        <v>#VALUE!</v>
      </c>
      <c r="BB21" s="155">
        <f t="shared" si="15"/>
        <v>0</v>
      </c>
      <c r="BC21" s="132">
        <f t="shared" si="9"/>
        <v>0</v>
      </c>
      <c r="BD21" s="132">
        <f t="shared" si="10"/>
        <v>0</v>
      </c>
      <c r="BE21" s="399">
        <f t="shared" si="11"/>
        <v>0</v>
      </c>
      <c r="BF21" s="399">
        <f t="shared" si="12"/>
        <v>0</v>
      </c>
    </row>
    <row r="22" spans="1:58" s="132" customFormat="1" ht="43.95" customHeight="1" x14ac:dyDescent="0.3">
      <c r="A22" s="198" t="str">
        <f>IF(INSCRIÇÃO!B16="","",INSCRIÇÃO!B16)</f>
        <v/>
      </c>
      <c r="B22" s="208" t="str">
        <f>INSCRIÇÃO!C16</f>
        <v/>
      </c>
      <c r="C22" s="212">
        <f>INSCRIÇÃO!D16</f>
        <v>0</v>
      </c>
      <c r="D22" s="199">
        <f>INSCRIÇÃO!E16</f>
        <v>0</v>
      </c>
      <c r="E22" s="198" t="str">
        <f>IF(INSCRIÇÃO!F16=0,"",INSCRIÇÃO!F16)</f>
        <v/>
      </c>
      <c r="F22" s="198" t="str">
        <f>IF(INSCRIÇÃO!G16=0,"",INSCRIÇÃO!G16)</f>
        <v/>
      </c>
      <c r="G22" s="198">
        <f>INSCRIÇÃO!H16</f>
        <v>0</v>
      </c>
      <c r="H22" s="210"/>
      <c r="I22" s="210"/>
      <c r="J22" s="209"/>
      <c r="K22" s="251">
        <f t="shared" si="0"/>
        <v>0</v>
      </c>
      <c r="L22" s="209"/>
      <c r="M22" s="251">
        <f t="shared" si="1"/>
        <v>0</v>
      </c>
      <c r="N22" s="210"/>
      <c r="O22" s="209"/>
      <c r="P22" s="251">
        <f t="shared" si="2"/>
        <v>0</v>
      </c>
      <c r="Q22" s="209"/>
      <c r="R22" s="251">
        <f t="shared" si="3"/>
        <v>0</v>
      </c>
      <c r="S22" s="425"/>
      <c r="T22" s="425"/>
      <c r="U22" s="425"/>
      <c r="V22" s="425"/>
      <c r="W22" s="425"/>
      <c r="X22" s="425"/>
      <c r="Y22" s="425"/>
      <c r="Z22" s="425"/>
      <c r="AA22" s="425"/>
      <c r="AB22" s="425"/>
      <c r="AC22" s="425"/>
      <c r="AD22" s="425"/>
      <c r="AE22" s="425"/>
      <c r="AF22" s="425"/>
      <c r="AG22" s="425"/>
      <c r="AH22" s="425"/>
      <c r="AI22" s="425"/>
      <c r="AJ22" s="323"/>
      <c r="AK22" s="323"/>
      <c r="AL22" s="323"/>
      <c r="AM22" s="323"/>
      <c r="AN22" s="323"/>
      <c r="AO22" s="323"/>
      <c r="AP22" s="200"/>
      <c r="AQ22" s="200"/>
      <c r="AR22" s="200"/>
      <c r="AS22" s="129">
        <f t="shared" si="4"/>
        <v>0</v>
      </c>
      <c r="AT22" s="147">
        <f t="shared" si="13"/>
        <v>0</v>
      </c>
      <c r="AU22" s="130"/>
      <c r="AV22" s="128">
        <f t="shared" si="5"/>
        <v>0</v>
      </c>
      <c r="AW22" s="128">
        <f t="shared" si="6"/>
        <v>0</v>
      </c>
      <c r="AX22" s="131" t="str">
        <f t="shared" si="7"/>
        <v/>
      </c>
      <c r="AY22" s="402" t="str">
        <f t="shared" si="14"/>
        <v/>
      </c>
      <c r="AZ22" s="285"/>
      <c r="BA22" s="128" t="e">
        <f t="shared" si="8"/>
        <v>#VALUE!</v>
      </c>
      <c r="BB22" s="155">
        <f t="shared" si="15"/>
        <v>0</v>
      </c>
      <c r="BC22" s="132">
        <f t="shared" si="9"/>
        <v>0</v>
      </c>
      <c r="BD22" s="132">
        <f t="shared" si="10"/>
        <v>0</v>
      </c>
      <c r="BE22" s="399">
        <f t="shared" si="11"/>
        <v>0</v>
      </c>
      <c r="BF22" s="399">
        <f t="shared" si="12"/>
        <v>0</v>
      </c>
    </row>
    <row r="23" spans="1:58" s="132" customFormat="1" ht="43.95" customHeight="1" x14ac:dyDescent="0.3">
      <c r="A23" s="126" t="str">
        <f>IF(INSCRIÇÃO!B17="","",INSCRIÇÃO!B17)</f>
        <v/>
      </c>
      <c r="B23" s="207" t="str">
        <f>INSCRIÇÃO!C17</f>
        <v/>
      </c>
      <c r="C23" s="211">
        <f>INSCRIÇÃO!D17</f>
        <v>0</v>
      </c>
      <c r="D23" s="127">
        <f>INSCRIÇÃO!E17</f>
        <v>0</v>
      </c>
      <c r="E23" s="409" t="str">
        <f>IF(INSCRIÇÃO!F17=0,"",INSCRIÇÃO!F17)</f>
        <v/>
      </c>
      <c r="F23" s="409" t="str">
        <f>IF(INSCRIÇÃO!G17=0,"",INSCRIÇÃO!G17)</f>
        <v/>
      </c>
      <c r="G23" s="126">
        <f>INSCRIÇÃO!H17</f>
        <v>0</v>
      </c>
      <c r="H23" s="206"/>
      <c r="I23" s="203"/>
      <c r="J23" s="204"/>
      <c r="K23" s="251">
        <f t="shared" si="0"/>
        <v>0</v>
      </c>
      <c r="L23" s="204"/>
      <c r="M23" s="251">
        <f t="shared" si="1"/>
        <v>0</v>
      </c>
      <c r="N23" s="203"/>
      <c r="O23" s="204"/>
      <c r="P23" s="251">
        <f t="shared" si="2"/>
        <v>0</v>
      </c>
      <c r="Q23" s="204"/>
      <c r="R23" s="251">
        <f t="shared" si="3"/>
        <v>0</v>
      </c>
      <c r="S23" s="424"/>
      <c r="T23" s="424"/>
      <c r="U23" s="424"/>
      <c r="V23" s="424"/>
      <c r="W23" s="424"/>
      <c r="X23" s="424"/>
      <c r="Y23" s="424"/>
      <c r="Z23" s="424"/>
      <c r="AA23" s="424"/>
      <c r="AB23" s="424"/>
      <c r="AC23" s="424"/>
      <c r="AD23" s="424"/>
      <c r="AE23" s="424"/>
      <c r="AF23" s="424"/>
      <c r="AG23" s="424"/>
      <c r="AH23" s="424"/>
      <c r="AI23" s="424"/>
      <c r="AJ23" s="322"/>
      <c r="AK23" s="322"/>
      <c r="AL23" s="322"/>
      <c r="AM23" s="322"/>
      <c r="AN23" s="322"/>
      <c r="AO23" s="322"/>
      <c r="AP23" s="149"/>
      <c r="AQ23" s="149"/>
      <c r="AR23" s="156"/>
      <c r="AS23" s="129">
        <f t="shared" si="4"/>
        <v>0</v>
      </c>
      <c r="AT23" s="147">
        <f t="shared" si="13"/>
        <v>0</v>
      </c>
      <c r="AU23" s="130"/>
      <c r="AV23" s="128">
        <f t="shared" si="5"/>
        <v>0</v>
      </c>
      <c r="AW23" s="128">
        <f t="shared" si="6"/>
        <v>0</v>
      </c>
      <c r="AX23" s="131" t="str">
        <f t="shared" si="7"/>
        <v/>
      </c>
      <c r="AY23" s="402" t="str">
        <f t="shared" si="14"/>
        <v/>
      </c>
      <c r="AZ23" s="285"/>
      <c r="BA23" s="128" t="e">
        <f t="shared" si="8"/>
        <v>#VALUE!</v>
      </c>
      <c r="BB23" s="155">
        <f t="shared" si="15"/>
        <v>0</v>
      </c>
      <c r="BC23" s="132">
        <f t="shared" si="9"/>
        <v>0</v>
      </c>
      <c r="BD23" s="132">
        <f t="shared" si="10"/>
        <v>0</v>
      </c>
      <c r="BE23" s="399">
        <f t="shared" si="11"/>
        <v>0</v>
      </c>
      <c r="BF23" s="399">
        <f t="shared" si="12"/>
        <v>0</v>
      </c>
    </row>
    <row r="24" spans="1:58" s="132" customFormat="1" ht="43.95" customHeight="1" x14ac:dyDescent="0.3">
      <c r="A24" s="198" t="str">
        <f>IF(INSCRIÇÃO!B18="","",INSCRIÇÃO!B18)</f>
        <v/>
      </c>
      <c r="B24" s="208" t="str">
        <f>INSCRIÇÃO!C18</f>
        <v/>
      </c>
      <c r="C24" s="212">
        <f>INSCRIÇÃO!D18</f>
        <v>0</v>
      </c>
      <c r="D24" s="199">
        <f>INSCRIÇÃO!E18</f>
        <v>0</v>
      </c>
      <c r="E24" s="198" t="str">
        <f>IF(INSCRIÇÃO!F18=0,"",INSCRIÇÃO!F18)</f>
        <v/>
      </c>
      <c r="F24" s="198" t="str">
        <f>IF(INSCRIÇÃO!G18=0,"",INSCRIÇÃO!G18)</f>
        <v/>
      </c>
      <c r="G24" s="198">
        <f>INSCRIÇÃO!H18</f>
        <v>0</v>
      </c>
      <c r="H24" s="210"/>
      <c r="I24" s="210"/>
      <c r="J24" s="209"/>
      <c r="K24" s="251">
        <f t="shared" si="0"/>
        <v>0</v>
      </c>
      <c r="L24" s="209"/>
      <c r="M24" s="251">
        <f t="shared" si="1"/>
        <v>0</v>
      </c>
      <c r="N24" s="210"/>
      <c r="O24" s="209"/>
      <c r="P24" s="251">
        <f t="shared" si="2"/>
        <v>0</v>
      </c>
      <c r="Q24" s="209"/>
      <c r="R24" s="251">
        <f t="shared" si="3"/>
        <v>0</v>
      </c>
      <c r="S24" s="425"/>
      <c r="T24" s="425"/>
      <c r="U24" s="425"/>
      <c r="V24" s="425"/>
      <c r="W24" s="425"/>
      <c r="X24" s="425"/>
      <c r="Y24" s="425"/>
      <c r="Z24" s="425"/>
      <c r="AA24" s="425"/>
      <c r="AB24" s="425"/>
      <c r="AC24" s="425"/>
      <c r="AD24" s="425"/>
      <c r="AE24" s="425"/>
      <c r="AF24" s="425"/>
      <c r="AG24" s="425"/>
      <c r="AH24" s="425"/>
      <c r="AI24" s="425"/>
      <c r="AJ24" s="323"/>
      <c r="AK24" s="323"/>
      <c r="AL24" s="323"/>
      <c r="AM24" s="323"/>
      <c r="AN24" s="323"/>
      <c r="AO24" s="323"/>
      <c r="AP24" s="200"/>
      <c r="AQ24" s="200"/>
      <c r="AR24" s="200"/>
      <c r="AS24" s="129">
        <f t="shared" si="4"/>
        <v>0</v>
      </c>
      <c r="AT24" s="147">
        <f t="shared" si="13"/>
        <v>0</v>
      </c>
      <c r="AU24" s="130"/>
      <c r="AV24" s="128">
        <f t="shared" si="5"/>
        <v>0</v>
      </c>
      <c r="AW24" s="128">
        <f t="shared" si="6"/>
        <v>0</v>
      </c>
      <c r="AX24" s="131" t="str">
        <f t="shared" si="7"/>
        <v/>
      </c>
      <c r="AY24" s="402" t="str">
        <f t="shared" si="14"/>
        <v/>
      </c>
      <c r="AZ24" s="285"/>
      <c r="BA24" s="128" t="e">
        <f t="shared" si="8"/>
        <v>#VALUE!</v>
      </c>
      <c r="BB24" s="155">
        <f t="shared" si="15"/>
        <v>0</v>
      </c>
      <c r="BC24" s="132">
        <f t="shared" si="9"/>
        <v>0</v>
      </c>
      <c r="BD24" s="132">
        <f t="shared" si="10"/>
        <v>0</v>
      </c>
      <c r="BE24" s="399">
        <f t="shared" si="11"/>
        <v>0</v>
      </c>
      <c r="BF24" s="399">
        <f t="shared" si="12"/>
        <v>0</v>
      </c>
    </row>
    <row r="25" spans="1:58" s="132" customFormat="1" ht="43.95" customHeight="1" x14ac:dyDescent="0.3">
      <c r="A25" s="126" t="str">
        <f>IF(INSCRIÇÃO!B19="","",INSCRIÇÃO!B19)</f>
        <v/>
      </c>
      <c r="B25" s="207" t="str">
        <f>INSCRIÇÃO!C19</f>
        <v/>
      </c>
      <c r="C25" s="211">
        <f>INSCRIÇÃO!D19</f>
        <v>0</v>
      </c>
      <c r="D25" s="127">
        <f>INSCRIÇÃO!E19</f>
        <v>0</v>
      </c>
      <c r="E25" s="409" t="str">
        <f>IF(INSCRIÇÃO!F19=0,"",INSCRIÇÃO!F19)</f>
        <v/>
      </c>
      <c r="F25" s="409" t="str">
        <f>IF(INSCRIÇÃO!G19=0,"",INSCRIÇÃO!G19)</f>
        <v/>
      </c>
      <c r="G25" s="126">
        <f>INSCRIÇÃO!H19</f>
        <v>0</v>
      </c>
      <c r="H25" s="206"/>
      <c r="I25" s="203"/>
      <c r="J25" s="204"/>
      <c r="K25" s="251">
        <f t="shared" si="0"/>
        <v>0</v>
      </c>
      <c r="L25" s="204"/>
      <c r="M25" s="251">
        <f t="shared" si="1"/>
        <v>0</v>
      </c>
      <c r="N25" s="203"/>
      <c r="O25" s="204"/>
      <c r="P25" s="251">
        <f t="shared" si="2"/>
        <v>0</v>
      </c>
      <c r="Q25" s="204"/>
      <c r="R25" s="251">
        <f t="shared" si="3"/>
        <v>0</v>
      </c>
      <c r="S25" s="424"/>
      <c r="T25" s="424"/>
      <c r="U25" s="424"/>
      <c r="V25" s="424"/>
      <c r="W25" s="424"/>
      <c r="X25" s="424"/>
      <c r="Y25" s="424"/>
      <c r="Z25" s="424"/>
      <c r="AA25" s="424"/>
      <c r="AB25" s="424"/>
      <c r="AC25" s="424"/>
      <c r="AD25" s="424"/>
      <c r="AE25" s="424"/>
      <c r="AF25" s="424"/>
      <c r="AG25" s="424"/>
      <c r="AH25" s="424"/>
      <c r="AI25" s="424"/>
      <c r="AJ25" s="322"/>
      <c r="AK25" s="322"/>
      <c r="AL25" s="322"/>
      <c r="AM25" s="322"/>
      <c r="AN25" s="322"/>
      <c r="AO25" s="322"/>
      <c r="AP25" s="149"/>
      <c r="AQ25" s="149"/>
      <c r="AR25" s="156"/>
      <c r="AS25" s="129">
        <f t="shared" si="4"/>
        <v>0</v>
      </c>
      <c r="AT25" s="147">
        <f t="shared" si="13"/>
        <v>0</v>
      </c>
      <c r="AU25" s="130"/>
      <c r="AV25" s="128">
        <f t="shared" si="5"/>
        <v>0</v>
      </c>
      <c r="AW25" s="128">
        <f t="shared" si="6"/>
        <v>0</v>
      </c>
      <c r="AX25" s="131" t="str">
        <f t="shared" si="7"/>
        <v/>
      </c>
      <c r="AY25" s="402" t="str">
        <f t="shared" si="14"/>
        <v/>
      </c>
      <c r="AZ25" s="285"/>
      <c r="BA25" s="128" t="e">
        <f t="shared" si="8"/>
        <v>#VALUE!</v>
      </c>
      <c r="BB25" s="155">
        <f t="shared" si="15"/>
        <v>0</v>
      </c>
      <c r="BC25" s="132">
        <f t="shared" si="9"/>
        <v>0</v>
      </c>
      <c r="BD25" s="132">
        <f t="shared" si="10"/>
        <v>0</v>
      </c>
      <c r="BE25" s="399">
        <f t="shared" si="11"/>
        <v>0</v>
      </c>
      <c r="BF25" s="399">
        <f t="shared" si="12"/>
        <v>0</v>
      </c>
    </row>
    <row r="26" spans="1:58" s="132" customFormat="1" ht="43.95" customHeight="1" x14ac:dyDescent="0.3">
      <c r="A26" s="198" t="str">
        <f>IF(INSCRIÇÃO!B20="","",INSCRIÇÃO!B20)</f>
        <v/>
      </c>
      <c r="B26" s="208" t="str">
        <f>INSCRIÇÃO!C20</f>
        <v/>
      </c>
      <c r="C26" s="212">
        <f>INSCRIÇÃO!D20</f>
        <v>0</v>
      </c>
      <c r="D26" s="199">
        <f>INSCRIÇÃO!E20</f>
        <v>0</v>
      </c>
      <c r="E26" s="198" t="str">
        <f>IF(INSCRIÇÃO!F20=0,"",INSCRIÇÃO!F20)</f>
        <v/>
      </c>
      <c r="F26" s="198" t="str">
        <f>IF(INSCRIÇÃO!G20=0,"",INSCRIÇÃO!G20)</f>
        <v/>
      </c>
      <c r="G26" s="198">
        <f>INSCRIÇÃO!H20</f>
        <v>0</v>
      </c>
      <c r="H26" s="210"/>
      <c r="I26" s="210"/>
      <c r="J26" s="209"/>
      <c r="K26" s="251">
        <f t="shared" si="0"/>
        <v>0</v>
      </c>
      <c r="L26" s="209"/>
      <c r="M26" s="251">
        <f t="shared" si="1"/>
        <v>0</v>
      </c>
      <c r="N26" s="210"/>
      <c r="O26" s="209"/>
      <c r="P26" s="251">
        <f t="shared" si="2"/>
        <v>0</v>
      </c>
      <c r="Q26" s="209"/>
      <c r="R26" s="251">
        <f t="shared" si="3"/>
        <v>0</v>
      </c>
      <c r="S26" s="425"/>
      <c r="T26" s="425"/>
      <c r="U26" s="425"/>
      <c r="V26" s="425"/>
      <c r="W26" s="425"/>
      <c r="X26" s="425"/>
      <c r="Y26" s="425"/>
      <c r="Z26" s="425"/>
      <c r="AA26" s="425"/>
      <c r="AB26" s="425"/>
      <c r="AC26" s="425"/>
      <c r="AD26" s="425"/>
      <c r="AE26" s="425"/>
      <c r="AF26" s="425"/>
      <c r="AG26" s="425"/>
      <c r="AH26" s="425"/>
      <c r="AI26" s="425"/>
      <c r="AJ26" s="323"/>
      <c r="AK26" s="323"/>
      <c r="AL26" s="323"/>
      <c r="AM26" s="323"/>
      <c r="AN26" s="323"/>
      <c r="AO26" s="323"/>
      <c r="AP26" s="200"/>
      <c r="AQ26" s="200"/>
      <c r="AR26" s="200"/>
      <c r="AS26" s="129">
        <f t="shared" si="4"/>
        <v>0</v>
      </c>
      <c r="AT26" s="147">
        <f t="shared" si="13"/>
        <v>0</v>
      </c>
      <c r="AU26" s="130"/>
      <c r="AV26" s="128">
        <f t="shared" si="5"/>
        <v>0</v>
      </c>
      <c r="AW26" s="128">
        <f t="shared" si="6"/>
        <v>0</v>
      </c>
      <c r="AX26" s="131" t="str">
        <f t="shared" si="7"/>
        <v/>
      </c>
      <c r="AY26" s="402" t="str">
        <f t="shared" si="14"/>
        <v/>
      </c>
      <c r="AZ26" s="285"/>
      <c r="BA26" s="128" t="e">
        <f t="shared" si="8"/>
        <v>#VALUE!</v>
      </c>
      <c r="BB26" s="155">
        <f t="shared" si="15"/>
        <v>0</v>
      </c>
      <c r="BC26" s="132">
        <f t="shared" si="9"/>
        <v>0</v>
      </c>
      <c r="BD26" s="132">
        <f t="shared" si="10"/>
        <v>0</v>
      </c>
      <c r="BE26" s="399">
        <f t="shared" si="11"/>
        <v>0</v>
      </c>
      <c r="BF26" s="399">
        <f t="shared" si="12"/>
        <v>0</v>
      </c>
    </row>
    <row r="27" spans="1:58" s="132" customFormat="1" ht="43.95" customHeight="1" x14ac:dyDescent="0.3">
      <c r="A27" s="126" t="str">
        <f>IF(INSCRIÇÃO!B21="","",INSCRIÇÃO!B21)</f>
        <v/>
      </c>
      <c r="B27" s="207" t="str">
        <f>INSCRIÇÃO!C21</f>
        <v/>
      </c>
      <c r="C27" s="211">
        <f>INSCRIÇÃO!D21</f>
        <v>0</v>
      </c>
      <c r="D27" s="127">
        <f>INSCRIÇÃO!E21</f>
        <v>0</v>
      </c>
      <c r="E27" s="409" t="str">
        <f>IF(INSCRIÇÃO!F21=0,"",INSCRIÇÃO!F21)</f>
        <v/>
      </c>
      <c r="F27" s="409" t="str">
        <f>IF(INSCRIÇÃO!G21=0,"",INSCRIÇÃO!G21)</f>
        <v/>
      </c>
      <c r="G27" s="126">
        <f>INSCRIÇÃO!H21</f>
        <v>0</v>
      </c>
      <c r="H27" s="206"/>
      <c r="I27" s="203"/>
      <c r="J27" s="204"/>
      <c r="K27" s="251">
        <f t="shared" si="0"/>
        <v>0</v>
      </c>
      <c r="L27" s="204"/>
      <c r="M27" s="251">
        <f t="shared" si="1"/>
        <v>0</v>
      </c>
      <c r="N27" s="203"/>
      <c r="O27" s="204"/>
      <c r="P27" s="251">
        <f t="shared" si="2"/>
        <v>0</v>
      </c>
      <c r="Q27" s="204"/>
      <c r="R27" s="251">
        <f t="shared" si="3"/>
        <v>0</v>
      </c>
      <c r="S27" s="424"/>
      <c r="T27" s="424"/>
      <c r="U27" s="424"/>
      <c r="V27" s="424"/>
      <c r="W27" s="424"/>
      <c r="X27" s="424"/>
      <c r="Y27" s="424"/>
      <c r="Z27" s="424"/>
      <c r="AA27" s="424"/>
      <c r="AB27" s="424"/>
      <c r="AC27" s="424"/>
      <c r="AD27" s="424"/>
      <c r="AE27" s="424"/>
      <c r="AF27" s="424"/>
      <c r="AG27" s="424"/>
      <c r="AH27" s="424"/>
      <c r="AI27" s="424"/>
      <c r="AJ27" s="322"/>
      <c r="AK27" s="322"/>
      <c r="AL27" s="322"/>
      <c r="AM27" s="322"/>
      <c r="AN27" s="322"/>
      <c r="AO27" s="322"/>
      <c r="AP27" s="149"/>
      <c r="AQ27" s="149"/>
      <c r="AR27" s="156"/>
      <c r="AS27" s="129">
        <f t="shared" si="4"/>
        <v>0</v>
      </c>
      <c r="AT27" s="147">
        <f t="shared" si="13"/>
        <v>0</v>
      </c>
      <c r="AU27" s="130"/>
      <c r="AV27" s="128">
        <f t="shared" si="5"/>
        <v>0</v>
      </c>
      <c r="AW27" s="128">
        <f t="shared" si="6"/>
        <v>0</v>
      </c>
      <c r="AX27" s="131" t="str">
        <f t="shared" si="7"/>
        <v/>
      </c>
      <c r="AY27" s="402" t="str">
        <f t="shared" si="14"/>
        <v/>
      </c>
      <c r="AZ27" s="285"/>
      <c r="BA27" s="128" t="e">
        <f t="shared" si="8"/>
        <v>#VALUE!</v>
      </c>
      <c r="BB27" s="155">
        <f t="shared" si="15"/>
        <v>0</v>
      </c>
      <c r="BC27" s="132">
        <f t="shared" si="9"/>
        <v>0</v>
      </c>
      <c r="BD27" s="132">
        <f t="shared" si="10"/>
        <v>0</v>
      </c>
      <c r="BE27" s="399">
        <f t="shared" si="11"/>
        <v>0</v>
      </c>
      <c r="BF27" s="399">
        <f t="shared" si="12"/>
        <v>0</v>
      </c>
    </row>
    <row r="28" spans="1:58" s="132" customFormat="1" ht="43.95" customHeight="1" x14ac:dyDescent="0.3">
      <c r="A28" s="198" t="str">
        <f>IF(INSCRIÇÃO!B22="","",INSCRIÇÃO!B22)</f>
        <v/>
      </c>
      <c r="B28" s="208" t="str">
        <f>INSCRIÇÃO!C22</f>
        <v/>
      </c>
      <c r="C28" s="212">
        <f>INSCRIÇÃO!D22</f>
        <v>0</v>
      </c>
      <c r="D28" s="199">
        <f>INSCRIÇÃO!E22</f>
        <v>0</v>
      </c>
      <c r="E28" s="198" t="str">
        <f>IF(INSCRIÇÃO!F22=0,"",INSCRIÇÃO!F22)</f>
        <v/>
      </c>
      <c r="F28" s="198" t="str">
        <f>IF(INSCRIÇÃO!G22=0,"",INSCRIÇÃO!G22)</f>
        <v/>
      </c>
      <c r="G28" s="198">
        <f>INSCRIÇÃO!H22</f>
        <v>0</v>
      </c>
      <c r="H28" s="210"/>
      <c r="I28" s="210"/>
      <c r="J28" s="209"/>
      <c r="K28" s="251">
        <f t="shared" si="0"/>
        <v>0</v>
      </c>
      <c r="L28" s="209"/>
      <c r="M28" s="251">
        <f t="shared" si="1"/>
        <v>0</v>
      </c>
      <c r="N28" s="210"/>
      <c r="O28" s="209"/>
      <c r="P28" s="251">
        <f t="shared" si="2"/>
        <v>0</v>
      </c>
      <c r="Q28" s="209"/>
      <c r="R28" s="251">
        <f t="shared" si="3"/>
        <v>0</v>
      </c>
      <c r="S28" s="425"/>
      <c r="T28" s="425"/>
      <c r="U28" s="425"/>
      <c r="V28" s="425"/>
      <c r="W28" s="425"/>
      <c r="X28" s="425"/>
      <c r="Y28" s="425"/>
      <c r="Z28" s="425"/>
      <c r="AA28" s="425"/>
      <c r="AB28" s="425"/>
      <c r="AC28" s="425"/>
      <c r="AD28" s="425"/>
      <c r="AE28" s="425"/>
      <c r="AF28" s="425"/>
      <c r="AG28" s="425"/>
      <c r="AH28" s="425"/>
      <c r="AI28" s="425"/>
      <c r="AJ28" s="323"/>
      <c r="AK28" s="323"/>
      <c r="AL28" s="323"/>
      <c r="AM28" s="323"/>
      <c r="AN28" s="323"/>
      <c r="AO28" s="323"/>
      <c r="AP28" s="200"/>
      <c r="AQ28" s="200"/>
      <c r="AR28" s="200"/>
      <c r="AS28" s="129">
        <f t="shared" si="4"/>
        <v>0</v>
      </c>
      <c r="AT28" s="147">
        <f t="shared" si="13"/>
        <v>0</v>
      </c>
      <c r="AU28" s="130"/>
      <c r="AV28" s="128">
        <f t="shared" si="5"/>
        <v>0</v>
      </c>
      <c r="AW28" s="128">
        <f t="shared" si="6"/>
        <v>0</v>
      </c>
      <c r="AX28" s="131" t="str">
        <f t="shared" si="7"/>
        <v/>
      </c>
      <c r="AY28" s="402" t="str">
        <f t="shared" si="14"/>
        <v/>
      </c>
      <c r="AZ28" s="285"/>
      <c r="BA28" s="128" t="e">
        <f t="shared" si="8"/>
        <v>#VALUE!</v>
      </c>
      <c r="BB28" s="155">
        <f t="shared" si="15"/>
        <v>0</v>
      </c>
      <c r="BC28" s="132">
        <f t="shared" si="9"/>
        <v>0</v>
      </c>
      <c r="BD28" s="132">
        <f t="shared" si="10"/>
        <v>0</v>
      </c>
      <c r="BE28" s="399">
        <f t="shared" si="11"/>
        <v>0</v>
      </c>
      <c r="BF28" s="399">
        <f t="shared" si="12"/>
        <v>0</v>
      </c>
    </row>
    <row r="29" spans="1:58" s="132" customFormat="1" ht="43.95" customHeight="1" x14ac:dyDescent="0.3">
      <c r="A29" s="126" t="str">
        <f>IF(INSCRIÇÃO!B23="","",INSCRIÇÃO!B23)</f>
        <v/>
      </c>
      <c r="B29" s="207" t="str">
        <f>INSCRIÇÃO!C23</f>
        <v/>
      </c>
      <c r="C29" s="211">
        <f>INSCRIÇÃO!D23</f>
        <v>0</v>
      </c>
      <c r="D29" s="127">
        <f>INSCRIÇÃO!E23</f>
        <v>0</v>
      </c>
      <c r="E29" s="409" t="str">
        <f>IF(INSCRIÇÃO!F23=0,"",INSCRIÇÃO!F23)</f>
        <v/>
      </c>
      <c r="F29" s="409" t="str">
        <f>IF(INSCRIÇÃO!G23=0,"",INSCRIÇÃO!G23)</f>
        <v/>
      </c>
      <c r="G29" s="126">
        <f>INSCRIÇÃO!H23</f>
        <v>0</v>
      </c>
      <c r="H29" s="206"/>
      <c r="I29" s="203"/>
      <c r="J29" s="204"/>
      <c r="K29" s="251">
        <f t="shared" si="0"/>
        <v>0</v>
      </c>
      <c r="L29" s="204"/>
      <c r="M29" s="251">
        <f t="shared" si="1"/>
        <v>0</v>
      </c>
      <c r="N29" s="203"/>
      <c r="O29" s="204"/>
      <c r="P29" s="251">
        <f t="shared" si="2"/>
        <v>0</v>
      </c>
      <c r="Q29" s="204"/>
      <c r="R29" s="251">
        <f t="shared" si="3"/>
        <v>0</v>
      </c>
      <c r="S29" s="424"/>
      <c r="T29" s="424"/>
      <c r="U29" s="424"/>
      <c r="V29" s="424"/>
      <c r="W29" s="424"/>
      <c r="X29" s="424"/>
      <c r="Y29" s="424"/>
      <c r="Z29" s="424"/>
      <c r="AA29" s="424"/>
      <c r="AB29" s="424"/>
      <c r="AC29" s="424"/>
      <c r="AD29" s="424"/>
      <c r="AE29" s="424"/>
      <c r="AF29" s="424"/>
      <c r="AG29" s="424"/>
      <c r="AH29" s="424"/>
      <c r="AI29" s="424"/>
      <c r="AJ29" s="322"/>
      <c r="AK29" s="322"/>
      <c r="AL29" s="322"/>
      <c r="AM29" s="322"/>
      <c r="AN29" s="322"/>
      <c r="AO29" s="322"/>
      <c r="AP29" s="149"/>
      <c r="AQ29" s="149"/>
      <c r="AR29" s="156"/>
      <c r="AS29" s="129">
        <f t="shared" si="4"/>
        <v>0</v>
      </c>
      <c r="AT29" s="147">
        <f t="shared" si="13"/>
        <v>0</v>
      </c>
      <c r="AU29" s="130"/>
      <c r="AV29" s="128">
        <f t="shared" si="5"/>
        <v>0</v>
      </c>
      <c r="AW29" s="128">
        <f t="shared" si="6"/>
        <v>0</v>
      </c>
      <c r="AX29" s="131" t="str">
        <f t="shared" si="7"/>
        <v/>
      </c>
      <c r="AY29" s="402" t="str">
        <f t="shared" si="14"/>
        <v/>
      </c>
      <c r="AZ29" s="285"/>
      <c r="BA29" s="128" t="e">
        <f t="shared" si="8"/>
        <v>#VALUE!</v>
      </c>
      <c r="BB29" s="155">
        <f t="shared" si="15"/>
        <v>0</v>
      </c>
      <c r="BC29" s="132">
        <f t="shared" si="9"/>
        <v>0</v>
      </c>
      <c r="BD29" s="132">
        <f t="shared" si="10"/>
        <v>0</v>
      </c>
      <c r="BE29" s="399">
        <f t="shared" si="11"/>
        <v>0</v>
      </c>
      <c r="BF29" s="399">
        <f t="shared" si="12"/>
        <v>0</v>
      </c>
    </row>
    <row r="30" spans="1:58" s="132" customFormat="1" ht="43.95" customHeight="1" x14ac:dyDescent="0.3">
      <c r="A30" s="198" t="str">
        <f>IF(INSCRIÇÃO!B24="","",INSCRIÇÃO!B24)</f>
        <v/>
      </c>
      <c r="B30" s="208" t="str">
        <f>INSCRIÇÃO!C24</f>
        <v/>
      </c>
      <c r="C30" s="212">
        <f>INSCRIÇÃO!D24</f>
        <v>0</v>
      </c>
      <c r="D30" s="199">
        <f>INSCRIÇÃO!E24</f>
        <v>0</v>
      </c>
      <c r="E30" s="198" t="str">
        <f>IF(INSCRIÇÃO!F24=0,"",INSCRIÇÃO!F24)</f>
        <v/>
      </c>
      <c r="F30" s="198" t="str">
        <f>IF(INSCRIÇÃO!G24=0,"",INSCRIÇÃO!G24)</f>
        <v/>
      </c>
      <c r="G30" s="198">
        <f>INSCRIÇÃO!H24</f>
        <v>0</v>
      </c>
      <c r="H30" s="210"/>
      <c r="I30" s="210"/>
      <c r="J30" s="209"/>
      <c r="K30" s="251">
        <f t="shared" si="0"/>
        <v>0</v>
      </c>
      <c r="L30" s="209"/>
      <c r="M30" s="251">
        <f t="shared" si="1"/>
        <v>0</v>
      </c>
      <c r="N30" s="210"/>
      <c r="O30" s="209"/>
      <c r="P30" s="251">
        <f t="shared" si="2"/>
        <v>0</v>
      </c>
      <c r="Q30" s="209"/>
      <c r="R30" s="251">
        <f t="shared" si="3"/>
        <v>0</v>
      </c>
      <c r="S30" s="425"/>
      <c r="T30" s="425"/>
      <c r="U30" s="425"/>
      <c r="V30" s="425"/>
      <c r="W30" s="425"/>
      <c r="X30" s="425"/>
      <c r="Y30" s="425"/>
      <c r="Z30" s="425"/>
      <c r="AA30" s="425"/>
      <c r="AB30" s="425"/>
      <c r="AC30" s="425"/>
      <c r="AD30" s="425"/>
      <c r="AE30" s="425"/>
      <c r="AF30" s="425"/>
      <c r="AG30" s="425"/>
      <c r="AH30" s="425"/>
      <c r="AI30" s="425"/>
      <c r="AJ30" s="323"/>
      <c r="AK30" s="323"/>
      <c r="AL30" s="323"/>
      <c r="AM30" s="323"/>
      <c r="AN30" s="323"/>
      <c r="AO30" s="323"/>
      <c r="AP30" s="200"/>
      <c r="AQ30" s="200"/>
      <c r="AR30" s="200"/>
      <c r="AS30" s="129">
        <f t="shared" si="4"/>
        <v>0</v>
      </c>
      <c r="AT30" s="147">
        <f t="shared" si="13"/>
        <v>0</v>
      </c>
      <c r="AU30" s="130"/>
      <c r="AV30" s="128">
        <f t="shared" si="5"/>
        <v>0</v>
      </c>
      <c r="AW30" s="128">
        <f t="shared" si="6"/>
        <v>0</v>
      </c>
      <c r="AX30" s="131" t="str">
        <f t="shared" si="7"/>
        <v/>
      </c>
      <c r="AY30" s="402" t="str">
        <f t="shared" si="14"/>
        <v/>
      </c>
      <c r="AZ30" s="285"/>
      <c r="BA30" s="128" t="e">
        <f t="shared" si="8"/>
        <v>#VALUE!</v>
      </c>
      <c r="BB30" s="155">
        <f t="shared" si="15"/>
        <v>0</v>
      </c>
      <c r="BC30" s="132">
        <f t="shared" si="9"/>
        <v>0</v>
      </c>
      <c r="BD30" s="132">
        <f t="shared" si="10"/>
        <v>0</v>
      </c>
      <c r="BE30" s="399">
        <f t="shared" si="11"/>
        <v>0</v>
      </c>
      <c r="BF30" s="399">
        <f t="shared" si="12"/>
        <v>0</v>
      </c>
    </row>
    <row r="31" spans="1:58" s="132" customFormat="1" ht="43.95" customHeight="1" x14ac:dyDescent="0.3">
      <c r="A31" s="126" t="str">
        <f>IF(INSCRIÇÃO!B25="","",INSCRIÇÃO!B25)</f>
        <v/>
      </c>
      <c r="B31" s="207" t="str">
        <f>INSCRIÇÃO!C25</f>
        <v/>
      </c>
      <c r="C31" s="211">
        <f>INSCRIÇÃO!D25</f>
        <v>0</v>
      </c>
      <c r="D31" s="127">
        <f>INSCRIÇÃO!E25</f>
        <v>0</v>
      </c>
      <c r="E31" s="409" t="str">
        <f>IF(INSCRIÇÃO!F25=0,"",INSCRIÇÃO!F25)</f>
        <v/>
      </c>
      <c r="F31" s="409" t="str">
        <f>IF(INSCRIÇÃO!G25=0,"",INSCRIÇÃO!G25)</f>
        <v/>
      </c>
      <c r="G31" s="126">
        <f>INSCRIÇÃO!H25</f>
        <v>0</v>
      </c>
      <c r="H31" s="206"/>
      <c r="I31" s="203"/>
      <c r="J31" s="204"/>
      <c r="K31" s="251">
        <f t="shared" si="0"/>
        <v>0</v>
      </c>
      <c r="L31" s="204"/>
      <c r="M31" s="251">
        <f t="shared" si="1"/>
        <v>0</v>
      </c>
      <c r="N31" s="203"/>
      <c r="O31" s="204"/>
      <c r="P31" s="251">
        <f t="shared" si="2"/>
        <v>0</v>
      </c>
      <c r="Q31" s="204"/>
      <c r="R31" s="251">
        <f t="shared" si="3"/>
        <v>0</v>
      </c>
      <c r="S31" s="424"/>
      <c r="T31" s="424"/>
      <c r="U31" s="424"/>
      <c r="V31" s="424"/>
      <c r="W31" s="424"/>
      <c r="X31" s="424"/>
      <c r="Y31" s="424"/>
      <c r="Z31" s="424"/>
      <c r="AA31" s="424"/>
      <c r="AB31" s="424"/>
      <c r="AC31" s="424"/>
      <c r="AD31" s="424"/>
      <c r="AE31" s="424"/>
      <c r="AF31" s="424"/>
      <c r="AG31" s="424"/>
      <c r="AH31" s="424"/>
      <c r="AI31" s="424"/>
      <c r="AJ31" s="322"/>
      <c r="AK31" s="322"/>
      <c r="AL31" s="322"/>
      <c r="AM31" s="322"/>
      <c r="AN31" s="322"/>
      <c r="AO31" s="322"/>
      <c r="AP31" s="149"/>
      <c r="AQ31" s="149"/>
      <c r="AR31" s="156"/>
      <c r="AS31" s="129">
        <f t="shared" si="4"/>
        <v>0</v>
      </c>
      <c r="AT31" s="147">
        <f t="shared" si="13"/>
        <v>0</v>
      </c>
      <c r="AU31" s="130"/>
      <c r="AV31" s="128">
        <f t="shared" si="5"/>
        <v>0</v>
      </c>
      <c r="AW31" s="128">
        <f t="shared" si="6"/>
        <v>0</v>
      </c>
      <c r="AX31" s="131" t="str">
        <f t="shared" si="7"/>
        <v/>
      </c>
      <c r="AY31" s="402" t="str">
        <f t="shared" si="14"/>
        <v/>
      </c>
      <c r="AZ31" s="285"/>
      <c r="BA31" s="128" t="e">
        <f t="shared" si="8"/>
        <v>#VALUE!</v>
      </c>
      <c r="BB31" s="155">
        <f t="shared" si="15"/>
        <v>0</v>
      </c>
      <c r="BC31" s="132">
        <f t="shared" si="9"/>
        <v>0</v>
      </c>
      <c r="BD31" s="132">
        <f t="shared" si="10"/>
        <v>0</v>
      </c>
      <c r="BE31" s="399">
        <f t="shared" si="11"/>
        <v>0</v>
      </c>
      <c r="BF31" s="399">
        <f t="shared" si="12"/>
        <v>0</v>
      </c>
    </row>
    <row r="32" spans="1:58" s="132" customFormat="1" ht="43.95" customHeight="1" x14ac:dyDescent="0.3">
      <c r="A32" s="198" t="str">
        <f>IF(INSCRIÇÃO!B26="","",INSCRIÇÃO!B26)</f>
        <v/>
      </c>
      <c r="B32" s="208" t="str">
        <f>INSCRIÇÃO!C26</f>
        <v/>
      </c>
      <c r="C32" s="212">
        <f>INSCRIÇÃO!D26</f>
        <v>0</v>
      </c>
      <c r="D32" s="199">
        <f>INSCRIÇÃO!E26</f>
        <v>0</v>
      </c>
      <c r="E32" s="198" t="str">
        <f>IF(INSCRIÇÃO!F26=0,"",INSCRIÇÃO!F26)</f>
        <v/>
      </c>
      <c r="F32" s="198" t="str">
        <f>IF(INSCRIÇÃO!G26=0,"",INSCRIÇÃO!G26)</f>
        <v/>
      </c>
      <c r="G32" s="198">
        <f>INSCRIÇÃO!H26</f>
        <v>0</v>
      </c>
      <c r="H32" s="210"/>
      <c r="I32" s="210"/>
      <c r="J32" s="209"/>
      <c r="K32" s="251">
        <f t="shared" si="0"/>
        <v>0</v>
      </c>
      <c r="L32" s="209"/>
      <c r="M32" s="251">
        <f t="shared" si="1"/>
        <v>0</v>
      </c>
      <c r="N32" s="210"/>
      <c r="O32" s="209"/>
      <c r="P32" s="251">
        <f t="shared" si="2"/>
        <v>0</v>
      </c>
      <c r="Q32" s="209"/>
      <c r="R32" s="251">
        <f t="shared" si="3"/>
        <v>0</v>
      </c>
      <c r="S32" s="425"/>
      <c r="T32" s="425"/>
      <c r="U32" s="425"/>
      <c r="V32" s="425"/>
      <c r="W32" s="425"/>
      <c r="X32" s="425"/>
      <c r="Y32" s="425"/>
      <c r="Z32" s="425"/>
      <c r="AA32" s="425"/>
      <c r="AB32" s="425"/>
      <c r="AC32" s="425"/>
      <c r="AD32" s="425"/>
      <c r="AE32" s="425"/>
      <c r="AF32" s="425"/>
      <c r="AG32" s="425"/>
      <c r="AH32" s="425"/>
      <c r="AI32" s="425"/>
      <c r="AJ32" s="323"/>
      <c r="AK32" s="323"/>
      <c r="AL32" s="323"/>
      <c r="AM32" s="323"/>
      <c r="AN32" s="323"/>
      <c r="AO32" s="323"/>
      <c r="AP32" s="200"/>
      <c r="AQ32" s="200"/>
      <c r="AR32" s="200"/>
      <c r="AS32" s="129">
        <f t="shared" si="4"/>
        <v>0</v>
      </c>
      <c r="AT32" s="147">
        <f t="shared" si="13"/>
        <v>0</v>
      </c>
      <c r="AU32" s="130"/>
      <c r="AV32" s="128">
        <f t="shared" si="5"/>
        <v>0</v>
      </c>
      <c r="AW32" s="128">
        <f t="shared" si="6"/>
        <v>0</v>
      </c>
      <c r="AX32" s="131" t="str">
        <f t="shared" si="7"/>
        <v/>
      </c>
      <c r="AY32" s="402" t="str">
        <f t="shared" si="14"/>
        <v/>
      </c>
      <c r="AZ32" s="285"/>
      <c r="BA32" s="128" t="e">
        <f t="shared" si="8"/>
        <v>#VALUE!</v>
      </c>
      <c r="BB32" s="155">
        <f t="shared" si="15"/>
        <v>0</v>
      </c>
      <c r="BC32" s="132">
        <f t="shared" si="9"/>
        <v>0</v>
      </c>
      <c r="BD32" s="132">
        <f t="shared" si="10"/>
        <v>0</v>
      </c>
      <c r="BE32" s="399">
        <f t="shared" si="11"/>
        <v>0</v>
      </c>
      <c r="BF32" s="399">
        <f t="shared" si="12"/>
        <v>0</v>
      </c>
    </row>
    <row r="33" spans="1:58" s="132" customFormat="1" ht="43.95" customHeight="1" x14ac:dyDescent="0.3">
      <c r="A33" s="126" t="str">
        <f>IF(INSCRIÇÃO!B27="","",INSCRIÇÃO!B27)</f>
        <v/>
      </c>
      <c r="B33" s="207" t="str">
        <f>INSCRIÇÃO!C27</f>
        <v/>
      </c>
      <c r="C33" s="211">
        <f>INSCRIÇÃO!D27</f>
        <v>0</v>
      </c>
      <c r="D33" s="127">
        <f>INSCRIÇÃO!E27</f>
        <v>0</v>
      </c>
      <c r="E33" s="409" t="str">
        <f>IF(INSCRIÇÃO!F27=0,"",INSCRIÇÃO!F27)</f>
        <v/>
      </c>
      <c r="F33" s="409" t="str">
        <f>IF(INSCRIÇÃO!G27=0,"",INSCRIÇÃO!G27)</f>
        <v/>
      </c>
      <c r="G33" s="126">
        <f>INSCRIÇÃO!H27</f>
        <v>0</v>
      </c>
      <c r="H33" s="206"/>
      <c r="I33" s="203"/>
      <c r="J33" s="204"/>
      <c r="K33" s="251">
        <f t="shared" si="0"/>
        <v>0</v>
      </c>
      <c r="L33" s="204"/>
      <c r="M33" s="251">
        <f t="shared" si="1"/>
        <v>0</v>
      </c>
      <c r="N33" s="203"/>
      <c r="O33" s="204"/>
      <c r="P33" s="251">
        <f t="shared" si="2"/>
        <v>0</v>
      </c>
      <c r="Q33" s="204"/>
      <c r="R33" s="251">
        <f t="shared" si="3"/>
        <v>0</v>
      </c>
      <c r="S33" s="424"/>
      <c r="T33" s="424"/>
      <c r="U33" s="424"/>
      <c r="V33" s="424"/>
      <c r="W33" s="424"/>
      <c r="X33" s="424"/>
      <c r="Y33" s="424"/>
      <c r="Z33" s="424"/>
      <c r="AA33" s="424"/>
      <c r="AB33" s="424"/>
      <c r="AC33" s="424"/>
      <c r="AD33" s="424"/>
      <c r="AE33" s="424"/>
      <c r="AF33" s="424"/>
      <c r="AG33" s="424"/>
      <c r="AH33" s="424"/>
      <c r="AI33" s="424"/>
      <c r="AJ33" s="322"/>
      <c r="AK33" s="322"/>
      <c r="AL33" s="322"/>
      <c r="AM33" s="322"/>
      <c r="AN33" s="322"/>
      <c r="AO33" s="322"/>
      <c r="AP33" s="149"/>
      <c r="AQ33" s="149"/>
      <c r="AR33" s="156"/>
      <c r="AS33" s="129">
        <f t="shared" si="4"/>
        <v>0</v>
      </c>
      <c r="AT33" s="147">
        <f t="shared" si="13"/>
        <v>0</v>
      </c>
      <c r="AU33" s="130"/>
      <c r="AV33" s="128">
        <f t="shared" si="5"/>
        <v>0</v>
      </c>
      <c r="AW33" s="128">
        <f t="shared" si="6"/>
        <v>0</v>
      </c>
      <c r="AX33" s="131" t="str">
        <f t="shared" si="7"/>
        <v/>
      </c>
      <c r="AY33" s="402" t="str">
        <f t="shared" si="14"/>
        <v/>
      </c>
      <c r="AZ33" s="285"/>
      <c r="BA33" s="128" t="e">
        <f t="shared" si="8"/>
        <v>#VALUE!</v>
      </c>
      <c r="BB33" s="155">
        <f t="shared" si="15"/>
        <v>0</v>
      </c>
      <c r="BC33" s="132">
        <f t="shared" si="9"/>
        <v>0</v>
      </c>
      <c r="BD33" s="132">
        <f t="shared" si="10"/>
        <v>0</v>
      </c>
      <c r="BE33" s="399">
        <f t="shared" si="11"/>
        <v>0</v>
      </c>
      <c r="BF33" s="399">
        <f t="shared" si="12"/>
        <v>0</v>
      </c>
    </row>
    <row r="34" spans="1:58" s="132" customFormat="1" ht="43.95" customHeight="1" x14ac:dyDescent="0.3">
      <c r="A34" s="198" t="str">
        <f>IF(INSCRIÇÃO!B28="","",INSCRIÇÃO!B28)</f>
        <v/>
      </c>
      <c r="B34" s="208" t="str">
        <f>INSCRIÇÃO!C28</f>
        <v/>
      </c>
      <c r="C34" s="212">
        <f>INSCRIÇÃO!D28</f>
        <v>0</v>
      </c>
      <c r="D34" s="199">
        <f>INSCRIÇÃO!E28</f>
        <v>0</v>
      </c>
      <c r="E34" s="198" t="str">
        <f>IF(INSCRIÇÃO!F28=0,"",INSCRIÇÃO!F28)</f>
        <v/>
      </c>
      <c r="F34" s="198" t="str">
        <f>IF(INSCRIÇÃO!G28=0,"",INSCRIÇÃO!G28)</f>
        <v/>
      </c>
      <c r="G34" s="198">
        <f>INSCRIÇÃO!H28</f>
        <v>0</v>
      </c>
      <c r="H34" s="210"/>
      <c r="I34" s="210"/>
      <c r="J34" s="209"/>
      <c r="K34" s="251">
        <f t="shared" si="0"/>
        <v>0</v>
      </c>
      <c r="L34" s="209"/>
      <c r="M34" s="251">
        <f t="shared" si="1"/>
        <v>0</v>
      </c>
      <c r="N34" s="210"/>
      <c r="O34" s="209"/>
      <c r="P34" s="251">
        <f t="shared" si="2"/>
        <v>0</v>
      </c>
      <c r="Q34" s="209"/>
      <c r="R34" s="251">
        <f t="shared" si="3"/>
        <v>0</v>
      </c>
      <c r="S34" s="425"/>
      <c r="T34" s="425"/>
      <c r="U34" s="425"/>
      <c r="V34" s="425"/>
      <c r="W34" s="425"/>
      <c r="X34" s="425"/>
      <c r="Y34" s="425"/>
      <c r="Z34" s="425"/>
      <c r="AA34" s="425"/>
      <c r="AB34" s="425"/>
      <c r="AC34" s="425"/>
      <c r="AD34" s="425"/>
      <c r="AE34" s="425"/>
      <c r="AF34" s="425"/>
      <c r="AG34" s="425"/>
      <c r="AH34" s="425"/>
      <c r="AI34" s="425"/>
      <c r="AJ34" s="323"/>
      <c r="AK34" s="323"/>
      <c r="AL34" s="323"/>
      <c r="AM34" s="323"/>
      <c r="AN34" s="323"/>
      <c r="AO34" s="323"/>
      <c r="AP34" s="200"/>
      <c r="AQ34" s="200"/>
      <c r="AR34" s="200"/>
      <c r="AS34" s="129">
        <f t="shared" si="4"/>
        <v>0</v>
      </c>
      <c r="AT34" s="147">
        <f t="shared" si="13"/>
        <v>0</v>
      </c>
      <c r="AU34" s="130"/>
      <c r="AV34" s="128">
        <f t="shared" si="5"/>
        <v>0</v>
      </c>
      <c r="AW34" s="128">
        <f t="shared" si="6"/>
        <v>0</v>
      </c>
      <c r="AX34" s="131" t="str">
        <f t="shared" si="7"/>
        <v/>
      </c>
      <c r="AY34" s="402" t="str">
        <f t="shared" si="14"/>
        <v/>
      </c>
      <c r="AZ34" s="285"/>
      <c r="BA34" s="128" t="e">
        <f t="shared" si="8"/>
        <v>#VALUE!</v>
      </c>
      <c r="BB34" s="155">
        <f t="shared" si="15"/>
        <v>0</v>
      </c>
      <c r="BC34" s="132">
        <f t="shared" si="9"/>
        <v>0</v>
      </c>
      <c r="BD34" s="132">
        <f t="shared" si="10"/>
        <v>0</v>
      </c>
      <c r="BE34" s="399">
        <f t="shared" si="11"/>
        <v>0</v>
      </c>
      <c r="BF34" s="399">
        <f t="shared" si="12"/>
        <v>0</v>
      </c>
    </row>
    <row r="35" spans="1:58" s="132" customFormat="1" ht="43.95" customHeight="1" x14ac:dyDescent="0.3">
      <c r="A35" s="126" t="str">
        <f>IF(INSCRIÇÃO!B29="","",INSCRIÇÃO!B29)</f>
        <v/>
      </c>
      <c r="B35" s="207" t="str">
        <f>INSCRIÇÃO!C29</f>
        <v/>
      </c>
      <c r="C35" s="211">
        <f>INSCRIÇÃO!D29</f>
        <v>0</v>
      </c>
      <c r="D35" s="127">
        <f>INSCRIÇÃO!E29</f>
        <v>0</v>
      </c>
      <c r="E35" s="409" t="str">
        <f>IF(INSCRIÇÃO!F29=0,"",INSCRIÇÃO!F29)</f>
        <v/>
      </c>
      <c r="F35" s="409" t="str">
        <f>IF(INSCRIÇÃO!G29=0,"",INSCRIÇÃO!G29)</f>
        <v/>
      </c>
      <c r="G35" s="126">
        <f>INSCRIÇÃO!H29</f>
        <v>0</v>
      </c>
      <c r="H35" s="206"/>
      <c r="I35" s="203"/>
      <c r="J35" s="204"/>
      <c r="K35" s="251">
        <f t="shared" si="0"/>
        <v>0</v>
      </c>
      <c r="L35" s="204"/>
      <c r="M35" s="251">
        <f t="shared" si="1"/>
        <v>0</v>
      </c>
      <c r="N35" s="203"/>
      <c r="O35" s="204"/>
      <c r="P35" s="251">
        <f t="shared" si="2"/>
        <v>0</v>
      </c>
      <c r="Q35" s="204"/>
      <c r="R35" s="251">
        <f t="shared" si="3"/>
        <v>0</v>
      </c>
      <c r="S35" s="424"/>
      <c r="T35" s="424"/>
      <c r="U35" s="424"/>
      <c r="V35" s="424"/>
      <c r="W35" s="424"/>
      <c r="X35" s="424"/>
      <c r="Y35" s="424"/>
      <c r="Z35" s="424"/>
      <c r="AA35" s="424"/>
      <c r="AB35" s="424"/>
      <c r="AC35" s="424"/>
      <c r="AD35" s="424"/>
      <c r="AE35" s="424"/>
      <c r="AF35" s="424"/>
      <c r="AG35" s="424"/>
      <c r="AH35" s="424"/>
      <c r="AI35" s="424"/>
      <c r="AJ35" s="322"/>
      <c r="AK35" s="322"/>
      <c r="AL35" s="322"/>
      <c r="AM35" s="322"/>
      <c r="AN35" s="322"/>
      <c r="AO35" s="322"/>
      <c r="AP35" s="149"/>
      <c r="AQ35" s="149"/>
      <c r="AR35" s="156"/>
      <c r="AS35" s="129">
        <f t="shared" si="4"/>
        <v>0</v>
      </c>
      <c r="AT35" s="147">
        <f t="shared" si="13"/>
        <v>0</v>
      </c>
      <c r="AU35" s="130"/>
      <c r="AV35" s="128">
        <f t="shared" si="5"/>
        <v>0</v>
      </c>
      <c r="AW35" s="128">
        <f t="shared" si="6"/>
        <v>0</v>
      </c>
      <c r="AX35" s="131" t="str">
        <f t="shared" si="7"/>
        <v/>
      </c>
      <c r="AY35" s="402" t="str">
        <f t="shared" si="14"/>
        <v/>
      </c>
      <c r="AZ35" s="285"/>
      <c r="BA35" s="128" t="e">
        <f t="shared" si="8"/>
        <v>#VALUE!</v>
      </c>
      <c r="BB35" s="155">
        <f t="shared" si="15"/>
        <v>0</v>
      </c>
      <c r="BC35" s="132">
        <f t="shared" si="9"/>
        <v>0</v>
      </c>
      <c r="BD35" s="132">
        <f t="shared" si="10"/>
        <v>0</v>
      </c>
      <c r="BE35" s="399">
        <f t="shared" si="11"/>
        <v>0</v>
      </c>
      <c r="BF35" s="399">
        <f t="shared" si="12"/>
        <v>0</v>
      </c>
    </row>
    <row r="36" spans="1:58" s="132" customFormat="1" ht="43.95" customHeight="1" x14ac:dyDescent="0.3">
      <c r="A36" s="198" t="str">
        <f>IF(INSCRIÇÃO!B30="","",INSCRIÇÃO!B30)</f>
        <v/>
      </c>
      <c r="B36" s="208" t="str">
        <f>INSCRIÇÃO!C30</f>
        <v/>
      </c>
      <c r="C36" s="212">
        <f>INSCRIÇÃO!D30</f>
        <v>0</v>
      </c>
      <c r="D36" s="199">
        <f>INSCRIÇÃO!E30</f>
        <v>0</v>
      </c>
      <c r="E36" s="198" t="str">
        <f>IF(INSCRIÇÃO!F30=0,"",INSCRIÇÃO!F30)</f>
        <v/>
      </c>
      <c r="F36" s="198" t="str">
        <f>IF(INSCRIÇÃO!G30=0,"",INSCRIÇÃO!G30)</f>
        <v/>
      </c>
      <c r="G36" s="198">
        <f>INSCRIÇÃO!H30</f>
        <v>0</v>
      </c>
      <c r="H36" s="210"/>
      <c r="I36" s="210"/>
      <c r="J36" s="209"/>
      <c r="K36" s="251">
        <f t="shared" si="0"/>
        <v>0</v>
      </c>
      <c r="L36" s="209"/>
      <c r="M36" s="251">
        <f t="shared" si="1"/>
        <v>0</v>
      </c>
      <c r="N36" s="210"/>
      <c r="O36" s="209"/>
      <c r="P36" s="251">
        <f t="shared" si="2"/>
        <v>0</v>
      </c>
      <c r="Q36" s="209"/>
      <c r="R36" s="251">
        <f t="shared" si="3"/>
        <v>0</v>
      </c>
      <c r="S36" s="425"/>
      <c r="T36" s="425"/>
      <c r="U36" s="425"/>
      <c r="V36" s="425"/>
      <c r="W36" s="425"/>
      <c r="X36" s="425"/>
      <c r="Y36" s="425"/>
      <c r="Z36" s="425"/>
      <c r="AA36" s="425"/>
      <c r="AB36" s="425"/>
      <c r="AC36" s="425"/>
      <c r="AD36" s="425"/>
      <c r="AE36" s="425"/>
      <c r="AF36" s="425"/>
      <c r="AG36" s="425"/>
      <c r="AH36" s="425"/>
      <c r="AI36" s="425"/>
      <c r="AJ36" s="323"/>
      <c r="AK36" s="323"/>
      <c r="AL36" s="323"/>
      <c r="AM36" s="323"/>
      <c r="AN36" s="323"/>
      <c r="AO36" s="323"/>
      <c r="AP36" s="200"/>
      <c r="AQ36" s="200"/>
      <c r="AR36" s="200"/>
      <c r="AS36" s="129">
        <f t="shared" si="4"/>
        <v>0</v>
      </c>
      <c r="AT36" s="147">
        <f t="shared" si="13"/>
        <v>0</v>
      </c>
      <c r="AU36" s="130"/>
      <c r="AV36" s="128">
        <f t="shared" si="5"/>
        <v>0</v>
      </c>
      <c r="AW36" s="128">
        <f t="shared" si="6"/>
        <v>0</v>
      </c>
      <c r="AX36" s="131" t="str">
        <f t="shared" si="7"/>
        <v/>
      </c>
      <c r="AY36" s="402" t="str">
        <f t="shared" si="14"/>
        <v/>
      </c>
      <c r="AZ36" s="285"/>
      <c r="BA36" s="128" t="e">
        <f t="shared" si="8"/>
        <v>#VALUE!</v>
      </c>
      <c r="BB36" s="155">
        <f t="shared" si="15"/>
        <v>0</v>
      </c>
      <c r="BC36" s="132">
        <f t="shared" si="9"/>
        <v>0</v>
      </c>
      <c r="BD36" s="132">
        <f t="shared" si="10"/>
        <v>0</v>
      </c>
      <c r="BE36" s="399">
        <f t="shared" si="11"/>
        <v>0</v>
      </c>
      <c r="BF36" s="399">
        <f t="shared" si="12"/>
        <v>0</v>
      </c>
    </row>
    <row r="37" spans="1:58" s="132" customFormat="1" ht="43.95" customHeight="1" x14ac:dyDescent="0.3">
      <c r="A37" s="126" t="str">
        <f>IF(INSCRIÇÃO!B31="","",INSCRIÇÃO!B31)</f>
        <v/>
      </c>
      <c r="B37" s="207" t="str">
        <f>INSCRIÇÃO!C31</f>
        <v/>
      </c>
      <c r="C37" s="211">
        <f>INSCRIÇÃO!D31</f>
        <v>0</v>
      </c>
      <c r="D37" s="127">
        <f>INSCRIÇÃO!E31</f>
        <v>0</v>
      </c>
      <c r="E37" s="409" t="str">
        <f>IF(INSCRIÇÃO!F31=0,"",INSCRIÇÃO!F31)</f>
        <v/>
      </c>
      <c r="F37" s="409" t="str">
        <f>IF(INSCRIÇÃO!G31=0,"",INSCRIÇÃO!G31)</f>
        <v/>
      </c>
      <c r="G37" s="126">
        <f>INSCRIÇÃO!H31</f>
        <v>0</v>
      </c>
      <c r="H37" s="206"/>
      <c r="I37" s="203"/>
      <c r="J37" s="204"/>
      <c r="K37" s="251">
        <f t="shared" si="0"/>
        <v>0</v>
      </c>
      <c r="L37" s="204"/>
      <c r="M37" s="251">
        <f t="shared" si="1"/>
        <v>0</v>
      </c>
      <c r="N37" s="203"/>
      <c r="O37" s="204"/>
      <c r="P37" s="251">
        <f t="shared" si="2"/>
        <v>0</v>
      </c>
      <c r="Q37" s="204"/>
      <c r="R37" s="251">
        <f t="shared" si="3"/>
        <v>0</v>
      </c>
      <c r="S37" s="424"/>
      <c r="T37" s="424"/>
      <c r="U37" s="424"/>
      <c r="V37" s="424"/>
      <c r="W37" s="424"/>
      <c r="X37" s="424"/>
      <c r="Y37" s="424"/>
      <c r="Z37" s="424"/>
      <c r="AA37" s="424"/>
      <c r="AB37" s="424"/>
      <c r="AC37" s="424"/>
      <c r="AD37" s="424"/>
      <c r="AE37" s="424"/>
      <c r="AF37" s="424"/>
      <c r="AG37" s="424"/>
      <c r="AH37" s="424"/>
      <c r="AI37" s="424"/>
      <c r="AJ37" s="322"/>
      <c r="AK37" s="322"/>
      <c r="AL37" s="322"/>
      <c r="AM37" s="322"/>
      <c r="AN37" s="322"/>
      <c r="AO37" s="322"/>
      <c r="AP37" s="149"/>
      <c r="AQ37" s="149"/>
      <c r="AR37" s="156"/>
      <c r="AS37" s="129">
        <f t="shared" si="4"/>
        <v>0</v>
      </c>
      <c r="AT37" s="147">
        <f t="shared" si="13"/>
        <v>0</v>
      </c>
      <c r="AU37" s="130"/>
      <c r="AV37" s="128">
        <f t="shared" si="5"/>
        <v>0</v>
      </c>
      <c r="AW37" s="128">
        <f t="shared" si="6"/>
        <v>0</v>
      </c>
      <c r="AX37" s="131" t="str">
        <f t="shared" si="7"/>
        <v/>
      </c>
      <c r="AY37" s="402" t="str">
        <f t="shared" si="14"/>
        <v/>
      </c>
      <c r="AZ37" s="285"/>
      <c r="BA37" s="128" t="e">
        <f t="shared" si="8"/>
        <v>#VALUE!</v>
      </c>
      <c r="BB37" s="155">
        <f t="shared" si="15"/>
        <v>0</v>
      </c>
      <c r="BC37" s="132">
        <f t="shared" si="9"/>
        <v>0</v>
      </c>
      <c r="BD37" s="132">
        <f t="shared" si="10"/>
        <v>0</v>
      </c>
      <c r="BE37" s="399">
        <f t="shared" si="11"/>
        <v>0</v>
      </c>
      <c r="BF37" s="399">
        <f t="shared" si="12"/>
        <v>0</v>
      </c>
    </row>
    <row r="38" spans="1:58" s="132" customFormat="1" ht="43.95" customHeight="1" x14ac:dyDescent="0.3">
      <c r="A38" s="198" t="str">
        <f>IF(INSCRIÇÃO!B32="","",INSCRIÇÃO!B32)</f>
        <v/>
      </c>
      <c r="B38" s="208" t="str">
        <f>INSCRIÇÃO!C32</f>
        <v/>
      </c>
      <c r="C38" s="212">
        <f>INSCRIÇÃO!D32</f>
        <v>0</v>
      </c>
      <c r="D38" s="199">
        <f>INSCRIÇÃO!E32</f>
        <v>0</v>
      </c>
      <c r="E38" s="198" t="str">
        <f>IF(INSCRIÇÃO!F32=0,"",INSCRIÇÃO!F32)</f>
        <v/>
      </c>
      <c r="F38" s="198" t="str">
        <f>IF(INSCRIÇÃO!G32=0,"",INSCRIÇÃO!G32)</f>
        <v/>
      </c>
      <c r="G38" s="198">
        <f>INSCRIÇÃO!H32</f>
        <v>0</v>
      </c>
      <c r="H38" s="210"/>
      <c r="I38" s="210"/>
      <c r="J38" s="209"/>
      <c r="K38" s="251">
        <f t="shared" si="0"/>
        <v>0</v>
      </c>
      <c r="L38" s="209"/>
      <c r="M38" s="251">
        <f t="shared" si="1"/>
        <v>0</v>
      </c>
      <c r="N38" s="210"/>
      <c r="O38" s="209"/>
      <c r="P38" s="251">
        <f t="shared" si="2"/>
        <v>0</v>
      </c>
      <c r="Q38" s="209"/>
      <c r="R38" s="251">
        <f t="shared" si="3"/>
        <v>0</v>
      </c>
      <c r="S38" s="425"/>
      <c r="T38" s="425"/>
      <c r="U38" s="425"/>
      <c r="V38" s="425"/>
      <c r="W38" s="425"/>
      <c r="X38" s="425"/>
      <c r="Y38" s="425"/>
      <c r="Z38" s="425"/>
      <c r="AA38" s="425"/>
      <c r="AB38" s="425"/>
      <c r="AC38" s="425"/>
      <c r="AD38" s="425"/>
      <c r="AE38" s="425"/>
      <c r="AF38" s="425"/>
      <c r="AG38" s="425"/>
      <c r="AH38" s="425"/>
      <c r="AI38" s="425"/>
      <c r="AJ38" s="323"/>
      <c r="AK38" s="323"/>
      <c r="AL38" s="323"/>
      <c r="AM38" s="323"/>
      <c r="AN38" s="323"/>
      <c r="AO38" s="323"/>
      <c r="AP38" s="200"/>
      <c r="AQ38" s="200"/>
      <c r="AR38" s="200"/>
      <c r="AS38" s="129">
        <f t="shared" si="4"/>
        <v>0</v>
      </c>
      <c r="AT38" s="147">
        <f t="shared" si="13"/>
        <v>0</v>
      </c>
      <c r="AU38" s="130"/>
      <c r="AV38" s="128">
        <f t="shared" si="5"/>
        <v>0</v>
      </c>
      <c r="AW38" s="128">
        <f t="shared" si="6"/>
        <v>0</v>
      </c>
      <c r="AX38" s="131" t="str">
        <f t="shared" si="7"/>
        <v/>
      </c>
      <c r="AY38" s="402" t="str">
        <f t="shared" si="14"/>
        <v/>
      </c>
      <c r="AZ38" s="285"/>
      <c r="BA38" s="128" t="e">
        <f t="shared" si="8"/>
        <v>#VALUE!</v>
      </c>
      <c r="BB38" s="155">
        <f t="shared" si="15"/>
        <v>0</v>
      </c>
      <c r="BC38" s="132">
        <f t="shared" si="9"/>
        <v>0</v>
      </c>
      <c r="BD38" s="132">
        <f t="shared" si="10"/>
        <v>0</v>
      </c>
      <c r="BE38" s="399">
        <f t="shared" si="11"/>
        <v>0</v>
      </c>
      <c r="BF38" s="399">
        <f t="shared" si="12"/>
        <v>0</v>
      </c>
    </row>
    <row r="39" spans="1:58" s="132" customFormat="1" ht="43.95" customHeight="1" x14ac:dyDescent="0.3">
      <c r="A39" s="126" t="str">
        <f>IF(INSCRIÇÃO!B33="","",INSCRIÇÃO!B33)</f>
        <v/>
      </c>
      <c r="B39" s="207" t="str">
        <f>INSCRIÇÃO!C33</f>
        <v/>
      </c>
      <c r="C39" s="211">
        <f>INSCRIÇÃO!D33</f>
        <v>0</v>
      </c>
      <c r="D39" s="127">
        <f>INSCRIÇÃO!E33</f>
        <v>0</v>
      </c>
      <c r="E39" s="409" t="str">
        <f>IF(INSCRIÇÃO!F33=0,"",INSCRIÇÃO!F33)</f>
        <v/>
      </c>
      <c r="F39" s="409" t="str">
        <f>IF(INSCRIÇÃO!G33=0,"",INSCRIÇÃO!G33)</f>
        <v/>
      </c>
      <c r="G39" s="126">
        <f>INSCRIÇÃO!H33</f>
        <v>0</v>
      </c>
      <c r="H39" s="206"/>
      <c r="I39" s="203"/>
      <c r="J39" s="204"/>
      <c r="K39" s="251">
        <f t="shared" si="0"/>
        <v>0</v>
      </c>
      <c r="L39" s="204"/>
      <c r="M39" s="251">
        <f t="shared" si="1"/>
        <v>0</v>
      </c>
      <c r="N39" s="203"/>
      <c r="O39" s="204"/>
      <c r="P39" s="251">
        <f t="shared" si="2"/>
        <v>0</v>
      </c>
      <c r="Q39" s="204"/>
      <c r="R39" s="251">
        <f t="shared" si="3"/>
        <v>0</v>
      </c>
      <c r="S39" s="424"/>
      <c r="T39" s="424"/>
      <c r="U39" s="424"/>
      <c r="V39" s="424"/>
      <c r="W39" s="424"/>
      <c r="X39" s="424"/>
      <c r="Y39" s="424"/>
      <c r="Z39" s="424"/>
      <c r="AA39" s="424"/>
      <c r="AB39" s="424"/>
      <c r="AC39" s="424"/>
      <c r="AD39" s="424"/>
      <c r="AE39" s="424"/>
      <c r="AF39" s="424"/>
      <c r="AG39" s="424"/>
      <c r="AH39" s="424"/>
      <c r="AI39" s="424"/>
      <c r="AJ39" s="322"/>
      <c r="AK39" s="322"/>
      <c r="AL39" s="322"/>
      <c r="AM39" s="322"/>
      <c r="AN39" s="322"/>
      <c r="AO39" s="322"/>
      <c r="AP39" s="149"/>
      <c r="AQ39" s="149"/>
      <c r="AR39" s="156"/>
      <c r="AS39" s="129">
        <f t="shared" si="4"/>
        <v>0</v>
      </c>
      <c r="AT39" s="147">
        <f t="shared" si="13"/>
        <v>0</v>
      </c>
      <c r="AU39" s="130"/>
      <c r="AV39" s="128">
        <f t="shared" si="5"/>
        <v>0</v>
      </c>
      <c r="AW39" s="128">
        <f t="shared" si="6"/>
        <v>0</v>
      </c>
      <c r="AX39" s="131" t="str">
        <f t="shared" si="7"/>
        <v/>
      </c>
      <c r="AY39" s="402" t="str">
        <f t="shared" si="14"/>
        <v/>
      </c>
      <c r="AZ39" s="285"/>
      <c r="BA39" s="128" t="e">
        <f t="shared" si="8"/>
        <v>#VALUE!</v>
      </c>
      <c r="BB39" s="155">
        <f t="shared" si="15"/>
        <v>0</v>
      </c>
      <c r="BC39" s="132">
        <f t="shared" si="9"/>
        <v>0</v>
      </c>
      <c r="BD39" s="132">
        <f t="shared" si="10"/>
        <v>0</v>
      </c>
      <c r="BE39" s="399">
        <f t="shared" si="11"/>
        <v>0</v>
      </c>
      <c r="BF39" s="399">
        <f t="shared" si="12"/>
        <v>0</v>
      </c>
    </row>
    <row r="40" spans="1:58" s="132" customFormat="1" ht="43.95" customHeight="1" x14ac:dyDescent="0.3">
      <c r="A40" s="198" t="str">
        <f>IF(INSCRIÇÃO!B34="","",INSCRIÇÃO!B34)</f>
        <v/>
      </c>
      <c r="B40" s="208" t="str">
        <f>INSCRIÇÃO!C34</f>
        <v/>
      </c>
      <c r="C40" s="212">
        <f>INSCRIÇÃO!D34</f>
        <v>0</v>
      </c>
      <c r="D40" s="199">
        <f>INSCRIÇÃO!E34</f>
        <v>0</v>
      </c>
      <c r="E40" s="198" t="str">
        <f>IF(INSCRIÇÃO!F34=0,"",INSCRIÇÃO!F34)</f>
        <v/>
      </c>
      <c r="F40" s="198" t="str">
        <f>IF(INSCRIÇÃO!G34=0,"",INSCRIÇÃO!G34)</f>
        <v/>
      </c>
      <c r="G40" s="198">
        <f>INSCRIÇÃO!H34</f>
        <v>0</v>
      </c>
      <c r="H40" s="210"/>
      <c r="I40" s="210"/>
      <c r="J40" s="209"/>
      <c r="K40" s="251">
        <f t="shared" si="0"/>
        <v>0</v>
      </c>
      <c r="L40" s="209"/>
      <c r="M40" s="251">
        <f t="shared" si="1"/>
        <v>0</v>
      </c>
      <c r="N40" s="210"/>
      <c r="O40" s="209"/>
      <c r="P40" s="251">
        <f t="shared" si="2"/>
        <v>0</v>
      </c>
      <c r="Q40" s="209"/>
      <c r="R40" s="251">
        <f t="shared" si="3"/>
        <v>0</v>
      </c>
      <c r="S40" s="425"/>
      <c r="T40" s="425"/>
      <c r="U40" s="425"/>
      <c r="V40" s="425"/>
      <c r="W40" s="425"/>
      <c r="X40" s="425"/>
      <c r="Y40" s="425"/>
      <c r="Z40" s="425"/>
      <c r="AA40" s="425"/>
      <c r="AB40" s="425"/>
      <c r="AC40" s="425"/>
      <c r="AD40" s="425"/>
      <c r="AE40" s="425"/>
      <c r="AF40" s="425"/>
      <c r="AG40" s="425"/>
      <c r="AH40" s="425"/>
      <c r="AI40" s="425"/>
      <c r="AJ40" s="323"/>
      <c r="AK40" s="323"/>
      <c r="AL40" s="323"/>
      <c r="AM40" s="323"/>
      <c r="AN40" s="323"/>
      <c r="AO40" s="323"/>
      <c r="AP40" s="200"/>
      <c r="AQ40" s="200"/>
      <c r="AR40" s="200"/>
      <c r="AS40" s="129">
        <f t="shared" si="4"/>
        <v>0</v>
      </c>
      <c r="AT40" s="147">
        <f t="shared" si="13"/>
        <v>0</v>
      </c>
      <c r="AU40" s="130"/>
      <c r="AV40" s="128">
        <f t="shared" si="5"/>
        <v>0</v>
      </c>
      <c r="AW40" s="128">
        <f t="shared" si="6"/>
        <v>0</v>
      </c>
      <c r="AX40" s="131" t="str">
        <f t="shared" si="7"/>
        <v/>
      </c>
      <c r="AY40" s="402" t="str">
        <f t="shared" si="14"/>
        <v/>
      </c>
      <c r="AZ40" s="285"/>
      <c r="BA40" s="128" t="e">
        <f t="shared" si="8"/>
        <v>#VALUE!</v>
      </c>
      <c r="BB40" s="155">
        <f t="shared" si="15"/>
        <v>0</v>
      </c>
      <c r="BC40" s="132">
        <f t="shared" si="9"/>
        <v>0</v>
      </c>
      <c r="BD40" s="132">
        <f t="shared" si="10"/>
        <v>0</v>
      </c>
      <c r="BE40" s="399">
        <f t="shared" si="11"/>
        <v>0</v>
      </c>
      <c r="BF40" s="399">
        <f t="shared" si="12"/>
        <v>0</v>
      </c>
    </row>
    <row r="41" spans="1:58" s="132" customFormat="1" ht="43.95" customHeight="1" x14ac:dyDescent="0.3">
      <c r="A41" s="126" t="str">
        <f>IF(INSCRIÇÃO!B35="","",INSCRIÇÃO!B35)</f>
        <v/>
      </c>
      <c r="B41" s="207" t="str">
        <f>INSCRIÇÃO!C35</f>
        <v/>
      </c>
      <c r="C41" s="211">
        <f>INSCRIÇÃO!D35</f>
        <v>0</v>
      </c>
      <c r="D41" s="127">
        <f>INSCRIÇÃO!E35</f>
        <v>0</v>
      </c>
      <c r="E41" s="409" t="str">
        <f>IF(INSCRIÇÃO!F35=0,"",INSCRIÇÃO!F35)</f>
        <v/>
      </c>
      <c r="F41" s="409" t="str">
        <f>IF(INSCRIÇÃO!G35=0,"",INSCRIÇÃO!G35)</f>
        <v/>
      </c>
      <c r="G41" s="126">
        <f>INSCRIÇÃO!H35</f>
        <v>0</v>
      </c>
      <c r="H41" s="206"/>
      <c r="I41" s="203"/>
      <c r="J41" s="204"/>
      <c r="K41" s="251">
        <f t="shared" si="0"/>
        <v>0</v>
      </c>
      <c r="L41" s="204"/>
      <c r="M41" s="251">
        <f t="shared" si="1"/>
        <v>0</v>
      </c>
      <c r="N41" s="203"/>
      <c r="O41" s="204"/>
      <c r="P41" s="251">
        <f t="shared" si="2"/>
        <v>0</v>
      </c>
      <c r="Q41" s="204"/>
      <c r="R41" s="251">
        <f t="shared" si="3"/>
        <v>0</v>
      </c>
      <c r="S41" s="424"/>
      <c r="T41" s="424"/>
      <c r="U41" s="424"/>
      <c r="V41" s="424"/>
      <c r="W41" s="424"/>
      <c r="X41" s="424"/>
      <c r="Y41" s="424"/>
      <c r="Z41" s="424"/>
      <c r="AA41" s="424"/>
      <c r="AB41" s="424"/>
      <c r="AC41" s="424"/>
      <c r="AD41" s="424"/>
      <c r="AE41" s="424"/>
      <c r="AF41" s="424"/>
      <c r="AG41" s="424"/>
      <c r="AH41" s="424"/>
      <c r="AI41" s="424"/>
      <c r="AJ41" s="322"/>
      <c r="AK41" s="322"/>
      <c r="AL41" s="322"/>
      <c r="AM41" s="322"/>
      <c r="AN41" s="322"/>
      <c r="AO41" s="322"/>
      <c r="AP41" s="149"/>
      <c r="AQ41" s="149"/>
      <c r="AR41" s="156"/>
      <c r="AS41" s="129">
        <f t="shared" si="4"/>
        <v>0</v>
      </c>
      <c r="AT41" s="147">
        <f t="shared" si="13"/>
        <v>0</v>
      </c>
      <c r="AU41" s="130"/>
      <c r="AV41" s="128">
        <f t="shared" si="5"/>
        <v>0</v>
      </c>
      <c r="AW41" s="128">
        <f t="shared" si="6"/>
        <v>0</v>
      </c>
      <c r="AX41" s="131" t="str">
        <f t="shared" si="7"/>
        <v/>
      </c>
      <c r="AY41" s="402" t="str">
        <f t="shared" si="14"/>
        <v/>
      </c>
      <c r="AZ41" s="285"/>
      <c r="BA41" s="128" t="e">
        <f t="shared" si="8"/>
        <v>#VALUE!</v>
      </c>
      <c r="BB41" s="155">
        <f t="shared" si="15"/>
        <v>0</v>
      </c>
      <c r="BC41" s="132">
        <f t="shared" si="9"/>
        <v>0</v>
      </c>
      <c r="BD41" s="132">
        <f t="shared" si="10"/>
        <v>0</v>
      </c>
      <c r="BE41" s="399">
        <f t="shared" si="11"/>
        <v>0</v>
      </c>
      <c r="BF41" s="399">
        <f t="shared" si="12"/>
        <v>0</v>
      </c>
    </row>
    <row r="42" spans="1:58" s="132" customFormat="1" ht="43.95" customHeight="1" x14ac:dyDescent="0.3">
      <c r="A42" s="198" t="str">
        <f>IF(INSCRIÇÃO!B36="","",INSCRIÇÃO!B36)</f>
        <v/>
      </c>
      <c r="B42" s="208" t="str">
        <f>INSCRIÇÃO!C36</f>
        <v/>
      </c>
      <c r="C42" s="212">
        <f>INSCRIÇÃO!D36</f>
        <v>0</v>
      </c>
      <c r="D42" s="199">
        <f>INSCRIÇÃO!E36</f>
        <v>0</v>
      </c>
      <c r="E42" s="198" t="str">
        <f>IF(INSCRIÇÃO!F36=0,"",INSCRIÇÃO!F36)</f>
        <v/>
      </c>
      <c r="F42" s="198" t="str">
        <f>IF(INSCRIÇÃO!G36=0,"",INSCRIÇÃO!G36)</f>
        <v/>
      </c>
      <c r="G42" s="198">
        <f>INSCRIÇÃO!H36</f>
        <v>0</v>
      </c>
      <c r="H42" s="210"/>
      <c r="I42" s="210"/>
      <c r="J42" s="209"/>
      <c r="K42" s="251">
        <f t="shared" si="0"/>
        <v>0</v>
      </c>
      <c r="L42" s="209"/>
      <c r="M42" s="251">
        <f t="shared" si="1"/>
        <v>0</v>
      </c>
      <c r="N42" s="210"/>
      <c r="O42" s="209"/>
      <c r="P42" s="251">
        <f t="shared" si="2"/>
        <v>0</v>
      </c>
      <c r="Q42" s="209"/>
      <c r="R42" s="251">
        <f t="shared" si="3"/>
        <v>0</v>
      </c>
      <c r="S42" s="425"/>
      <c r="T42" s="425"/>
      <c r="U42" s="425"/>
      <c r="V42" s="425"/>
      <c r="W42" s="425"/>
      <c r="X42" s="425"/>
      <c r="Y42" s="425"/>
      <c r="Z42" s="425"/>
      <c r="AA42" s="425"/>
      <c r="AB42" s="425"/>
      <c r="AC42" s="425"/>
      <c r="AD42" s="425"/>
      <c r="AE42" s="425"/>
      <c r="AF42" s="425"/>
      <c r="AG42" s="425"/>
      <c r="AH42" s="425"/>
      <c r="AI42" s="425"/>
      <c r="AJ42" s="323"/>
      <c r="AK42" s="323"/>
      <c r="AL42" s="323"/>
      <c r="AM42" s="323"/>
      <c r="AN42" s="323"/>
      <c r="AO42" s="323"/>
      <c r="AP42" s="200"/>
      <c r="AQ42" s="200"/>
      <c r="AR42" s="200"/>
      <c r="AS42" s="129">
        <f t="shared" si="4"/>
        <v>0</v>
      </c>
      <c r="AT42" s="147">
        <f t="shared" si="13"/>
        <v>0</v>
      </c>
      <c r="AU42" s="130"/>
      <c r="AV42" s="128">
        <f t="shared" si="5"/>
        <v>0</v>
      </c>
      <c r="AW42" s="128">
        <f t="shared" si="6"/>
        <v>0</v>
      </c>
      <c r="AX42" s="131" t="str">
        <f t="shared" si="7"/>
        <v/>
      </c>
      <c r="AY42" s="402" t="str">
        <f t="shared" si="14"/>
        <v/>
      </c>
      <c r="AZ42" s="285"/>
      <c r="BA42" s="128" t="e">
        <f t="shared" si="8"/>
        <v>#VALUE!</v>
      </c>
      <c r="BB42" s="155">
        <f t="shared" si="15"/>
        <v>0</v>
      </c>
      <c r="BC42" s="132">
        <f t="shared" si="9"/>
        <v>0</v>
      </c>
      <c r="BD42" s="132">
        <f t="shared" si="10"/>
        <v>0</v>
      </c>
      <c r="BE42" s="399">
        <f t="shared" si="11"/>
        <v>0</v>
      </c>
      <c r="BF42" s="399">
        <f t="shared" si="12"/>
        <v>0</v>
      </c>
    </row>
    <row r="43" spans="1:58" s="132" customFormat="1" ht="43.95" customHeight="1" x14ac:dyDescent="0.3">
      <c r="A43" s="126" t="str">
        <f>IF(INSCRIÇÃO!B37="","",INSCRIÇÃO!B37)</f>
        <v/>
      </c>
      <c r="B43" s="207" t="str">
        <f>INSCRIÇÃO!C37</f>
        <v/>
      </c>
      <c r="C43" s="211">
        <f>INSCRIÇÃO!D37</f>
        <v>0</v>
      </c>
      <c r="D43" s="127">
        <f>INSCRIÇÃO!E37</f>
        <v>0</v>
      </c>
      <c r="E43" s="409" t="str">
        <f>IF(INSCRIÇÃO!F37=0,"",INSCRIÇÃO!F37)</f>
        <v/>
      </c>
      <c r="F43" s="409" t="str">
        <f>IF(INSCRIÇÃO!G37=0,"",INSCRIÇÃO!G37)</f>
        <v/>
      </c>
      <c r="G43" s="126">
        <f>INSCRIÇÃO!H37</f>
        <v>0</v>
      </c>
      <c r="H43" s="206"/>
      <c r="I43" s="203"/>
      <c r="J43" s="204"/>
      <c r="K43" s="251">
        <f t="shared" si="0"/>
        <v>0</v>
      </c>
      <c r="L43" s="204"/>
      <c r="M43" s="251">
        <f t="shared" si="1"/>
        <v>0</v>
      </c>
      <c r="N43" s="203"/>
      <c r="O43" s="204"/>
      <c r="P43" s="251">
        <f t="shared" si="2"/>
        <v>0</v>
      </c>
      <c r="Q43" s="204"/>
      <c r="R43" s="251">
        <f t="shared" si="3"/>
        <v>0</v>
      </c>
      <c r="S43" s="424"/>
      <c r="T43" s="424"/>
      <c r="U43" s="424"/>
      <c r="V43" s="424"/>
      <c r="W43" s="424"/>
      <c r="X43" s="424"/>
      <c r="Y43" s="424"/>
      <c r="Z43" s="424"/>
      <c r="AA43" s="424"/>
      <c r="AB43" s="424"/>
      <c r="AC43" s="424"/>
      <c r="AD43" s="424"/>
      <c r="AE43" s="424"/>
      <c r="AF43" s="424"/>
      <c r="AG43" s="424"/>
      <c r="AH43" s="424"/>
      <c r="AI43" s="424"/>
      <c r="AJ43" s="322"/>
      <c r="AK43" s="322"/>
      <c r="AL43" s="322"/>
      <c r="AM43" s="322"/>
      <c r="AN43" s="322"/>
      <c r="AO43" s="322"/>
      <c r="AP43" s="149"/>
      <c r="AQ43" s="149"/>
      <c r="AR43" s="156"/>
      <c r="AS43" s="129">
        <f t="shared" si="4"/>
        <v>0</v>
      </c>
      <c r="AT43" s="147">
        <f t="shared" si="13"/>
        <v>0</v>
      </c>
      <c r="AU43" s="130"/>
      <c r="AV43" s="128">
        <f t="shared" si="5"/>
        <v>0</v>
      </c>
      <c r="AW43" s="128">
        <f t="shared" si="6"/>
        <v>0</v>
      </c>
      <c r="AX43" s="131" t="str">
        <f t="shared" si="7"/>
        <v/>
      </c>
      <c r="AY43" s="402" t="str">
        <f t="shared" si="14"/>
        <v/>
      </c>
      <c r="AZ43" s="285"/>
      <c r="BA43" s="128" t="e">
        <f t="shared" si="8"/>
        <v>#VALUE!</v>
      </c>
      <c r="BB43" s="155">
        <f t="shared" si="15"/>
        <v>0</v>
      </c>
      <c r="BC43" s="132">
        <f t="shared" si="9"/>
        <v>0</v>
      </c>
      <c r="BD43" s="132">
        <f t="shared" si="10"/>
        <v>0</v>
      </c>
      <c r="BE43" s="399">
        <f t="shared" si="11"/>
        <v>0</v>
      </c>
      <c r="BF43" s="399">
        <f t="shared" si="12"/>
        <v>0</v>
      </c>
    </row>
    <row r="44" spans="1:58" s="132" customFormat="1" ht="43.95" customHeight="1" x14ac:dyDescent="0.3">
      <c r="A44" s="198" t="str">
        <f>IF(INSCRIÇÃO!B38="","",INSCRIÇÃO!B38)</f>
        <v/>
      </c>
      <c r="B44" s="208" t="str">
        <f>INSCRIÇÃO!C38</f>
        <v/>
      </c>
      <c r="C44" s="212">
        <f>INSCRIÇÃO!D38</f>
        <v>0</v>
      </c>
      <c r="D44" s="199">
        <f>INSCRIÇÃO!E38</f>
        <v>0</v>
      </c>
      <c r="E44" s="198" t="str">
        <f>IF(INSCRIÇÃO!F38=0,"",INSCRIÇÃO!F38)</f>
        <v/>
      </c>
      <c r="F44" s="198" t="str">
        <f>IF(INSCRIÇÃO!G38=0,"",INSCRIÇÃO!G38)</f>
        <v/>
      </c>
      <c r="G44" s="198">
        <f>INSCRIÇÃO!H38</f>
        <v>0</v>
      </c>
      <c r="H44" s="210"/>
      <c r="I44" s="210"/>
      <c r="J44" s="209"/>
      <c r="K44" s="251">
        <f t="shared" si="0"/>
        <v>0</v>
      </c>
      <c r="L44" s="209"/>
      <c r="M44" s="251">
        <f t="shared" si="1"/>
        <v>0</v>
      </c>
      <c r="N44" s="210"/>
      <c r="O44" s="209"/>
      <c r="P44" s="251">
        <f t="shared" si="2"/>
        <v>0</v>
      </c>
      <c r="Q44" s="209"/>
      <c r="R44" s="251">
        <f t="shared" si="3"/>
        <v>0</v>
      </c>
      <c r="S44" s="425"/>
      <c r="T44" s="425"/>
      <c r="U44" s="425"/>
      <c r="V44" s="425"/>
      <c r="W44" s="425"/>
      <c r="X44" s="425"/>
      <c r="Y44" s="425"/>
      <c r="Z44" s="425"/>
      <c r="AA44" s="425"/>
      <c r="AB44" s="425"/>
      <c r="AC44" s="425"/>
      <c r="AD44" s="425"/>
      <c r="AE44" s="425"/>
      <c r="AF44" s="425"/>
      <c r="AG44" s="425"/>
      <c r="AH44" s="425"/>
      <c r="AI44" s="425"/>
      <c r="AJ44" s="323"/>
      <c r="AK44" s="323"/>
      <c r="AL44" s="323"/>
      <c r="AM44" s="323"/>
      <c r="AN44" s="323"/>
      <c r="AO44" s="323"/>
      <c r="AP44" s="200"/>
      <c r="AQ44" s="200"/>
      <c r="AR44" s="200"/>
      <c r="AS44" s="129">
        <f t="shared" si="4"/>
        <v>0</v>
      </c>
      <c r="AT44" s="147">
        <f t="shared" si="13"/>
        <v>0</v>
      </c>
      <c r="AU44" s="130"/>
      <c r="AV44" s="128">
        <f t="shared" si="5"/>
        <v>0</v>
      </c>
      <c r="AW44" s="128">
        <f t="shared" si="6"/>
        <v>0</v>
      </c>
      <c r="AX44" s="131" t="str">
        <f t="shared" si="7"/>
        <v/>
      </c>
      <c r="AY44" s="402" t="str">
        <f t="shared" si="14"/>
        <v/>
      </c>
      <c r="AZ44" s="285"/>
      <c r="BA44" s="128" t="e">
        <f t="shared" si="8"/>
        <v>#VALUE!</v>
      </c>
      <c r="BB44" s="155">
        <f t="shared" si="15"/>
        <v>0</v>
      </c>
      <c r="BC44" s="132">
        <f t="shared" si="9"/>
        <v>0</v>
      </c>
      <c r="BD44" s="132">
        <f t="shared" si="10"/>
        <v>0</v>
      </c>
      <c r="BE44" s="399">
        <f t="shared" si="11"/>
        <v>0</v>
      </c>
      <c r="BF44" s="399">
        <f t="shared" si="12"/>
        <v>0</v>
      </c>
    </row>
    <row r="45" spans="1:58" s="132" customFormat="1" ht="43.95" customHeight="1" x14ac:dyDescent="0.3">
      <c r="A45" s="126" t="str">
        <f>IF(INSCRIÇÃO!B39="","",INSCRIÇÃO!B39)</f>
        <v/>
      </c>
      <c r="B45" s="207" t="str">
        <f>INSCRIÇÃO!C39</f>
        <v/>
      </c>
      <c r="C45" s="211">
        <f>INSCRIÇÃO!D39</f>
        <v>0</v>
      </c>
      <c r="D45" s="127">
        <f>INSCRIÇÃO!E39</f>
        <v>0</v>
      </c>
      <c r="E45" s="409" t="str">
        <f>IF(INSCRIÇÃO!F39=0,"",INSCRIÇÃO!F39)</f>
        <v/>
      </c>
      <c r="F45" s="409" t="str">
        <f>IF(INSCRIÇÃO!G39=0,"",INSCRIÇÃO!G39)</f>
        <v/>
      </c>
      <c r="G45" s="126">
        <f>INSCRIÇÃO!H39</f>
        <v>0</v>
      </c>
      <c r="H45" s="206"/>
      <c r="I45" s="203"/>
      <c r="J45" s="204"/>
      <c r="K45" s="251">
        <f t="shared" si="0"/>
        <v>0</v>
      </c>
      <c r="L45" s="204"/>
      <c r="M45" s="251">
        <f t="shared" si="1"/>
        <v>0</v>
      </c>
      <c r="N45" s="203"/>
      <c r="O45" s="204"/>
      <c r="P45" s="251">
        <f t="shared" si="2"/>
        <v>0</v>
      </c>
      <c r="Q45" s="204"/>
      <c r="R45" s="251">
        <f t="shared" si="3"/>
        <v>0</v>
      </c>
      <c r="S45" s="424"/>
      <c r="T45" s="424"/>
      <c r="U45" s="424"/>
      <c r="V45" s="424"/>
      <c r="W45" s="424"/>
      <c r="X45" s="424"/>
      <c r="Y45" s="424"/>
      <c r="Z45" s="424"/>
      <c r="AA45" s="424"/>
      <c r="AB45" s="424"/>
      <c r="AC45" s="424"/>
      <c r="AD45" s="424"/>
      <c r="AE45" s="424"/>
      <c r="AF45" s="424"/>
      <c r="AG45" s="424"/>
      <c r="AH45" s="424"/>
      <c r="AI45" s="424"/>
      <c r="AJ45" s="322"/>
      <c r="AK45" s="322"/>
      <c r="AL45" s="322"/>
      <c r="AM45" s="322"/>
      <c r="AN45" s="322"/>
      <c r="AO45" s="322"/>
      <c r="AP45" s="149"/>
      <c r="AQ45" s="149"/>
      <c r="AR45" s="156"/>
      <c r="AS45" s="129">
        <f t="shared" si="4"/>
        <v>0</v>
      </c>
      <c r="AT45" s="147">
        <f t="shared" si="13"/>
        <v>0</v>
      </c>
      <c r="AU45" s="130"/>
      <c r="AV45" s="128">
        <f t="shared" si="5"/>
        <v>0</v>
      </c>
      <c r="AW45" s="128">
        <f t="shared" si="6"/>
        <v>0</v>
      </c>
      <c r="AX45" s="131" t="str">
        <f t="shared" si="7"/>
        <v/>
      </c>
      <c r="AY45" s="402" t="str">
        <f t="shared" si="14"/>
        <v/>
      </c>
      <c r="AZ45" s="285"/>
      <c r="BA45" s="128" t="e">
        <f t="shared" si="8"/>
        <v>#VALUE!</v>
      </c>
      <c r="BB45" s="155">
        <f t="shared" si="15"/>
        <v>0</v>
      </c>
      <c r="BC45" s="132">
        <f t="shared" si="9"/>
        <v>0</v>
      </c>
      <c r="BD45" s="132">
        <f t="shared" si="10"/>
        <v>0</v>
      </c>
      <c r="BE45" s="399">
        <f t="shared" si="11"/>
        <v>0</v>
      </c>
      <c r="BF45" s="399">
        <f t="shared" si="12"/>
        <v>0</v>
      </c>
    </row>
    <row r="46" spans="1:58" s="132" customFormat="1" ht="43.95" customHeight="1" x14ac:dyDescent="0.3">
      <c r="A46" s="198" t="str">
        <f>IF(INSCRIÇÃO!B40="","",INSCRIÇÃO!B40)</f>
        <v/>
      </c>
      <c r="B46" s="208" t="str">
        <f>INSCRIÇÃO!C40</f>
        <v/>
      </c>
      <c r="C46" s="212">
        <f>INSCRIÇÃO!D40</f>
        <v>0</v>
      </c>
      <c r="D46" s="199">
        <f>INSCRIÇÃO!E40</f>
        <v>0</v>
      </c>
      <c r="E46" s="198" t="str">
        <f>IF(INSCRIÇÃO!F40=0,"",INSCRIÇÃO!F40)</f>
        <v/>
      </c>
      <c r="F46" s="198" t="str">
        <f>IF(INSCRIÇÃO!G40=0,"",INSCRIÇÃO!G40)</f>
        <v/>
      </c>
      <c r="G46" s="198">
        <f>INSCRIÇÃO!H40</f>
        <v>0</v>
      </c>
      <c r="H46" s="210"/>
      <c r="I46" s="210"/>
      <c r="J46" s="209"/>
      <c r="K46" s="251">
        <f t="shared" si="0"/>
        <v>0</v>
      </c>
      <c r="L46" s="209"/>
      <c r="M46" s="251">
        <f t="shared" si="1"/>
        <v>0</v>
      </c>
      <c r="N46" s="210"/>
      <c r="O46" s="209"/>
      <c r="P46" s="251">
        <f t="shared" si="2"/>
        <v>0</v>
      </c>
      <c r="Q46" s="209"/>
      <c r="R46" s="251">
        <f t="shared" si="3"/>
        <v>0</v>
      </c>
      <c r="S46" s="425"/>
      <c r="T46" s="425"/>
      <c r="U46" s="425"/>
      <c r="V46" s="425"/>
      <c r="W46" s="425"/>
      <c r="X46" s="425"/>
      <c r="Y46" s="425"/>
      <c r="Z46" s="425"/>
      <c r="AA46" s="425"/>
      <c r="AB46" s="425"/>
      <c r="AC46" s="425"/>
      <c r="AD46" s="425"/>
      <c r="AE46" s="425"/>
      <c r="AF46" s="425"/>
      <c r="AG46" s="425"/>
      <c r="AH46" s="425"/>
      <c r="AI46" s="425"/>
      <c r="AJ46" s="323"/>
      <c r="AK46" s="323"/>
      <c r="AL46" s="323"/>
      <c r="AM46" s="323"/>
      <c r="AN46" s="323"/>
      <c r="AO46" s="323"/>
      <c r="AP46" s="200"/>
      <c r="AQ46" s="200"/>
      <c r="AR46" s="200"/>
      <c r="AS46" s="129">
        <f t="shared" si="4"/>
        <v>0</v>
      </c>
      <c r="AT46" s="147">
        <f t="shared" si="13"/>
        <v>0</v>
      </c>
      <c r="AU46" s="130"/>
      <c r="AV46" s="128">
        <f t="shared" si="5"/>
        <v>0</v>
      </c>
      <c r="AW46" s="128">
        <f t="shared" si="6"/>
        <v>0</v>
      </c>
      <c r="AX46" s="131" t="str">
        <f t="shared" si="7"/>
        <v/>
      </c>
      <c r="AY46" s="402" t="str">
        <f t="shared" si="14"/>
        <v/>
      </c>
      <c r="AZ46" s="285"/>
      <c r="BA46" s="128" t="e">
        <f t="shared" si="8"/>
        <v>#VALUE!</v>
      </c>
      <c r="BB46" s="155">
        <f t="shared" si="15"/>
        <v>0</v>
      </c>
      <c r="BC46" s="132">
        <f t="shared" si="9"/>
        <v>0</v>
      </c>
      <c r="BD46" s="132">
        <f t="shared" si="10"/>
        <v>0</v>
      </c>
      <c r="BE46" s="399">
        <f t="shared" si="11"/>
        <v>0</v>
      </c>
      <c r="BF46" s="399">
        <f t="shared" si="12"/>
        <v>0</v>
      </c>
    </row>
    <row r="47" spans="1:58" s="132" customFormat="1" ht="43.95" customHeight="1" x14ac:dyDescent="0.3">
      <c r="A47" s="126" t="str">
        <f>IF(INSCRIÇÃO!B41="","",INSCRIÇÃO!B41)</f>
        <v/>
      </c>
      <c r="B47" s="207" t="str">
        <f>INSCRIÇÃO!C41</f>
        <v/>
      </c>
      <c r="C47" s="211">
        <f>INSCRIÇÃO!D41</f>
        <v>0</v>
      </c>
      <c r="D47" s="127">
        <f>INSCRIÇÃO!E41</f>
        <v>0</v>
      </c>
      <c r="E47" s="409" t="str">
        <f>IF(INSCRIÇÃO!F41=0,"",INSCRIÇÃO!F41)</f>
        <v/>
      </c>
      <c r="F47" s="409" t="str">
        <f>IF(INSCRIÇÃO!G41=0,"",INSCRIÇÃO!G41)</f>
        <v/>
      </c>
      <c r="G47" s="126">
        <f>INSCRIÇÃO!H41</f>
        <v>0</v>
      </c>
      <c r="H47" s="206"/>
      <c r="I47" s="203"/>
      <c r="J47" s="204"/>
      <c r="K47" s="251">
        <f t="shared" ref="K47:K78" si="16">IFERROR(I47-J47,0)</f>
        <v>0</v>
      </c>
      <c r="L47" s="204"/>
      <c r="M47" s="251">
        <f t="shared" ref="M47:M78" si="17">IFERROR(I47-L47,0)</f>
        <v>0</v>
      </c>
      <c r="N47" s="203"/>
      <c r="O47" s="204"/>
      <c r="P47" s="251">
        <f t="shared" ref="P47:P78" si="18">IFERROR(N47-O47,0)</f>
        <v>0</v>
      </c>
      <c r="Q47" s="204"/>
      <c r="R47" s="251">
        <f t="shared" ref="R47:R78" si="19">IFERROR(N47-Q47,0)</f>
        <v>0</v>
      </c>
      <c r="S47" s="424"/>
      <c r="T47" s="424"/>
      <c r="U47" s="424"/>
      <c r="V47" s="424"/>
      <c r="W47" s="424"/>
      <c r="X47" s="424"/>
      <c r="Y47" s="424"/>
      <c r="Z47" s="424"/>
      <c r="AA47" s="424"/>
      <c r="AB47" s="424"/>
      <c r="AC47" s="424"/>
      <c r="AD47" s="424"/>
      <c r="AE47" s="424"/>
      <c r="AF47" s="424"/>
      <c r="AG47" s="424"/>
      <c r="AH47" s="424"/>
      <c r="AI47" s="424"/>
      <c r="AJ47" s="322"/>
      <c r="AK47" s="322"/>
      <c r="AL47" s="322"/>
      <c r="AM47" s="322"/>
      <c r="AN47" s="322"/>
      <c r="AO47" s="322"/>
      <c r="AP47" s="149"/>
      <c r="AQ47" s="149"/>
      <c r="AR47" s="156"/>
      <c r="AS47" s="129">
        <f t="shared" ref="AS47:AS78" si="20">SUM(S47:AO47)</f>
        <v>0</v>
      </c>
      <c r="AT47" s="147">
        <f t="shared" si="13"/>
        <v>0</v>
      </c>
      <c r="AU47" s="130"/>
      <c r="AV47" s="128">
        <f t="shared" ref="AV47:AV78" si="21">IF(J47+L47&gt;0,(J47+L47)/2,0)</f>
        <v>0</v>
      </c>
      <c r="AW47" s="128">
        <f t="shared" ref="AW47:AW78" si="22">IF(O47+Q47&gt;0,(O47+Q47)/2,0)</f>
        <v>0</v>
      </c>
      <c r="AX47" s="131" t="str">
        <f t="shared" ref="AX47:AX78" si="23">IF(OR(A47="",A47="falta"),"",AV47+AW47-AT47+H47)</f>
        <v/>
      </c>
      <c r="AY47" s="402" t="str">
        <f t="shared" si="14"/>
        <v/>
      </c>
      <c r="AZ47" s="285"/>
      <c r="BA47" s="128" t="e">
        <f t="shared" ref="BA47:BA78" si="24">AX47-H47</f>
        <v>#VALUE!</v>
      </c>
      <c r="BB47" s="155">
        <f t="shared" ref="BB47:BB78" si="25">AS47</f>
        <v>0</v>
      </c>
      <c r="BC47" s="132">
        <f t="shared" ref="BC47:BC78" si="26">(J47+L47)/2</f>
        <v>0</v>
      </c>
      <c r="BD47" s="132">
        <f t="shared" ref="BD47:BD78" si="27">(O47+Q47)/2</f>
        <v>0</v>
      </c>
      <c r="BE47" s="399">
        <f t="shared" ref="BE47:BE78" si="28">I47</f>
        <v>0</v>
      </c>
      <c r="BF47" s="399">
        <f t="shared" ref="BF47:BF78" si="29">N47</f>
        <v>0</v>
      </c>
    </row>
    <row r="48" spans="1:58" s="132" customFormat="1" ht="43.95" customHeight="1" x14ac:dyDescent="0.3">
      <c r="A48" s="198" t="str">
        <f>IF(INSCRIÇÃO!B42="","",INSCRIÇÃO!B42)</f>
        <v/>
      </c>
      <c r="B48" s="208" t="str">
        <f>INSCRIÇÃO!C42</f>
        <v/>
      </c>
      <c r="C48" s="212">
        <f>INSCRIÇÃO!D42</f>
        <v>0</v>
      </c>
      <c r="D48" s="199">
        <f>INSCRIÇÃO!E42</f>
        <v>0</v>
      </c>
      <c r="E48" s="198" t="str">
        <f>IF(INSCRIÇÃO!F42=0,"",INSCRIÇÃO!F42)</f>
        <v/>
      </c>
      <c r="F48" s="198" t="str">
        <f>IF(INSCRIÇÃO!G42=0,"",INSCRIÇÃO!G42)</f>
        <v/>
      </c>
      <c r="G48" s="198">
        <f>INSCRIÇÃO!H42</f>
        <v>0</v>
      </c>
      <c r="H48" s="210"/>
      <c r="I48" s="210"/>
      <c r="J48" s="209"/>
      <c r="K48" s="251">
        <f t="shared" si="16"/>
        <v>0</v>
      </c>
      <c r="L48" s="209"/>
      <c r="M48" s="251">
        <f t="shared" si="17"/>
        <v>0</v>
      </c>
      <c r="N48" s="210"/>
      <c r="O48" s="209"/>
      <c r="P48" s="251">
        <f t="shared" si="18"/>
        <v>0</v>
      </c>
      <c r="Q48" s="209"/>
      <c r="R48" s="251">
        <f t="shared" si="19"/>
        <v>0</v>
      </c>
      <c r="S48" s="425"/>
      <c r="T48" s="425"/>
      <c r="U48" s="425"/>
      <c r="V48" s="425"/>
      <c r="W48" s="425"/>
      <c r="X48" s="425"/>
      <c r="Y48" s="425"/>
      <c r="Z48" s="425"/>
      <c r="AA48" s="425"/>
      <c r="AB48" s="425"/>
      <c r="AC48" s="425"/>
      <c r="AD48" s="425"/>
      <c r="AE48" s="425"/>
      <c r="AF48" s="425"/>
      <c r="AG48" s="425"/>
      <c r="AH48" s="425"/>
      <c r="AI48" s="425"/>
      <c r="AJ48" s="323"/>
      <c r="AK48" s="323"/>
      <c r="AL48" s="323"/>
      <c r="AM48" s="323"/>
      <c r="AN48" s="323"/>
      <c r="AO48" s="323"/>
      <c r="AP48" s="200"/>
      <c r="AQ48" s="200"/>
      <c r="AR48" s="200"/>
      <c r="AS48" s="129">
        <f t="shared" si="20"/>
        <v>0</v>
      </c>
      <c r="AT48" s="147">
        <f t="shared" si="13"/>
        <v>0</v>
      </c>
      <c r="AU48" s="130"/>
      <c r="AV48" s="128">
        <f t="shared" si="21"/>
        <v>0</v>
      </c>
      <c r="AW48" s="128">
        <f t="shared" si="22"/>
        <v>0</v>
      </c>
      <c r="AX48" s="131" t="str">
        <f t="shared" si="23"/>
        <v/>
      </c>
      <c r="AY48" s="402" t="str">
        <f t="shared" si="14"/>
        <v/>
      </c>
      <c r="AZ48" s="285"/>
      <c r="BA48" s="128" t="e">
        <f t="shared" si="24"/>
        <v>#VALUE!</v>
      </c>
      <c r="BB48" s="155">
        <f t="shared" si="25"/>
        <v>0</v>
      </c>
      <c r="BC48" s="132">
        <f t="shared" si="26"/>
        <v>0</v>
      </c>
      <c r="BD48" s="132">
        <f t="shared" si="27"/>
        <v>0</v>
      </c>
      <c r="BE48" s="399">
        <f t="shared" si="28"/>
        <v>0</v>
      </c>
      <c r="BF48" s="399">
        <f t="shared" si="29"/>
        <v>0</v>
      </c>
    </row>
    <row r="49" spans="1:58" s="132" customFormat="1" ht="43.95" customHeight="1" x14ac:dyDescent="0.3">
      <c r="A49" s="126" t="str">
        <f>IF(INSCRIÇÃO!B43="","",INSCRIÇÃO!B43)</f>
        <v/>
      </c>
      <c r="B49" s="207" t="str">
        <f>INSCRIÇÃO!C43</f>
        <v/>
      </c>
      <c r="C49" s="211">
        <f>INSCRIÇÃO!D43</f>
        <v>0</v>
      </c>
      <c r="D49" s="127">
        <f>INSCRIÇÃO!E43</f>
        <v>0</v>
      </c>
      <c r="E49" s="409" t="str">
        <f>IF(INSCRIÇÃO!F43=0,"",INSCRIÇÃO!F43)</f>
        <v/>
      </c>
      <c r="F49" s="409" t="str">
        <f>IF(INSCRIÇÃO!G43=0,"",INSCRIÇÃO!G43)</f>
        <v/>
      </c>
      <c r="G49" s="126">
        <f>INSCRIÇÃO!H43</f>
        <v>0</v>
      </c>
      <c r="H49" s="206"/>
      <c r="I49" s="203"/>
      <c r="J49" s="204"/>
      <c r="K49" s="251">
        <f t="shared" si="16"/>
        <v>0</v>
      </c>
      <c r="L49" s="204"/>
      <c r="M49" s="251">
        <f t="shared" si="17"/>
        <v>0</v>
      </c>
      <c r="N49" s="203"/>
      <c r="O49" s="204"/>
      <c r="P49" s="251">
        <f t="shared" si="18"/>
        <v>0</v>
      </c>
      <c r="Q49" s="204"/>
      <c r="R49" s="251">
        <f t="shared" si="19"/>
        <v>0</v>
      </c>
      <c r="S49" s="424"/>
      <c r="T49" s="424"/>
      <c r="U49" s="424"/>
      <c r="V49" s="424"/>
      <c r="W49" s="424"/>
      <c r="X49" s="424"/>
      <c r="Y49" s="424"/>
      <c r="Z49" s="424"/>
      <c r="AA49" s="424"/>
      <c r="AB49" s="424"/>
      <c r="AC49" s="424"/>
      <c r="AD49" s="424"/>
      <c r="AE49" s="424"/>
      <c r="AF49" s="424"/>
      <c r="AG49" s="424"/>
      <c r="AH49" s="424"/>
      <c r="AI49" s="424"/>
      <c r="AJ49" s="322"/>
      <c r="AK49" s="322"/>
      <c r="AL49" s="322"/>
      <c r="AM49" s="322"/>
      <c r="AN49" s="322"/>
      <c r="AO49" s="322"/>
      <c r="AP49" s="149"/>
      <c r="AQ49" s="149"/>
      <c r="AR49" s="156"/>
      <c r="AS49" s="129">
        <f t="shared" si="20"/>
        <v>0</v>
      </c>
      <c r="AT49" s="147">
        <f t="shared" si="13"/>
        <v>0</v>
      </c>
      <c r="AU49" s="130"/>
      <c r="AV49" s="128">
        <f t="shared" si="21"/>
        <v>0</v>
      </c>
      <c r="AW49" s="128">
        <f t="shared" si="22"/>
        <v>0</v>
      </c>
      <c r="AX49" s="131" t="str">
        <f t="shared" si="23"/>
        <v/>
      </c>
      <c r="AY49" s="402" t="str">
        <f t="shared" si="14"/>
        <v/>
      </c>
      <c r="AZ49" s="285"/>
      <c r="BA49" s="128" t="e">
        <f t="shared" si="24"/>
        <v>#VALUE!</v>
      </c>
      <c r="BB49" s="155">
        <f t="shared" si="25"/>
        <v>0</v>
      </c>
      <c r="BC49" s="132">
        <f t="shared" si="26"/>
        <v>0</v>
      </c>
      <c r="BD49" s="132">
        <f t="shared" si="27"/>
        <v>0</v>
      </c>
      <c r="BE49" s="399">
        <f t="shared" si="28"/>
        <v>0</v>
      </c>
      <c r="BF49" s="399">
        <f t="shared" si="29"/>
        <v>0</v>
      </c>
    </row>
    <row r="50" spans="1:58" s="132" customFormat="1" ht="43.95" customHeight="1" x14ac:dyDescent="0.3">
      <c r="A50" s="198" t="str">
        <f>IF(INSCRIÇÃO!B44="","",INSCRIÇÃO!B44)</f>
        <v/>
      </c>
      <c r="B50" s="208" t="str">
        <f>INSCRIÇÃO!C44</f>
        <v/>
      </c>
      <c r="C50" s="212" t="str">
        <f>INSCRIÇÃO!D44</f>
        <v/>
      </c>
      <c r="D50" s="199">
        <f>INSCRIÇÃO!E44</f>
        <v>0</v>
      </c>
      <c r="E50" s="198" t="str">
        <f>IF(INSCRIÇÃO!F44=0,"",INSCRIÇÃO!F44)</f>
        <v/>
      </c>
      <c r="F50" s="198" t="str">
        <f>IF(INSCRIÇÃO!G44=0,"",INSCRIÇÃO!G44)</f>
        <v/>
      </c>
      <c r="G50" s="198">
        <f>INSCRIÇÃO!H44</f>
        <v>0</v>
      </c>
      <c r="H50" s="210"/>
      <c r="I50" s="210"/>
      <c r="J50" s="209"/>
      <c r="K50" s="251">
        <f t="shared" si="16"/>
        <v>0</v>
      </c>
      <c r="L50" s="209"/>
      <c r="M50" s="251">
        <f t="shared" si="17"/>
        <v>0</v>
      </c>
      <c r="N50" s="210"/>
      <c r="O50" s="209"/>
      <c r="P50" s="251">
        <f t="shared" si="18"/>
        <v>0</v>
      </c>
      <c r="Q50" s="209"/>
      <c r="R50" s="251">
        <f t="shared" si="19"/>
        <v>0</v>
      </c>
      <c r="S50" s="425"/>
      <c r="T50" s="425"/>
      <c r="U50" s="425"/>
      <c r="V50" s="425"/>
      <c r="W50" s="425"/>
      <c r="X50" s="425"/>
      <c r="Y50" s="425"/>
      <c r="Z50" s="425"/>
      <c r="AA50" s="425"/>
      <c r="AB50" s="425"/>
      <c r="AC50" s="425"/>
      <c r="AD50" s="425"/>
      <c r="AE50" s="425"/>
      <c r="AF50" s="425"/>
      <c r="AG50" s="425"/>
      <c r="AH50" s="425"/>
      <c r="AI50" s="425"/>
      <c r="AJ50" s="323"/>
      <c r="AK50" s="323"/>
      <c r="AL50" s="323"/>
      <c r="AM50" s="323"/>
      <c r="AN50" s="323"/>
      <c r="AO50" s="323"/>
      <c r="AP50" s="200"/>
      <c r="AQ50" s="200"/>
      <c r="AR50" s="200"/>
      <c r="AS50" s="129">
        <f t="shared" si="20"/>
        <v>0</v>
      </c>
      <c r="AT50" s="147">
        <f t="shared" si="13"/>
        <v>0</v>
      </c>
      <c r="AU50" s="130"/>
      <c r="AV50" s="128">
        <f t="shared" si="21"/>
        <v>0</v>
      </c>
      <c r="AW50" s="128">
        <f t="shared" si="22"/>
        <v>0</v>
      </c>
      <c r="AX50" s="131" t="str">
        <f t="shared" si="23"/>
        <v/>
      </c>
      <c r="AY50" s="402" t="str">
        <f t="shared" si="14"/>
        <v/>
      </c>
      <c r="AZ50" s="285"/>
      <c r="BA50" s="128" t="e">
        <f t="shared" si="24"/>
        <v>#VALUE!</v>
      </c>
      <c r="BB50" s="155">
        <f t="shared" si="25"/>
        <v>0</v>
      </c>
      <c r="BC50" s="132">
        <f t="shared" si="26"/>
        <v>0</v>
      </c>
      <c r="BD50" s="132">
        <f t="shared" si="27"/>
        <v>0</v>
      </c>
      <c r="BE50" s="399">
        <f t="shared" si="28"/>
        <v>0</v>
      </c>
      <c r="BF50" s="399">
        <f t="shared" si="29"/>
        <v>0</v>
      </c>
    </row>
    <row r="51" spans="1:58" s="132" customFormat="1" ht="43.95" customHeight="1" x14ac:dyDescent="0.3">
      <c r="A51" s="126" t="str">
        <f>IF(INSCRIÇÃO!B45="","",INSCRIÇÃO!B45)</f>
        <v/>
      </c>
      <c r="B51" s="207" t="str">
        <f>INSCRIÇÃO!C45</f>
        <v/>
      </c>
      <c r="C51" s="211">
        <f>INSCRIÇÃO!D45</f>
        <v>0</v>
      </c>
      <c r="D51" s="127">
        <f>INSCRIÇÃO!E45</f>
        <v>0</v>
      </c>
      <c r="E51" s="409" t="str">
        <f>IF(INSCRIÇÃO!F45=0,"",INSCRIÇÃO!F45)</f>
        <v/>
      </c>
      <c r="F51" s="409" t="str">
        <f>IF(INSCRIÇÃO!G45=0,"",INSCRIÇÃO!G45)</f>
        <v/>
      </c>
      <c r="G51" s="126">
        <f>INSCRIÇÃO!H45</f>
        <v>0</v>
      </c>
      <c r="H51" s="206"/>
      <c r="I51" s="203"/>
      <c r="J51" s="204"/>
      <c r="K51" s="251">
        <f t="shared" si="16"/>
        <v>0</v>
      </c>
      <c r="L51" s="204"/>
      <c r="M51" s="251">
        <f t="shared" si="17"/>
        <v>0</v>
      </c>
      <c r="N51" s="203"/>
      <c r="O51" s="204"/>
      <c r="P51" s="251">
        <f t="shared" si="18"/>
        <v>0</v>
      </c>
      <c r="Q51" s="204"/>
      <c r="R51" s="251">
        <f t="shared" si="19"/>
        <v>0</v>
      </c>
      <c r="S51" s="424"/>
      <c r="T51" s="424"/>
      <c r="U51" s="424"/>
      <c r="V51" s="424"/>
      <c r="W51" s="424"/>
      <c r="X51" s="424"/>
      <c r="Y51" s="424"/>
      <c r="Z51" s="424"/>
      <c r="AA51" s="424"/>
      <c r="AB51" s="424"/>
      <c r="AC51" s="424"/>
      <c r="AD51" s="424"/>
      <c r="AE51" s="424"/>
      <c r="AF51" s="424"/>
      <c r="AG51" s="424"/>
      <c r="AH51" s="424"/>
      <c r="AI51" s="424"/>
      <c r="AJ51" s="322"/>
      <c r="AK51" s="322"/>
      <c r="AL51" s="322"/>
      <c r="AM51" s="322"/>
      <c r="AN51" s="322"/>
      <c r="AO51" s="322"/>
      <c r="AP51" s="149"/>
      <c r="AQ51" s="149"/>
      <c r="AR51" s="156"/>
      <c r="AS51" s="129">
        <f t="shared" si="20"/>
        <v>0</v>
      </c>
      <c r="AT51" s="147">
        <f t="shared" si="13"/>
        <v>0</v>
      </c>
      <c r="AU51" s="130"/>
      <c r="AV51" s="128">
        <f t="shared" si="21"/>
        <v>0</v>
      </c>
      <c r="AW51" s="128">
        <f t="shared" si="22"/>
        <v>0</v>
      </c>
      <c r="AX51" s="131" t="str">
        <f t="shared" si="23"/>
        <v/>
      </c>
      <c r="AY51" s="402" t="str">
        <f t="shared" si="14"/>
        <v/>
      </c>
      <c r="AZ51" s="285"/>
      <c r="BA51" s="128" t="e">
        <f t="shared" si="24"/>
        <v>#VALUE!</v>
      </c>
      <c r="BB51" s="155">
        <f t="shared" si="25"/>
        <v>0</v>
      </c>
      <c r="BC51" s="132">
        <f t="shared" si="26"/>
        <v>0</v>
      </c>
      <c r="BD51" s="132">
        <f t="shared" si="27"/>
        <v>0</v>
      </c>
      <c r="BE51" s="399">
        <f t="shared" si="28"/>
        <v>0</v>
      </c>
      <c r="BF51" s="399">
        <f t="shared" si="29"/>
        <v>0</v>
      </c>
    </row>
    <row r="52" spans="1:58" s="132" customFormat="1" ht="43.95" customHeight="1" x14ac:dyDescent="0.3">
      <c r="A52" s="198" t="str">
        <f>IF(INSCRIÇÃO!B46="","",INSCRIÇÃO!B46)</f>
        <v/>
      </c>
      <c r="B52" s="208" t="str">
        <f>INSCRIÇÃO!C46</f>
        <v/>
      </c>
      <c r="C52" s="212">
        <f>INSCRIÇÃO!D46</f>
        <v>0</v>
      </c>
      <c r="D52" s="199">
        <f>INSCRIÇÃO!E46</f>
        <v>0</v>
      </c>
      <c r="E52" s="198" t="str">
        <f>IF(INSCRIÇÃO!F46=0,"",INSCRIÇÃO!F46)</f>
        <v/>
      </c>
      <c r="F52" s="198" t="str">
        <f>IF(INSCRIÇÃO!G46=0,"",INSCRIÇÃO!G46)</f>
        <v/>
      </c>
      <c r="G52" s="198">
        <f>INSCRIÇÃO!H46</f>
        <v>0</v>
      </c>
      <c r="H52" s="210"/>
      <c r="I52" s="210"/>
      <c r="J52" s="209"/>
      <c r="K52" s="251">
        <f t="shared" si="16"/>
        <v>0</v>
      </c>
      <c r="L52" s="209"/>
      <c r="M52" s="251">
        <f t="shared" si="17"/>
        <v>0</v>
      </c>
      <c r="N52" s="210"/>
      <c r="O52" s="209"/>
      <c r="P52" s="251">
        <f t="shared" si="18"/>
        <v>0</v>
      </c>
      <c r="Q52" s="209"/>
      <c r="R52" s="251">
        <f t="shared" si="19"/>
        <v>0</v>
      </c>
      <c r="S52" s="425"/>
      <c r="T52" s="425"/>
      <c r="U52" s="425"/>
      <c r="V52" s="425"/>
      <c r="W52" s="425"/>
      <c r="X52" s="425"/>
      <c r="Y52" s="425"/>
      <c r="Z52" s="425"/>
      <c r="AA52" s="425"/>
      <c r="AB52" s="425"/>
      <c r="AC52" s="425"/>
      <c r="AD52" s="425"/>
      <c r="AE52" s="425"/>
      <c r="AF52" s="425"/>
      <c r="AG52" s="425"/>
      <c r="AH52" s="425"/>
      <c r="AI52" s="425"/>
      <c r="AJ52" s="323"/>
      <c r="AK52" s="323"/>
      <c r="AL52" s="323"/>
      <c r="AM52" s="323"/>
      <c r="AN52" s="323"/>
      <c r="AO52" s="323"/>
      <c r="AP52" s="200"/>
      <c r="AQ52" s="200"/>
      <c r="AR52" s="200"/>
      <c r="AS52" s="129">
        <f t="shared" si="20"/>
        <v>0</v>
      </c>
      <c r="AT52" s="147">
        <f t="shared" si="13"/>
        <v>0</v>
      </c>
      <c r="AU52" s="130"/>
      <c r="AV52" s="128">
        <f t="shared" si="21"/>
        <v>0</v>
      </c>
      <c r="AW52" s="128">
        <f t="shared" si="22"/>
        <v>0</v>
      </c>
      <c r="AX52" s="131" t="str">
        <f t="shared" si="23"/>
        <v/>
      </c>
      <c r="AY52" s="402" t="str">
        <f t="shared" si="14"/>
        <v/>
      </c>
      <c r="AZ52" s="285"/>
      <c r="BA52" s="128" t="e">
        <f t="shared" si="24"/>
        <v>#VALUE!</v>
      </c>
      <c r="BB52" s="155">
        <f t="shared" si="25"/>
        <v>0</v>
      </c>
      <c r="BC52" s="132">
        <f t="shared" si="26"/>
        <v>0</v>
      </c>
      <c r="BD52" s="132">
        <f t="shared" si="27"/>
        <v>0</v>
      </c>
      <c r="BE52" s="399">
        <f t="shared" si="28"/>
        <v>0</v>
      </c>
      <c r="BF52" s="399">
        <f t="shared" si="29"/>
        <v>0</v>
      </c>
    </row>
    <row r="53" spans="1:58" s="132" customFormat="1" ht="43.95" customHeight="1" x14ac:dyDescent="0.3">
      <c r="A53" s="126" t="str">
        <f>IF(INSCRIÇÃO!B47="","",INSCRIÇÃO!B47)</f>
        <v/>
      </c>
      <c r="B53" s="207" t="str">
        <f>INSCRIÇÃO!C47</f>
        <v/>
      </c>
      <c r="C53" s="211">
        <f>INSCRIÇÃO!D47</f>
        <v>0</v>
      </c>
      <c r="D53" s="127">
        <f>INSCRIÇÃO!E47</f>
        <v>0</v>
      </c>
      <c r="E53" s="409" t="str">
        <f>IF(INSCRIÇÃO!F47=0,"",INSCRIÇÃO!F47)</f>
        <v/>
      </c>
      <c r="F53" s="409" t="str">
        <f>IF(INSCRIÇÃO!G47=0,"",INSCRIÇÃO!G47)</f>
        <v/>
      </c>
      <c r="G53" s="126">
        <f>INSCRIÇÃO!H47</f>
        <v>0</v>
      </c>
      <c r="H53" s="206"/>
      <c r="I53" s="203"/>
      <c r="J53" s="204"/>
      <c r="K53" s="251">
        <f t="shared" si="16"/>
        <v>0</v>
      </c>
      <c r="L53" s="204"/>
      <c r="M53" s="251">
        <f t="shared" si="17"/>
        <v>0</v>
      </c>
      <c r="N53" s="203"/>
      <c r="O53" s="204"/>
      <c r="P53" s="251">
        <f t="shared" si="18"/>
        <v>0</v>
      </c>
      <c r="Q53" s="204"/>
      <c r="R53" s="251">
        <f t="shared" si="19"/>
        <v>0</v>
      </c>
      <c r="S53" s="424"/>
      <c r="T53" s="424"/>
      <c r="U53" s="424"/>
      <c r="V53" s="424"/>
      <c r="W53" s="424"/>
      <c r="X53" s="424"/>
      <c r="Y53" s="424"/>
      <c r="Z53" s="424"/>
      <c r="AA53" s="424"/>
      <c r="AB53" s="424"/>
      <c r="AC53" s="424"/>
      <c r="AD53" s="424"/>
      <c r="AE53" s="424"/>
      <c r="AF53" s="424"/>
      <c r="AG53" s="424"/>
      <c r="AH53" s="424"/>
      <c r="AI53" s="424"/>
      <c r="AJ53" s="322"/>
      <c r="AK53" s="322"/>
      <c r="AL53" s="322"/>
      <c r="AM53" s="322"/>
      <c r="AN53" s="322"/>
      <c r="AO53" s="322"/>
      <c r="AP53" s="149"/>
      <c r="AQ53" s="149"/>
      <c r="AR53" s="156"/>
      <c r="AS53" s="129">
        <f t="shared" si="20"/>
        <v>0</v>
      </c>
      <c r="AT53" s="147">
        <f t="shared" si="13"/>
        <v>0</v>
      </c>
      <c r="AU53" s="130"/>
      <c r="AV53" s="128">
        <f t="shared" si="21"/>
        <v>0</v>
      </c>
      <c r="AW53" s="128">
        <f t="shared" si="22"/>
        <v>0</v>
      </c>
      <c r="AX53" s="131" t="str">
        <f t="shared" si="23"/>
        <v/>
      </c>
      <c r="AY53" s="402" t="str">
        <f t="shared" si="14"/>
        <v/>
      </c>
      <c r="AZ53" s="285"/>
      <c r="BA53" s="128" t="e">
        <f t="shared" si="24"/>
        <v>#VALUE!</v>
      </c>
      <c r="BB53" s="155">
        <f t="shared" si="25"/>
        <v>0</v>
      </c>
      <c r="BC53" s="132">
        <f t="shared" si="26"/>
        <v>0</v>
      </c>
      <c r="BD53" s="132">
        <f t="shared" si="27"/>
        <v>0</v>
      </c>
      <c r="BE53" s="399">
        <f t="shared" si="28"/>
        <v>0</v>
      </c>
      <c r="BF53" s="399">
        <f t="shared" si="29"/>
        <v>0</v>
      </c>
    </row>
    <row r="54" spans="1:58" s="132" customFormat="1" ht="43.95" customHeight="1" x14ac:dyDescent="0.3">
      <c r="A54" s="198" t="str">
        <f>IF(INSCRIÇÃO!B48="","",INSCRIÇÃO!B48)</f>
        <v/>
      </c>
      <c r="B54" s="208" t="str">
        <f>INSCRIÇÃO!C48</f>
        <v/>
      </c>
      <c r="C54" s="212">
        <f>INSCRIÇÃO!D48</f>
        <v>0</v>
      </c>
      <c r="D54" s="199">
        <f>INSCRIÇÃO!E48</f>
        <v>0</v>
      </c>
      <c r="E54" s="198" t="str">
        <f>IF(INSCRIÇÃO!F48=0,"",INSCRIÇÃO!F48)</f>
        <v/>
      </c>
      <c r="F54" s="198" t="str">
        <f>IF(INSCRIÇÃO!G48=0,"",INSCRIÇÃO!G48)</f>
        <v/>
      </c>
      <c r="G54" s="198">
        <f>INSCRIÇÃO!H48</f>
        <v>0</v>
      </c>
      <c r="H54" s="210"/>
      <c r="I54" s="210"/>
      <c r="J54" s="209"/>
      <c r="K54" s="251">
        <f t="shared" si="16"/>
        <v>0</v>
      </c>
      <c r="L54" s="209"/>
      <c r="M54" s="251">
        <f t="shared" si="17"/>
        <v>0</v>
      </c>
      <c r="N54" s="210"/>
      <c r="O54" s="209"/>
      <c r="P54" s="251">
        <f t="shared" si="18"/>
        <v>0</v>
      </c>
      <c r="Q54" s="209"/>
      <c r="R54" s="251">
        <f t="shared" si="19"/>
        <v>0</v>
      </c>
      <c r="S54" s="425"/>
      <c r="T54" s="425"/>
      <c r="U54" s="425"/>
      <c r="V54" s="425"/>
      <c r="W54" s="425"/>
      <c r="X54" s="425"/>
      <c r="Y54" s="425"/>
      <c r="Z54" s="425"/>
      <c r="AA54" s="425"/>
      <c r="AB54" s="425"/>
      <c r="AC54" s="425"/>
      <c r="AD54" s="425"/>
      <c r="AE54" s="425"/>
      <c r="AF54" s="425"/>
      <c r="AG54" s="425"/>
      <c r="AH54" s="425"/>
      <c r="AI54" s="425"/>
      <c r="AJ54" s="323"/>
      <c r="AK54" s="323"/>
      <c r="AL54" s="323"/>
      <c r="AM54" s="323"/>
      <c r="AN54" s="323"/>
      <c r="AO54" s="323"/>
      <c r="AP54" s="200"/>
      <c r="AQ54" s="200"/>
      <c r="AR54" s="200"/>
      <c r="AS54" s="129">
        <f t="shared" si="20"/>
        <v>0</v>
      </c>
      <c r="AT54" s="147">
        <f t="shared" si="13"/>
        <v>0</v>
      </c>
      <c r="AU54" s="130"/>
      <c r="AV54" s="128">
        <f t="shared" si="21"/>
        <v>0</v>
      </c>
      <c r="AW54" s="128">
        <f t="shared" si="22"/>
        <v>0</v>
      </c>
      <c r="AX54" s="131" t="str">
        <f t="shared" si="23"/>
        <v/>
      </c>
      <c r="AY54" s="402" t="str">
        <f t="shared" si="14"/>
        <v/>
      </c>
      <c r="AZ54" s="285"/>
      <c r="BA54" s="128" t="e">
        <f t="shared" si="24"/>
        <v>#VALUE!</v>
      </c>
      <c r="BB54" s="155">
        <f t="shared" si="25"/>
        <v>0</v>
      </c>
      <c r="BC54" s="132">
        <f t="shared" si="26"/>
        <v>0</v>
      </c>
      <c r="BD54" s="132">
        <f t="shared" si="27"/>
        <v>0</v>
      </c>
      <c r="BE54" s="399">
        <f t="shared" si="28"/>
        <v>0</v>
      </c>
      <c r="BF54" s="399">
        <f t="shared" si="29"/>
        <v>0</v>
      </c>
    </row>
    <row r="55" spans="1:58" s="132" customFormat="1" ht="43.95" customHeight="1" x14ac:dyDescent="0.3">
      <c r="A55" s="126" t="str">
        <f>IF(INSCRIÇÃO!B49="","",INSCRIÇÃO!B49)</f>
        <v/>
      </c>
      <c r="B55" s="207" t="str">
        <f>INSCRIÇÃO!C49</f>
        <v/>
      </c>
      <c r="C55" s="211">
        <f>INSCRIÇÃO!D49</f>
        <v>0</v>
      </c>
      <c r="D55" s="127">
        <f>INSCRIÇÃO!E49</f>
        <v>0</v>
      </c>
      <c r="E55" s="409" t="str">
        <f>IF(INSCRIÇÃO!F49=0,"",INSCRIÇÃO!F49)</f>
        <v/>
      </c>
      <c r="F55" s="409" t="str">
        <f>IF(INSCRIÇÃO!G49=0,"",INSCRIÇÃO!G49)</f>
        <v/>
      </c>
      <c r="G55" s="126">
        <f>INSCRIÇÃO!H49</f>
        <v>0</v>
      </c>
      <c r="H55" s="206"/>
      <c r="I55" s="203"/>
      <c r="J55" s="204"/>
      <c r="K55" s="251">
        <f t="shared" si="16"/>
        <v>0</v>
      </c>
      <c r="L55" s="204"/>
      <c r="M55" s="251">
        <f t="shared" si="17"/>
        <v>0</v>
      </c>
      <c r="N55" s="203"/>
      <c r="O55" s="204"/>
      <c r="P55" s="251">
        <f t="shared" si="18"/>
        <v>0</v>
      </c>
      <c r="Q55" s="204"/>
      <c r="R55" s="251">
        <f t="shared" si="19"/>
        <v>0</v>
      </c>
      <c r="S55" s="424"/>
      <c r="T55" s="424"/>
      <c r="U55" s="424"/>
      <c r="V55" s="424"/>
      <c r="W55" s="424"/>
      <c r="X55" s="424"/>
      <c r="Y55" s="424"/>
      <c r="Z55" s="424"/>
      <c r="AA55" s="424"/>
      <c r="AB55" s="424"/>
      <c r="AC55" s="424"/>
      <c r="AD55" s="424"/>
      <c r="AE55" s="424"/>
      <c r="AF55" s="424"/>
      <c r="AG55" s="424"/>
      <c r="AH55" s="424"/>
      <c r="AI55" s="424"/>
      <c r="AJ55" s="322"/>
      <c r="AK55" s="322"/>
      <c r="AL55" s="322"/>
      <c r="AM55" s="322"/>
      <c r="AN55" s="322"/>
      <c r="AO55" s="322"/>
      <c r="AP55" s="149"/>
      <c r="AQ55" s="149"/>
      <c r="AR55" s="156"/>
      <c r="AS55" s="129">
        <f t="shared" si="20"/>
        <v>0</v>
      </c>
      <c r="AT55" s="147">
        <f t="shared" si="13"/>
        <v>0</v>
      </c>
      <c r="AU55" s="130"/>
      <c r="AV55" s="128">
        <f t="shared" si="21"/>
        <v>0</v>
      </c>
      <c r="AW55" s="128">
        <f t="shared" si="22"/>
        <v>0</v>
      </c>
      <c r="AX55" s="131" t="str">
        <f t="shared" si="23"/>
        <v/>
      </c>
      <c r="AY55" s="402" t="str">
        <f t="shared" si="14"/>
        <v/>
      </c>
      <c r="AZ55" s="285"/>
      <c r="BA55" s="128" t="e">
        <f t="shared" si="24"/>
        <v>#VALUE!</v>
      </c>
      <c r="BB55" s="155">
        <f t="shared" si="25"/>
        <v>0</v>
      </c>
      <c r="BC55" s="132">
        <f t="shared" si="26"/>
        <v>0</v>
      </c>
      <c r="BD55" s="132">
        <f t="shared" si="27"/>
        <v>0</v>
      </c>
      <c r="BE55" s="399">
        <f t="shared" si="28"/>
        <v>0</v>
      </c>
      <c r="BF55" s="399">
        <f t="shared" si="29"/>
        <v>0</v>
      </c>
    </row>
    <row r="56" spans="1:58" s="132" customFormat="1" ht="43.95" customHeight="1" x14ac:dyDescent="0.3">
      <c r="A56" s="198" t="str">
        <f>IF(INSCRIÇÃO!B50="","",INSCRIÇÃO!B50)</f>
        <v/>
      </c>
      <c r="B56" s="208" t="str">
        <f>INSCRIÇÃO!C50</f>
        <v/>
      </c>
      <c r="C56" s="212">
        <f>INSCRIÇÃO!D50</f>
        <v>0</v>
      </c>
      <c r="D56" s="199">
        <f>INSCRIÇÃO!E50</f>
        <v>0</v>
      </c>
      <c r="E56" s="198" t="str">
        <f>IF(INSCRIÇÃO!F50=0,"",INSCRIÇÃO!F50)</f>
        <v/>
      </c>
      <c r="F56" s="198" t="str">
        <f>IF(INSCRIÇÃO!G50=0,"",INSCRIÇÃO!G50)</f>
        <v/>
      </c>
      <c r="G56" s="198">
        <f>INSCRIÇÃO!H50</f>
        <v>0</v>
      </c>
      <c r="H56" s="210"/>
      <c r="I56" s="210"/>
      <c r="J56" s="209"/>
      <c r="K56" s="251">
        <f t="shared" si="16"/>
        <v>0</v>
      </c>
      <c r="L56" s="209"/>
      <c r="M56" s="251">
        <f t="shared" si="17"/>
        <v>0</v>
      </c>
      <c r="N56" s="210"/>
      <c r="O56" s="209"/>
      <c r="P56" s="251">
        <f t="shared" si="18"/>
        <v>0</v>
      </c>
      <c r="Q56" s="209"/>
      <c r="R56" s="251">
        <f t="shared" si="19"/>
        <v>0</v>
      </c>
      <c r="S56" s="425"/>
      <c r="T56" s="425"/>
      <c r="U56" s="425"/>
      <c r="V56" s="425"/>
      <c r="W56" s="425"/>
      <c r="X56" s="425"/>
      <c r="Y56" s="425"/>
      <c r="Z56" s="425"/>
      <c r="AA56" s="425"/>
      <c r="AB56" s="425"/>
      <c r="AC56" s="425"/>
      <c r="AD56" s="425"/>
      <c r="AE56" s="425"/>
      <c r="AF56" s="425"/>
      <c r="AG56" s="425"/>
      <c r="AH56" s="425"/>
      <c r="AI56" s="425"/>
      <c r="AJ56" s="323"/>
      <c r="AK56" s="323"/>
      <c r="AL56" s="323"/>
      <c r="AM56" s="323"/>
      <c r="AN56" s="323"/>
      <c r="AO56" s="323"/>
      <c r="AP56" s="200"/>
      <c r="AQ56" s="200"/>
      <c r="AR56" s="200"/>
      <c r="AS56" s="129">
        <f t="shared" si="20"/>
        <v>0</v>
      </c>
      <c r="AT56" s="147">
        <f t="shared" si="13"/>
        <v>0</v>
      </c>
      <c r="AU56" s="130"/>
      <c r="AV56" s="128">
        <f t="shared" si="21"/>
        <v>0</v>
      </c>
      <c r="AW56" s="128">
        <f t="shared" si="22"/>
        <v>0</v>
      </c>
      <c r="AX56" s="131" t="str">
        <f t="shared" si="23"/>
        <v/>
      </c>
      <c r="AY56" s="402" t="str">
        <f t="shared" si="14"/>
        <v/>
      </c>
      <c r="AZ56" s="285"/>
      <c r="BA56" s="128" t="e">
        <f t="shared" si="24"/>
        <v>#VALUE!</v>
      </c>
      <c r="BB56" s="155">
        <f t="shared" si="25"/>
        <v>0</v>
      </c>
      <c r="BC56" s="132">
        <f t="shared" si="26"/>
        <v>0</v>
      </c>
      <c r="BD56" s="132">
        <f t="shared" si="27"/>
        <v>0</v>
      </c>
      <c r="BE56" s="399">
        <f t="shared" si="28"/>
        <v>0</v>
      </c>
      <c r="BF56" s="399">
        <f t="shared" si="29"/>
        <v>0</v>
      </c>
    </row>
    <row r="57" spans="1:58" s="132" customFormat="1" ht="43.95" customHeight="1" x14ac:dyDescent="0.3">
      <c r="A57" s="126" t="str">
        <f>IF(INSCRIÇÃO!B51="","",INSCRIÇÃO!B51)</f>
        <v/>
      </c>
      <c r="B57" s="207" t="str">
        <f>INSCRIÇÃO!C51</f>
        <v/>
      </c>
      <c r="C57" s="211">
        <f>INSCRIÇÃO!D51</f>
        <v>0</v>
      </c>
      <c r="D57" s="127">
        <f>INSCRIÇÃO!E51</f>
        <v>0</v>
      </c>
      <c r="E57" s="409" t="str">
        <f>IF(INSCRIÇÃO!F51=0,"",INSCRIÇÃO!F51)</f>
        <v/>
      </c>
      <c r="F57" s="409" t="str">
        <f>IF(INSCRIÇÃO!G51=0,"",INSCRIÇÃO!G51)</f>
        <v/>
      </c>
      <c r="G57" s="126">
        <f>INSCRIÇÃO!H51</f>
        <v>0</v>
      </c>
      <c r="H57" s="206"/>
      <c r="I57" s="203"/>
      <c r="J57" s="204"/>
      <c r="K57" s="251">
        <f t="shared" si="16"/>
        <v>0</v>
      </c>
      <c r="L57" s="204"/>
      <c r="M57" s="251">
        <f t="shared" si="17"/>
        <v>0</v>
      </c>
      <c r="N57" s="203"/>
      <c r="O57" s="204"/>
      <c r="P57" s="251">
        <f t="shared" si="18"/>
        <v>0</v>
      </c>
      <c r="Q57" s="204"/>
      <c r="R57" s="251">
        <f t="shared" si="19"/>
        <v>0</v>
      </c>
      <c r="S57" s="424"/>
      <c r="T57" s="424"/>
      <c r="U57" s="424"/>
      <c r="V57" s="424"/>
      <c r="W57" s="424"/>
      <c r="X57" s="424"/>
      <c r="Y57" s="424"/>
      <c r="Z57" s="424"/>
      <c r="AA57" s="424"/>
      <c r="AB57" s="424"/>
      <c r="AC57" s="424"/>
      <c r="AD57" s="424"/>
      <c r="AE57" s="424"/>
      <c r="AF57" s="424"/>
      <c r="AG57" s="424"/>
      <c r="AH57" s="424"/>
      <c r="AI57" s="424"/>
      <c r="AJ57" s="322"/>
      <c r="AK57" s="322"/>
      <c r="AL57" s="322"/>
      <c r="AM57" s="322"/>
      <c r="AN57" s="322"/>
      <c r="AO57" s="322"/>
      <c r="AP57" s="149"/>
      <c r="AQ57" s="149"/>
      <c r="AR57" s="156"/>
      <c r="AS57" s="129">
        <f t="shared" si="20"/>
        <v>0</v>
      </c>
      <c r="AT57" s="147">
        <f t="shared" si="13"/>
        <v>0</v>
      </c>
      <c r="AU57" s="130"/>
      <c r="AV57" s="128">
        <f t="shared" si="21"/>
        <v>0</v>
      </c>
      <c r="AW57" s="128">
        <f t="shared" si="22"/>
        <v>0</v>
      </c>
      <c r="AX57" s="131" t="str">
        <f t="shared" si="23"/>
        <v/>
      </c>
      <c r="AY57" s="402" t="str">
        <f t="shared" si="14"/>
        <v/>
      </c>
      <c r="AZ57" s="285"/>
      <c r="BA57" s="128" t="e">
        <f t="shared" si="24"/>
        <v>#VALUE!</v>
      </c>
      <c r="BB57" s="155">
        <f t="shared" si="25"/>
        <v>0</v>
      </c>
      <c r="BC57" s="132">
        <f t="shared" si="26"/>
        <v>0</v>
      </c>
      <c r="BD57" s="132">
        <f t="shared" si="27"/>
        <v>0</v>
      </c>
      <c r="BE57" s="399">
        <f t="shared" si="28"/>
        <v>0</v>
      </c>
      <c r="BF57" s="399">
        <f t="shared" si="29"/>
        <v>0</v>
      </c>
    </row>
    <row r="58" spans="1:58" s="132" customFormat="1" ht="43.95" customHeight="1" x14ac:dyDescent="0.3">
      <c r="A58" s="198" t="str">
        <f>IF(INSCRIÇÃO!B52="","",INSCRIÇÃO!B52)</f>
        <v/>
      </c>
      <c r="B58" s="208" t="str">
        <f>INSCRIÇÃO!C52</f>
        <v/>
      </c>
      <c r="C58" s="212">
        <f>INSCRIÇÃO!D52</f>
        <v>0</v>
      </c>
      <c r="D58" s="199">
        <f>INSCRIÇÃO!E52</f>
        <v>0</v>
      </c>
      <c r="E58" s="198" t="str">
        <f>IF(INSCRIÇÃO!F52=0,"",INSCRIÇÃO!F52)</f>
        <v/>
      </c>
      <c r="F58" s="198" t="str">
        <f>IF(INSCRIÇÃO!G52=0,"",INSCRIÇÃO!G52)</f>
        <v/>
      </c>
      <c r="G58" s="198">
        <f>INSCRIÇÃO!H52</f>
        <v>0</v>
      </c>
      <c r="H58" s="210"/>
      <c r="I58" s="210"/>
      <c r="J58" s="209"/>
      <c r="K58" s="251">
        <f t="shared" si="16"/>
        <v>0</v>
      </c>
      <c r="L58" s="209"/>
      <c r="M58" s="251">
        <f t="shared" si="17"/>
        <v>0</v>
      </c>
      <c r="N58" s="210"/>
      <c r="O58" s="209"/>
      <c r="P58" s="251">
        <f t="shared" si="18"/>
        <v>0</v>
      </c>
      <c r="Q58" s="209"/>
      <c r="R58" s="251">
        <f t="shared" si="19"/>
        <v>0</v>
      </c>
      <c r="S58" s="425"/>
      <c r="T58" s="425"/>
      <c r="U58" s="425"/>
      <c r="V58" s="425"/>
      <c r="W58" s="425"/>
      <c r="X58" s="425"/>
      <c r="Y58" s="425"/>
      <c r="Z58" s="425"/>
      <c r="AA58" s="425"/>
      <c r="AB58" s="425"/>
      <c r="AC58" s="425"/>
      <c r="AD58" s="425"/>
      <c r="AE58" s="425"/>
      <c r="AF58" s="425"/>
      <c r="AG58" s="425"/>
      <c r="AH58" s="425"/>
      <c r="AI58" s="425"/>
      <c r="AJ58" s="323"/>
      <c r="AK58" s="323"/>
      <c r="AL58" s="323"/>
      <c r="AM58" s="323"/>
      <c r="AN58" s="323"/>
      <c r="AO58" s="323"/>
      <c r="AP58" s="200"/>
      <c r="AQ58" s="200"/>
      <c r="AR58" s="200"/>
      <c r="AS58" s="129">
        <f t="shared" si="20"/>
        <v>0</v>
      </c>
      <c r="AT58" s="147">
        <f t="shared" si="13"/>
        <v>0</v>
      </c>
      <c r="AU58" s="130"/>
      <c r="AV58" s="128">
        <f t="shared" si="21"/>
        <v>0</v>
      </c>
      <c r="AW58" s="128">
        <f t="shared" si="22"/>
        <v>0</v>
      </c>
      <c r="AX58" s="131" t="str">
        <f t="shared" si="23"/>
        <v/>
      </c>
      <c r="AY58" s="402" t="str">
        <f t="shared" si="14"/>
        <v/>
      </c>
      <c r="AZ58" s="285"/>
      <c r="BA58" s="128" t="e">
        <f t="shared" si="24"/>
        <v>#VALUE!</v>
      </c>
      <c r="BB58" s="155">
        <f t="shared" si="25"/>
        <v>0</v>
      </c>
      <c r="BC58" s="132">
        <f t="shared" si="26"/>
        <v>0</v>
      </c>
      <c r="BD58" s="132">
        <f t="shared" si="27"/>
        <v>0</v>
      </c>
      <c r="BE58" s="399">
        <f t="shared" si="28"/>
        <v>0</v>
      </c>
      <c r="BF58" s="399">
        <f t="shared" si="29"/>
        <v>0</v>
      </c>
    </row>
    <row r="59" spans="1:58" s="132" customFormat="1" ht="43.95" customHeight="1" x14ac:dyDescent="0.3">
      <c r="A59" s="126" t="str">
        <f>IF(INSCRIÇÃO!B53="","",INSCRIÇÃO!B53)</f>
        <v/>
      </c>
      <c r="B59" s="207" t="str">
        <f>INSCRIÇÃO!C53</f>
        <v/>
      </c>
      <c r="C59" s="211">
        <f>INSCRIÇÃO!D53</f>
        <v>0</v>
      </c>
      <c r="D59" s="127">
        <f>INSCRIÇÃO!E53</f>
        <v>0</v>
      </c>
      <c r="E59" s="409" t="str">
        <f>IF(INSCRIÇÃO!F53=0,"",INSCRIÇÃO!F53)</f>
        <v/>
      </c>
      <c r="F59" s="409" t="str">
        <f>IF(INSCRIÇÃO!G53=0,"",INSCRIÇÃO!G53)</f>
        <v/>
      </c>
      <c r="G59" s="126">
        <f>INSCRIÇÃO!H53</f>
        <v>0</v>
      </c>
      <c r="H59" s="206"/>
      <c r="I59" s="203"/>
      <c r="J59" s="204"/>
      <c r="K59" s="251">
        <f t="shared" si="16"/>
        <v>0</v>
      </c>
      <c r="L59" s="204"/>
      <c r="M59" s="251">
        <f t="shared" si="17"/>
        <v>0</v>
      </c>
      <c r="N59" s="203"/>
      <c r="O59" s="204"/>
      <c r="P59" s="251">
        <f t="shared" si="18"/>
        <v>0</v>
      </c>
      <c r="Q59" s="204"/>
      <c r="R59" s="251">
        <f t="shared" si="19"/>
        <v>0</v>
      </c>
      <c r="S59" s="424"/>
      <c r="T59" s="424"/>
      <c r="U59" s="424"/>
      <c r="V59" s="424"/>
      <c r="W59" s="424"/>
      <c r="X59" s="424"/>
      <c r="Y59" s="424"/>
      <c r="Z59" s="424"/>
      <c r="AA59" s="424"/>
      <c r="AB59" s="424"/>
      <c r="AC59" s="424"/>
      <c r="AD59" s="424"/>
      <c r="AE59" s="424"/>
      <c r="AF59" s="424"/>
      <c r="AG59" s="424"/>
      <c r="AH59" s="424"/>
      <c r="AI59" s="424"/>
      <c r="AJ59" s="322"/>
      <c r="AK59" s="322"/>
      <c r="AL59" s="322"/>
      <c r="AM59" s="322"/>
      <c r="AN59" s="322"/>
      <c r="AO59" s="322"/>
      <c r="AP59" s="149"/>
      <c r="AQ59" s="149"/>
      <c r="AR59" s="156"/>
      <c r="AS59" s="129">
        <f t="shared" si="20"/>
        <v>0</v>
      </c>
      <c r="AT59" s="147">
        <f t="shared" si="13"/>
        <v>0</v>
      </c>
      <c r="AU59" s="130"/>
      <c r="AV59" s="128">
        <f t="shared" si="21"/>
        <v>0</v>
      </c>
      <c r="AW59" s="128">
        <f t="shared" si="22"/>
        <v>0</v>
      </c>
      <c r="AX59" s="131" t="str">
        <f t="shared" si="23"/>
        <v/>
      </c>
      <c r="AY59" s="402" t="str">
        <f t="shared" si="14"/>
        <v/>
      </c>
      <c r="AZ59" s="285"/>
      <c r="BA59" s="128" t="e">
        <f t="shared" si="24"/>
        <v>#VALUE!</v>
      </c>
      <c r="BB59" s="155">
        <f t="shared" si="25"/>
        <v>0</v>
      </c>
      <c r="BC59" s="132">
        <f t="shared" si="26"/>
        <v>0</v>
      </c>
      <c r="BD59" s="132">
        <f t="shared" si="27"/>
        <v>0</v>
      </c>
      <c r="BE59" s="399">
        <f t="shared" si="28"/>
        <v>0</v>
      </c>
      <c r="BF59" s="399">
        <f t="shared" si="29"/>
        <v>0</v>
      </c>
    </row>
    <row r="60" spans="1:58" s="132" customFormat="1" ht="43.95" customHeight="1" x14ac:dyDescent="0.3">
      <c r="A60" s="198" t="str">
        <f>IF(INSCRIÇÃO!B54="","",INSCRIÇÃO!B54)</f>
        <v/>
      </c>
      <c r="B60" s="208" t="str">
        <f>INSCRIÇÃO!C54</f>
        <v/>
      </c>
      <c r="C60" s="212">
        <f>INSCRIÇÃO!D54</f>
        <v>0</v>
      </c>
      <c r="D60" s="199">
        <f>INSCRIÇÃO!E54</f>
        <v>0</v>
      </c>
      <c r="E60" s="198" t="str">
        <f>IF(INSCRIÇÃO!F54=0,"",INSCRIÇÃO!F54)</f>
        <v/>
      </c>
      <c r="F60" s="198" t="str">
        <f>IF(INSCRIÇÃO!G54=0,"",INSCRIÇÃO!G54)</f>
        <v/>
      </c>
      <c r="G60" s="198">
        <f>INSCRIÇÃO!H54</f>
        <v>0</v>
      </c>
      <c r="H60" s="210"/>
      <c r="I60" s="210"/>
      <c r="J60" s="209"/>
      <c r="K60" s="251">
        <f t="shared" si="16"/>
        <v>0</v>
      </c>
      <c r="L60" s="209"/>
      <c r="M60" s="251">
        <f t="shared" si="17"/>
        <v>0</v>
      </c>
      <c r="N60" s="210"/>
      <c r="O60" s="209"/>
      <c r="P60" s="251">
        <f t="shared" si="18"/>
        <v>0</v>
      </c>
      <c r="Q60" s="209"/>
      <c r="R60" s="251">
        <f t="shared" si="19"/>
        <v>0</v>
      </c>
      <c r="S60" s="425"/>
      <c r="T60" s="425"/>
      <c r="U60" s="425"/>
      <c r="V60" s="425"/>
      <c r="W60" s="425"/>
      <c r="X60" s="425"/>
      <c r="Y60" s="425"/>
      <c r="Z60" s="425"/>
      <c r="AA60" s="425"/>
      <c r="AB60" s="425"/>
      <c r="AC60" s="425"/>
      <c r="AD60" s="425"/>
      <c r="AE60" s="425"/>
      <c r="AF60" s="425"/>
      <c r="AG60" s="425"/>
      <c r="AH60" s="425"/>
      <c r="AI60" s="425"/>
      <c r="AJ60" s="323"/>
      <c r="AK60" s="323"/>
      <c r="AL60" s="323"/>
      <c r="AM60" s="323"/>
      <c r="AN60" s="323"/>
      <c r="AO60" s="323"/>
      <c r="AP60" s="200"/>
      <c r="AQ60" s="200"/>
      <c r="AR60" s="200"/>
      <c r="AS60" s="129">
        <f t="shared" si="20"/>
        <v>0</v>
      </c>
      <c r="AT60" s="147">
        <f t="shared" si="13"/>
        <v>0</v>
      </c>
      <c r="AU60" s="130"/>
      <c r="AV60" s="128">
        <f t="shared" si="21"/>
        <v>0</v>
      </c>
      <c r="AW60" s="128">
        <f t="shared" si="22"/>
        <v>0</v>
      </c>
      <c r="AX60" s="131" t="str">
        <f t="shared" si="23"/>
        <v/>
      </c>
      <c r="AY60" s="402" t="str">
        <f t="shared" si="14"/>
        <v/>
      </c>
      <c r="AZ60" s="285"/>
      <c r="BA60" s="128" t="e">
        <f t="shared" si="24"/>
        <v>#VALUE!</v>
      </c>
      <c r="BB60" s="155">
        <f t="shared" si="25"/>
        <v>0</v>
      </c>
      <c r="BC60" s="132">
        <f t="shared" si="26"/>
        <v>0</v>
      </c>
      <c r="BD60" s="132">
        <f t="shared" si="27"/>
        <v>0</v>
      </c>
      <c r="BE60" s="399">
        <f t="shared" si="28"/>
        <v>0</v>
      </c>
      <c r="BF60" s="399">
        <f t="shared" si="29"/>
        <v>0</v>
      </c>
    </row>
    <row r="61" spans="1:58" s="132" customFormat="1" ht="43.95" customHeight="1" x14ac:dyDescent="0.3">
      <c r="A61" s="126" t="str">
        <f>IF(INSCRIÇÃO!B55="","",INSCRIÇÃO!B55)</f>
        <v/>
      </c>
      <c r="B61" s="207" t="str">
        <f>INSCRIÇÃO!C55</f>
        <v/>
      </c>
      <c r="C61" s="211">
        <f>INSCRIÇÃO!D55</f>
        <v>0</v>
      </c>
      <c r="D61" s="127">
        <f>INSCRIÇÃO!E55</f>
        <v>0</v>
      </c>
      <c r="E61" s="409" t="str">
        <f>IF(INSCRIÇÃO!F55=0,"",INSCRIÇÃO!F55)</f>
        <v/>
      </c>
      <c r="F61" s="409" t="str">
        <f>IF(INSCRIÇÃO!G55=0,"",INSCRIÇÃO!G55)</f>
        <v/>
      </c>
      <c r="G61" s="126">
        <f>INSCRIÇÃO!H55</f>
        <v>0</v>
      </c>
      <c r="H61" s="206"/>
      <c r="I61" s="203"/>
      <c r="J61" s="204"/>
      <c r="K61" s="251">
        <f t="shared" si="16"/>
        <v>0</v>
      </c>
      <c r="L61" s="204"/>
      <c r="M61" s="251">
        <f t="shared" si="17"/>
        <v>0</v>
      </c>
      <c r="N61" s="203"/>
      <c r="O61" s="204"/>
      <c r="P61" s="251">
        <f t="shared" si="18"/>
        <v>0</v>
      </c>
      <c r="Q61" s="204"/>
      <c r="R61" s="251">
        <f t="shared" si="19"/>
        <v>0</v>
      </c>
      <c r="S61" s="424"/>
      <c r="T61" s="424"/>
      <c r="U61" s="424"/>
      <c r="V61" s="424"/>
      <c r="W61" s="424"/>
      <c r="X61" s="424"/>
      <c r="Y61" s="424"/>
      <c r="Z61" s="424"/>
      <c r="AA61" s="424"/>
      <c r="AB61" s="424"/>
      <c r="AC61" s="424"/>
      <c r="AD61" s="424"/>
      <c r="AE61" s="424"/>
      <c r="AF61" s="424"/>
      <c r="AG61" s="424"/>
      <c r="AH61" s="424"/>
      <c r="AI61" s="424"/>
      <c r="AJ61" s="322"/>
      <c r="AK61" s="322"/>
      <c r="AL61" s="322"/>
      <c r="AM61" s="322"/>
      <c r="AN61" s="322"/>
      <c r="AO61" s="322"/>
      <c r="AP61" s="149"/>
      <c r="AQ61" s="149"/>
      <c r="AR61" s="156"/>
      <c r="AS61" s="129">
        <f t="shared" si="20"/>
        <v>0</v>
      </c>
      <c r="AT61" s="147">
        <f t="shared" si="13"/>
        <v>0</v>
      </c>
      <c r="AU61" s="130"/>
      <c r="AV61" s="128">
        <f t="shared" si="21"/>
        <v>0</v>
      </c>
      <c r="AW61" s="128">
        <f t="shared" si="22"/>
        <v>0</v>
      </c>
      <c r="AX61" s="131" t="str">
        <f t="shared" si="23"/>
        <v/>
      </c>
      <c r="AY61" s="402" t="str">
        <f t="shared" si="14"/>
        <v/>
      </c>
      <c r="AZ61" s="285"/>
      <c r="BA61" s="128" t="e">
        <f t="shared" si="24"/>
        <v>#VALUE!</v>
      </c>
      <c r="BB61" s="155">
        <f t="shared" si="25"/>
        <v>0</v>
      </c>
      <c r="BC61" s="132">
        <f t="shared" si="26"/>
        <v>0</v>
      </c>
      <c r="BD61" s="132">
        <f t="shared" si="27"/>
        <v>0</v>
      </c>
      <c r="BE61" s="399">
        <f t="shared" si="28"/>
        <v>0</v>
      </c>
      <c r="BF61" s="399">
        <f t="shared" si="29"/>
        <v>0</v>
      </c>
    </row>
    <row r="62" spans="1:58" s="132" customFormat="1" ht="43.95" customHeight="1" x14ac:dyDescent="0.3">
      <c r="A62" s="198" t="str">
        <f>IF(INSCRIÇÃO!B56="","",INSCRIÇÃO!B56)</f>
        <v/>
      </c>
      <c r="B62" s="208" t="str">
        <f>INSCRIÇÃO!C56</f>
        <v/>
      </c>
      <c r="C62" s="212">
        <f>INSCRIÇÃO!D56</f>
        <v>0</v>
      </c>
      <c r="D62" s="199">
        <f>INSCRIÇÃO!E56</f>
        <v>0</v>
      </c>
      <c r="E62" s="198" t="str">
        <f>IF(INSCRIÇÃO!F56=0,"",INSCRIÇÃO!F56)</f>
        <v/>
      </c>
      <c r="F62" s="198" t="str">
        <f>IF(INSCRIÇÃO!G56=0,"",INSCRIÇÃO!G56)</f>
        <v/>
      </c>
      <c r="G62" s="198">
        <f>INSCRIÇÃO!H56</f>
        <v>0</v>
      </c>
      <c r="H62" s="210"/>
      <c r="I62" s="210"/>
      <c r="J62" s="209"/>
      <c r="K62" s="251">
        <f t="shared" si="16"/>
        <v>0</v>
      </c>
      <c r="L62" s="209"/>
      <c r="M62" s="251">
        <f t="shared" si="17"/>
        <v>0</v>
      </c>
      <c r="N62" s="210"/>
      <c r="O62" s="209"/>
      <c r="P62" s="251">
        <f t="shared" si="18"/>
        <v>0</v>
      </c>
      <c r="Q62" s="209"/>
      <c r="R62" s="251">
        <f t="shared" si="19"/>
        <v>0</v>
      </c>
      <c r="S62" s="425"/>
      <c r="T62" s="425"/>
      <c r="U62" s="425"/>
      <c r="V62" s="425"/>
      <c r="W62" s="425"/>
      <c r="X62" s="425"/>
      <c r="Y62" s="425"/>
      <c r="Z62" s="425"/>
      <c r="AA62" s="425"/>
      <c r="AB62" s="425"/>
      <c r="AC62" s="425"/>
      <c r="AD62" s="425"/>
      <c r="AE62" s="425"/>
      <c r="AF62" s="425"/>
      <c r="AG62" s="425"/>
      <c r="AH62" s="425"/>
      <c r="AI62" s="425"/>
      <c r="AJ62" s="323"/>
      <c r="AK62" s="323"/>
      <c r="AL62" s="323"/>
      <c r="AM62" s="323"/>
      <c r="AN62" s="323"/>
      <c r="AO62" s="323"/>
      <c r="AP62" s="200"/>
      <c r="AQ62" s="200"/>
      <c r="AR62" s="200"/>
      <c r="AS62" s="129">
        <f t="shared" si="20"/>
        <v>0</v>
      </c>
      <c r="AT62" s="147">
        <f t="shared" si="13"/>
        <v>0</v>
      </c>
      <c r="AU62" s="130"/>
      <c r="AV62" s="128">
        <f t="shared" si="21"/>
        <v>0</v>
      </c>
      <c r="AW62" s="128">
        <f t="shared" si="22"/>
        <v>0</v>
      </c>
      <c r="AX62" s="131" t="str">
        <f t="shared" si="23"/>
        <v/>
      </c>
      <c r="AY62" s="402" t="str">
        <f t="shared" si="14"/>
        <v/>
      </c>
      <c r="AZ62" s="285"/>
      <c r="BA62" s="128" t="e">
        <f t="shared" si="24"/>
        <v>#VALUE!</v>
      </c>
      <c r="BB62" s="155">
        <f t="shared" si="25"/>
        <v>0</v>
      </c>
      <c r="BC62" s="132">
        <f t="shared" si="26"/>
        <v>0</v>
      </c>
      <c r="BD62" s="132">
        <f t="shared" si="27"/>
        <v>0</v>
      </c>
      <c r="BE62" s="399">
        <f t="shared" si="28"/>
        <v>0</v>
      </c>
      <c r="BF62" s="399">
        <f t="shared" si="29"/>
        <v>0</v>
      </c>
    </row>
    <row r="63" spans="1:58" s="132" customFormat="1" ht="43.95" customHeight="1" x14ac:dyDescent="0.3">
      <c r="A63" s="126" t="str">
        <f>IF(INSCRIÇÃO!B57="","",INSCRIÇÃO!B57)</f>
        <v/>
      </c>
      <c r="B63" s="207" t="str">
        <f>INSCRIÇÃO!C57</f>
        <v/>
      </c>
      <c r="C63" s="211">
        <f>INSCRIÇÃO!D57</f>
        <v>0</v>
      </c>
      <c r="D63" s="127">
        <f>INSCRIÇÃO!E57</f>
        <v>0</v>
      </c>
      <c r="E63" s="409" t="str">
        <f>IF(INSCRIÇÃO!F57=0,"",INSCRIÇÃO!F57)</f>
        <v/>
      </c>
      <c r="F63" s="409" t="str">
        <f>IF(INSCRIÇÃO!G57=0,"",INSCRIÇÃO!G57)</f>
        <v/>
      </c>
      <c r="G63" s="126">
        <f>INSCRIÇÃO!H57</f>
        <v>0</v>
      </c>
      <c r="H63" s="206"/>
      <c r="I63" s="203"/>
      <c r="J63" s="204"/>
      <c r="K63" s="251">
        <f t="shared" si="16"/>
        <v>0</v>
      </c>
      <c r="L63" s="204"/>
      <c r="M63" s="251">
        <f t="shared" si="17"/>
        <v>0</v>
      </c>
      <c r="N63" s="203"/>
      <c r="O63" s="204"/>
      <c r="P63" s="251">
        <f t="shared" si="18"/>
        <v>0</v>
      </c>
      <c r="Q63" s="204"/>
      <c r="R63" s="251">
        <f t="shared" si="19"/>
        <v>0</v>
      </c>
      <c r="S63" s="424"/>
      <c r="T63" s="424"/>
      <c r="U63" s="424"/>
      <c r="V63" s="424"/>
      <c r="W63" s="424"/>
      <c r="X63" s="424"/>
      <c r="Y63" s="424"/>
      <c r="Z63" s="424"/>
      <c r="AA63" s="424"/>
      <c r="AB63" s="424"/>
      <c r="AC63" s="424"/>
      <c r="AD63" s="424"/>
      <c r="AE63" s="424"/>
      <c r="AF63" s="424"/>
      <c r="AG63" s="424"/>
      <c r="AH63" s="424"/>
      <c r="AI63" s="424"/>
      <c r="AJ63" s="322"/>
      <c r="AK63" s="322"/>
      <c r="AL63" s="322"/>
      <c r="AM63" s="322"/>
      <c r="AN63" s="322"/>
      <c r="AO63" s="322"/>
      <c r="AP63" s="149"/>
      <c r="AQ63" s="149"/>
      <c r="AR63" s="156"/>
      <c r="AS63" s="129">
        <f t="shared" si="20"/>
        <v>0</v>
      </c>
      <c r="AT63" s="147">
        <f t="shared" si="13"/>
        <v>0</v>
      </c>
      <c r="AU63" s="130"/>
      <c r="AV63" s="128">
        <f t="shared" si="21"/>
        <v>0</v>
      </c>
      <c r="AW63" s="128">
        <f t="shared" si="22"/>
        <v>0</v>
      </c>
      <c r="AX63" s="131" t="str">
        <f t="shared" si="23"/>
        <v/>
      </c>
      <c r="AY63" s="402" t="str">
        <f t="shared" si="14"/>
        <v/>
      </c>
      <c r="AZ63" s="285"/>
      <c r="BA63" s="128" t="e">
        <f t="shared" si="24"/>
        <v>#VALUE!</v>
      </c>
      <c r="BB63" s="155">
        <f t="shared" si="25"/>
        <v>0</v>
      </c>
      <c r="BC63" s="132">
        <f t="shared" si="26"/>
        <v>0</v>
      </c>
      <c r="BD63" s="132">
        <f t="shared" si="27"/>
        <v>0</v>
      </c>
      <c r="BE63" s="399">
        <f t="shared" si="28"/>
        <v>0</v>
      </c>
      <c r="BF63" s="399">
        <f t="shared" si="29"/>
        <v>0</v>
      </c>
    </row>
    <row r="64" spans="1:58" s="132" customFormat="1" ht="43.95" customHeight="1" x14ac:dyDescent="0.3">
      <c r="A64" s="198" t="str">
        <f>IF(INSCRIÇÃO!B58="","",INSCRIÇÃO!B58)</f>
        <v/>
      </c>
      <c r="B64" s="208" t="str">
        <f>INSCRIÇÃO!C58</f>
        <v/>
      </c>
      <c r="C64" s="212">
        <f>INSCRIÇÃO!D58</f>
        <v>0</v>
      </c>
      <c r="D64" s="199">
        <f>INSCRIÇÃO!E58</f>
        <v>0</v>
      </c>
      <c r="E64" s="198" t="str">
        <f>IF(INSCRIÇÃO!F58=0,"",INSCRIÇÃO!F58)</f>
        <v/>
      </c>
      <c r="F64" s="198" t="str">
        <f>IF(INSCRIÇÃO!G58=0,"",INSCRIÇÃO!G58)</f>
        <v/>
      </c>
      <c r="G64" s="198">
        <f>INSCRIÇÃO!H58</f>
        <v>0</v>
      </c>
      <c r="H64" s="210"/>
      <c r="I64" s="210"/>
      <c r="J64" s="209"/>
      <c r="K64" s="251">
        <f t="shared" si="16"/>
        <v>0</v>
      </c>
      <c r="L64" s="209"/>
      <c r="M64" s="251">
        <f t="shared" si="17"/>
        <v>0</v>
      </c>
      <c r="N64" s="210"/>
      <c r="O64" s="209"/>
      <c r="P64" s="251">
        <f t="shared" si="18"/>
        <v>0</v>
      </c>
      <c r="Q64" s="209"/>
      <c r="R64" s="251">
        <f t="shared" si="19"/>
        <v>0</v>
      </c>
      <c r="S64" s="425"/>
      <c r="T64" s="425"/>
      <c r="U64" s="425"/>
      <c r="V64" s="425"/>
      <c r="W64" s="425"/>
      <c r="X64" s="425"/>
      <c r="Y64" s="425"/>
      <c r="Z64" s="425"/>
      <c r="AA64" s="425"/>
      <c r="AB64" s="425"/>
      <c r="AC64" s="425"/>
      <c r="AD64" s="425"/>
      <c r="AE64" s="425"/>
      <c r="AF64" s="425"/>
      <c r="AG64" s="425"/>
      <c r="AH64" s="425"/>
      <c r="AI64" s="425"/>
      <c r="AJ64" s="323"/>
      <c r="AK64" s="323"/>
      <c r="AL64" s="323"/>
      <c r="AM64" s="323"/>
      <c r="AN64" s="323"/>
      <c r="AO64" s="323"/>
      <c r="AP64" s="200"/>
      <c r="AQ64" s="200"/>
      <c r="AR64" s="200"/>
      <c r="AS64" s="129">
        <f t="shared" si="20"/>
        <v>0</v>
      </c>
      <c r="AT64" s="147">
        <f t="shared" si="13"/>
        <v>0</v>
      </c>
      <c r="AU64" s="130"/>
      <c r="AV64" s="128">
        <f t="shared" si="21"/>
        <v>0</v>
      </c>
      <c r="AW64" s="128">
        <f t="shared" si="22"/>
        <v>0</v>
      </c>
      <c r="AX64" s="131" t="str">
        <f t="shared" si="23"/>
        <v/>
      </c>
      <c r="AY64" s="402" t="str">
        <f t="shared" si="14"/>
        <v/>
      </c>
      <c r="AZ64" s="285"/>
      <c r="BA64" s="128" t="e">
        <f t="shared" si="24"/>
        <v>#VALUE!</v>
      </c>
      <c r="BB64" s="155">
        <f t="shared" si="25"/>
        <v>0</v>
      </c>
      <c r="BC64" s="132">
        <f t="shared" si="26"/>
        <v>0</v>
      </c>
      <c r="BD64" s="132">
        <f t="shared" si="27"/>
        <v>0</v>
      </c>
      <c r="BE64" s="399">
        <f t="shared" si="28"/>
        <v>0</v>
      </c>
      <c r="BF64" s="399">
        <f t="shared" si="29"/>
        <v>0</v>
      </c>
    </row>
    <row r="65" spans="1:58" s="132" customFormat="1" ht="43.95" customHeight="1" x14ac:dyDescent="0.3">
      <c r="A65" s="126" t="str">
        <f>IF(INSCRIÇÃO!B59="","",INSCRIÇÃO!B59)</f>
        <v/>
      </c>
      <c r="B65" s="207" t="str">
        <f>INSCRIÇÃO!C59</f>
        <v/>
      </c>
      <c r="C65" s="211">
        <f>INSCRIÇÃO!D59</f>
        <v>0</v>
      </c>
      <c r="D65" s="127">
        <f>INSCRIÇÃO!E59</f>
        <v>0</v>
      </c>
      <c r="E65" s="409" t="str">
        <f>IF(INSCRIÇÃO!F59=0,"",INSCRIÇÃO!F59)</f>
        <v/>
      </c>
      <c r="F65" s="409" t="str">
        <f>IF(INSCRIÇÃO!G59=0,"",INSCRIÇÃO!G59)</f>
        <v/>
      </c>
      <c r="G65" s="126">
        <f>INSCRIÇÃO!H59</f>
        <v>0</v>
      </c>
      <c r="H65" s="206"/>
      <c r="I65" s="203"/>
      <c r="J65" s="204"/>
      <c r="K65" s="251">
        <f t="shared" si="16"/>
        <v>0</v>
      </c>
      <c r="L65" s="204"/>
      <c r="M65" s="251">
        <f t="shared" si="17"/>
        <v>0</v>
      </c>
      <c r="N65" s="203"/>
      <c r="O65" s="204"/>
      <c r="P65" s="251">
        <f t="shared" si="18"/>
        <v>0</v>
      </c>
      <c r="Q65" s="204"/>
      <c r="R65" s="251">
        <f t="shared" si="19"/>
        <v>0</v>
      </c>
      <c r="S65" s="424"/>
      <c r="T65" s="424"/>
      <c r="U65" s="424"/>
      <c r="V65" s="424"/>
      <c r="W65" s="424"/>
      <c r="X65" s="424"/>
      <c r="Y65" s="424"/>
      <c r="Z65" s="424"/>
      <c r="AA65" s="424"/>
      <c r="AB65" s="424"/>
      <c r="AC65" s="424"/>
      <c r="AD65" s="424"/>
      <c r="AE65" s="424"/>
      <c r="AF65" s="424"/>
      <c r="AG65" s="424"/>
      <c r="AH65" s="424"/>
      <c r="AI65" s="424"/>
      <c r="AJ65" s="322"/>
      <c r="AK65" s="322"/>
      <c r="AL65" s="322"/>
      <c r="AM65" s="322"/>
      <c r="AN65" s="322"/>
      <c r="AO65" s="322"/>
      <c r="AP65" s="149"/>
      <c r="AQ65" s="149"/>
      <c r="AR65" s="156"/>
      <c r="AS65" s="129">
        <f t="shared" si="20"/>
        <v>0</v>
      </c>
      <c r="AT65" s="147">
        <f t="shared" si="13"/>
        <v>0</v>
      </c>
      <c r="AU65" s="130"/>
      <c r="AV65" s="128">
        <f t="shared" si="21"/>
        <v>0</v>
      </c>
      <c r="AW65" s="128">
        <f t="shared" si="22"/>
        <v>0</v>
      </c>
      <c r="AX65" s="131" t="str">
        <f t="shared" si="23"/>
        <v/>
      </c>
      <c r="AY65" s="402" t="str">
        <f t="shared" si="14"/>
        <v/>
      </c>
      <c r="AZ65" s="285"/>
      <c r="BA65" s="128" t="e">
        <f t="shared" si="24"/>
        <v>#VALUE!</v>
      </c>
      <c r="BB65" s="155">
        <f t="shared" si="25"/>
        <v>0</v>
      </c>
      <c r="BC65" s="132">
        <f t="shared" si="26"/>
        <v>0</v>
      </c>
      <c r="BD65" s="132">
        <f t="shared" si="27"/>
        <v>0</v>
      </c>
      <c r="BE65" s="399">
        <f t="shared" si="28"/>
        <v>0</v>
      </c>
      <c r="BF65" s="399">
        <f t="shared" si="29"/>
        <v>0</v>
      </c>
    </row>
    <row r="66" spans="1:58" s="132" customFormat="1" ht="43.95" customHeight="1" x14ac:dyDescent="0.3">
      <c r="A66" s="198" t="str">
        <f>IF(INSCRIÇÃO!B60="","",INSCRIÇÃO!B60)</f>
        <v/>
      </c>
      <c r="B66" s="208" t="str">
        <f>INSCRIÇÃO!C60</f>
        <v/>
      </c>
      <c r="C66" s="212">
        <f>INSCRIÇÃO!D60</f>
        <v>0</v>
      </c>
      <c r="D66" s="199">
        <f>INSCRIÇÃO!E60</f>
        <v>0</v>
      </c>
      <c r="E66" s="198" t="str">
        <f>IF(INSCRIÇÃO!F60=0,"",INSCRIÇÃO!F60)</f>
        <v/>
      </c>
      <c r="F66" s="198" t="str">
        <f>IF(INSCRIÇÃO!G60=0,"",INSCRIÇÃO!G60)</f>
        <v/>
      </c>
      <c r="G66" s="198">
        <f>INSCRIÇÃO!H60</f>
        <v>0</v>
      </c>
      <c r="H66" s="210"/>
      <c r="I66" s="210"/>
      <c r="J66" s="209"/>
      <c r="K66" s="251">
        <f t="shared" si="16"/>
        <v>0</v>
      </c>
      <c r="L66" s="209"/>
      <c r="M66" s="251">
        <f t="shared" si="17"/>
        <v>0</v>
      </c>
      <c r="N66" s="210"/>
      <c r="O66" s="209"/>
      <c r="P66" s="251">
        <f t="shared" si="18"/>
        <v>0</v>
      </c>
      <c r="Q66" s="209"/>
      <c r="R66" s="251">
        <f t="shared" si="19"/>
        <v>0</v>
      </c>
      <c r="S66" s="425"/>
      <c r="T66" s="425"/>
      <c r="U66" s="425"/>
      <c r="V66" s="425"/>
      <c r="W66" s="425"/>
      <c r="X66" s="425"/>
      <c r="Y66" s="425"/>
      <c r="Z66" s="425"/>
      <c r="AA66" s="425"/>
      <c r="AB66" s="425"/>
      <c r="AC66" s="425"/>
      <c r="AD66" s="425"/>
      <c r="AE66" s="425"/>
      <c r="AF66" s="425"/>
      <c r="AG66" s="425"/>
      <c r="AH66" s="425"/>
      <c r="AI66" s="425"/>
      <c r="AJ66" s="323"/>
      <c r="AK66" s="323"/>
      <c r="AL66" s="323"/>
      <c r="AM66" s="323"/>
      <c r="AN66" s="323"/>
      <c r="AO66" s="323"/>
      <c r="AP66" s="200"/>
      <c r="AQ66" s="200"/>
      <c r="AR66" s="200"/>
      <c r="AS66" s="129">
        <f t="shared" si="20"/>
        <v>0</v>
      </c>
      <c r="AT66" s="147">
        <f t="shared" si="13"/>
        <v>0</v>
      </c>
      <c r="AU66" s="130"/>
      <c r="AV66" s="128">
        <f t="shared" si="21"/>
        <v>0</v>
      </c>
      <c r="AW66" s="128">
        <f t="shared" si="22"/>
        <v>0</v>
      </c>
      <c r="AX66" s="131" t="str">
        <f t="shared" si="23"/>
        <v/>
      </c>
      <c r="AY66" s="402" t="str">
        <f t="shared" si="14"/>
        <v/>
      </c>
      <c r="AZ66" s="285"/>
      <c r="BA66" s="128" t="e">
        <f t="shared" si="24"/>
        <v>#VALUE!</v>
      </c>
      <c r="BB66" s="155">
        <f t="shared" si="25"/>
        <v>0</v>
      </c>
      <c r="BC66" s="132">
        <f t="shared" si="26"/>
        <v>0</v>
      </c>
      <c r="BD66" s="132">
        <f t="shared" si="27"/>
        <v>0</v>
      </c>
      <c r="BE66" s="399">
        <f t="shared" si="28"/>
        <v>0</v>
      </c>
      <c r="BF66" s="399">
        <f t="shared" si="29"/>
        <v>0</v>
      </c>
    </row>
    <row r="67" spans="1:58" s="132" customFormat="1" ht="43.95" customHeight="1" x14ac:dyDescent="0.3">
      <c r="A67" s="126" t="str">
        <f>IF(INSCRIÇÃO!B61="","",INSCRIÇÃO!B61)</f>
        <v/>
      </c>
      <c r="B67" s="207" t="str">
        <f>INSCRIÇÃO!C61</f>
        <v/>
      </c>
      <c r="C67" s="211">
        <f>INSCRIÇÃO!D61</f>
        <v>0</v>
      </c>
      <c r="D67" s="127">
        <f>INSCRIÇÃO!E61</f>
        <v>0</v>
      </c>
      <c r="E67" s="409" t="str">
        <f>IF(INSCRIÇÃO!F61=0,"",INSCRIÇÃO!F61)</f>
        <v/>
      </c>
      <c r="F67" s="409" t="str">
        <f>IF(INSCRIÇÃO!G61=0,"",INSCRIÇÃO!G61)</f>
        <v/>
      </c>
      <c r="G67" s="126">
        <f>INSCRIÇÃO!H61</f>
        <v>0</v>
      </c>
      <c r="H67" s="206"/>
      <c r="I67" s="203"/>
      <c r="J67" s="204"/>
      <c r="K67" s="251">
        <f t="shared" si="16"/>
        <v>0</v>
      </c>
      <c r="L67" s="204"/>
      <c r="M67" s="251">
        <f t="shared" si="17"/>
        <v>0</v>
      </c>
      <c r="N67" s="203"/>
      <c r="O67" s="204"/>
      <c r="P67" s="251">
        <f t="shared" si="18"/>
        <v>0</v>
      </c>
      <c r="Q67" s="204"/>
      <c r="R67" s="251">
        <f t="shared" si="19"/>
        <v>0</v>
      </c>
      <c r="S67" s="424"/>
      <c r="T67" s="424"/>
      <c r="U67" s="424"/>
      <c r="V67" s="424"/>
      <c r="W67" s="424"/>
      <c r="X67" s="424"/>
      <c r="Y67" s="424"/>
      <c r="Z67" s="424"/>
      <c r="AA67" s="424"/>
      <c r="AB67" s="424"/>
      <c r="AC67" s="424"/>
      <c r="AD67" s="424"/>
      <c r="AE67" s="424"/>
      <c r="AF67" s="424"/>
      <c r="AG67" s="424"/>
      <c r="AH67" s="424"/>
      <c r="AI67" s="424"/>
      <c r="AJ67" s="322"/>
      <c r="AK67" s="322"/>
      <c r="AL67" s="322"/>
      <c r="AM67" s="322"/>
      <c r="AN67" s="322"/>
      <c r="AO67" s="322"/>
      <c r="AP67" s="149"/>
      <c r="AQ67" s="149"/>
      <c r="AR67" s="156"/>
      <c r="AS67" s="129">
        <f t="shared" si="20"/>
        <v>0</v>
      </c>
      <c r="AT67" s="147">
        <f t="shared" si="13"/>
        <v>0</v>
      </c>
      <c r="AU67" s="130"/>
      <c r="AV67" s="128">
        <f t="shared" si="21"/>
        <v>0</v>
      </c>
      <c r="AW67" s="128">
        <f t="shared" si="22"/>
        <v>0</v>
      </c>
      <c r="AX67" s="131" t="str">
        <f t="shared" si="23"/>
        <v/>
      </c>
      <c r="AY67" s="402" t="str">
        <f t="shared" si="14"/>
        <v/>
      </c>
      <c r="AZ67" s="285"/>
      <c r="BA67" s="128" t="e">
        <f t="shared" si="24"/>
        <v>#VALUE!</v>
      </c>
      <c r="BB67" s="155">
        <f t="shared" si="25"/>
        <v>0</v>
      </c>
      <c r="BC67" s="132">
        <f t="shared" si="26"/>
        <v>0</v>
      </c>
      <c r="BD67" s="132">
        <f t="shared" si="27"/>
        <v>0</v>
      </c>
      <c r="BE67" s="399">
        <f t="shared" si="28"/>
        <v>0</v>
      </c>
      <c r="BF67" s="399">
        <f t="shared" si="29"/>
        <v>0</v>
      </c>
    </row>
    <row r="68" spans="1:58" s="132" customFormat="1" ht="43.95" customHeight="1" x14ac:dyDescent="0.3">
      <c r="A68" s="198" t="str">
        <f>IF(INSCRIÇÃO!B62="","",INSCRIÇÃO!B62)</f>
        <v/>
      </c>
      <c r="B68" s="208" t="str">
        <f>INSCRIÇÃO!C62</f>
        <v/>
      </c>
      <c r="C68" s="212">
        <f>INSCRIÇÃO!D62</f>
        <v>0</v>
      </c>
      <c r="D68" s="199">
        <f>INSCRIÇÃO!E62</f>
        <v>0</v>
      </c>
      <c r="E68" s="198" t="str">
        <f>IF(INSCRIÇÃO!F62=0,"",INSCRIÇÃO!F62)</f>
        <v/>
      </c>
      <c r="F68" s="198" t="str">
        <f>IF(INSCRIÇÃO!G62=0,"",INSCRIÇÃO!G62)</f>
        <v/>
      </c>
      <c r="G68" s="198">
        <f>INSCRIÇÃO!H62</f>
        <v>0</v>
      </c>
      <c r="H68" s="210"/>
      <c r="I68" s="210"/>
      <c r="J68" s="209"/>
      <c r="K68" s="251">
        <f t="shared" si="16"/>
        <v>0</v>
      </c>
      <c r="L68" s="209"/>
      <c r="M68" s="251">
        <f t="shared" si="17"/>
        <v>0</v>
      </c>
      <c r="N68" s="210"/>
      <c r="O68" s="209"/>
      <c r="P68" s="251">
        <f t="shared" si="18"/>
        <v>0</v>
      </c>
      <c r="Q68" s="209"/>
      <c r="R68" s="251">
        <f t="shared" si="19"/>
        <v>0</v>
      </c>
      <c r="S68" s="425"/>
      <c r="T68" s="425"/>
      <c r="U68" s="425"/>
      <c r="V68" s="425"/>
      <c r="W68" s="425"/>
      <c r="X68" s="425"/>
      <c r="Y68" s="425"/>
      <c r="Z68" s="425"/>
      <c r="AA68" s="425"/>
      <c r="AB68" s="425"/>
      <c r="AC68" s="425"/>
      <c r="AD68" s="425"/>
      <c r="AE68" s="425"/>
      <c r="AF68" s="425"/>
      <c r="AG68" s="425"/>
      <c r="AH68" s="425"/>
      <c r="AI68" s="425"/>
      <c r="AJ68" s="323"/>
      <c r="AK68" s="323"/>
      <c r="AL68" s="323"/>
      <c r="AM68" s="323"/>
      <c r="AN68" s="323"/>
      <c r="AO68" s="323"/>
      <c r="AP68" s="200"/>
      <c r="AQ68" s="200"/>
      <c r="AR68" s="200"/>
      <c r="AS68" s="129">
        <f t="shared" si="20"/>
        <v>0</v>
      </c>
      <c r="AT68" s="147">
        <f t="shared" si="13"/>
        <v>0</v>
      </c>
      <c r="AU68" s="130"/>
      <c r="AV68" s="128">
        <f t="shared" si="21"/>
        <v>0</v>
      </c>
      <c r="AW68" s="128">
        <f t="shared" si="22"/>
        <v>0</v>
      </c>
      <c r="AX68" s="131" t="str">
        <f t="shared" si="23"/>
        <v/>
      </c>
      <c r="AY68" s="402" t="str">
        <f t="shared" si="14"/>
        <v/>
      </c>
      <c r="AZ68" s="285"/>
      <c r="BA68" s="128" t="e">
        <f t="shared" si="24"/>
        <v>#VALUE!</v>
      </c>
      <c r="BB68" s="155">
        <f t="shared" si="25"/>
        <v>0</v>
      </c>
      <c r="BC68" s="132">
        <f t="shared" si="26"/>
        <v>0</v>
      </c>
      <c r="BD68" s="132">
        <f t="shared" si="27"/>
        <v>0</v>
      </c>
      <c r="BE68" s="399">
        <f t="shared" si="28"/>
        <v>0</v>
      </c>
      <c r="BF68" s="399">
        <f t="shared" si="29"/>
        <v>0</v>
      </c>
    </row>
    <row r="69" spans="1:58" s="132" customFormat="1" ht="43.95" customHeight="1" x14ac:dyDescent="0.3">
      <c r="A69" s="126" t="str">
        <f>IF(INSCRIÇÃO!B63="","",INSCRIÇÃO!B63)</f>
        <v/>
      </c>
      <c r="B69" s="207" t="str">
        <f>INSCRIÇÃO!C63</f>
        <v/>
      </c>
      <c r="C69" s="211">
        <f>INSCRIÇÃO!D63</f>
        <v>0</v>
      </c>
      <c r="D69" s="127">
        <f>INSCRIÇÃO!E63</f>
        <v>0</v>
      </c>
      <c r="E69" s="409" t="str">
        <f>IF(INSCRIÇÃO!F63=0,"",INSCRIÇÃO!F63)</f>
        <v/>
      </c>
      <c r="F69" s="409" t="str">
        <f>IF(INSCRIÇÃO!G63=0,"",INSCRIÇÃO!G63)</f>
        <v/>
      </c>
      <c r="G69" s="126">
        <f>INSCRIÇÃO!H63</f>
        <v>0</v>
      </c>
      <c r="H69" s="206"/>
      <c r="I69" s="203"/>
      <c r="J69" s="204"/>
      <c r="K69" s="251">
        <f t="shared" si="16"/>
        <v>0</v>
      </c>
      <c r="L69" s="204"/>
      <c r="M69" s="251">
        <f t="shared" si="17"/>
        <v>0</v>
      </c>
      <c r="N69" s="203"/>
      <c r="O69" s="204"/>
      <c r="P69" s="251">
        <f t="shared" si="18"/>
        <v>0</v>
      </c>
      <c r="Q69" s="204"/>
      <c r="R69" s="251">
        <f t="shared" si="19"/>
        <v>0</v>
      </c>
      <c r="S69" s="424"/>
      <c r="T69" s="424"/>
      <c r="U69" s="424"/>
      <c r="V69" s="424"/>
      <c r="W69" s="424"/>
      <c r="X69" s="424"/>
      <c r="Y69" s="424"/>
      <c r="Z69" s="424"/>
      <c r="AA69" s="424"/>
      <c r="AB69" s="424"/>
      <c r="AC69" s="424"/>
      <c r="AD69" s="424"/>
      <c r="AE69" s="424"/>
      <c r="AF69" s="424"/>
      <c r="AG69" s="424"/>
      <c r="AH69" s="424"/>
      <c r="AI69" s="424"/>
      <c r="AJ69" s="322"/>
      <c r="AK69" s="322"/>
      <c r="AL69" s="322"/>
      <c r="AM69" s="322"/>
      <c r="AN69" s="322"/>
      <c r="AO69" s="322"/>
      <c r="AP69" s="149"/>
      <c r="AQ69" s="149"/>
      <c r="AR69" s="156"/>
      <c r="AS69" s="129">
        <f t="shared" si="20"/>
        <v>0</v>
      </c>
      <c r="AT69" s="147">
        <f t="shared" si="13"/>
        <v>0</v>
      </c>
      <c r="AU69" s="130"/>
      <c r="AV69" s="128">
        <f t="shared" si="21"/>
        <v>0</v>
      </c>
      <c r="AW69" s="128">
        <f t="shared" si="22"/>
        <v>0</v>
      </c>
      <c r="AX69" s="131" t="str">
        <f t="shared" si="23"/>
        <v/>
      </c>
      <c r="AY69" s="402" t="str">
        <f t="shared" si="14"/>
        <v/>
      </c>
      <c r="AZ69" s="285"/>
      <c r="BA69" s="128" t="e">
        <f t="shared" si="24"/>
        <v>#VALUE!</v>
      </c>
      <c r="BB69" s="155">
        <f t="shared" si="25"/>
        <v>0</v>
      </c>
      <c r="BC69" s="132">
        <f t="shared" si="26"/>
        <v>0</v>
      </c>
      <c r="BD69" s="132">
        <f t="shared" si="27"/>
        <v>0</v>
      </c>
      <c r="BE69" s="399">
        <f t="shared" si="28"/>
        <v>0</v>
      </c>
      <c r="BF69" s="399">
        <f t="shared" si="29"/>
        <v>0</v>
      </c>
    </row>
    <row r="70" spans="1:58" s="132" customFormat="1" ht="43.95" customHeight="1" x14ac:dyDescent="0.3">
      <c r="A70" s="198" t="str">
        <f>IF(INSCRIÇÃO!B64="","",INSCRIÇÃO!B64)</f>
        <v/>
      </c>
      <c r="B70" s="208" t="str">
        <f>INSCRIÇÃO!C64</f>
        <v/>
      </c>
      <c r="C70" s="212">
        <f>INSCRIÇÃO!D64</f>
        <v>0</v>
      </c>
      <c r="D70" s="199">
        <f>INSCRIÇÃO!E64</f>
        <v>0</v>
      </c>
      <c r="E70" s="198" t="str">
        <f>IF(INSCRIÇÃO!F64=0,"",INSCRIÇÃO!F64)</f>
        <v/>
      </c>
      <c r="F70" s="198" t="str">
        <f>IF(INSCRIÇÃO!G64=0,"",INSCRIÇÃO!G64)</f>
        <v/>
      </c>
      <c r="G70" s="198">
        <f>INSCRIÇÃO!H64</f>
        <v>0</v>
      </c>
      <c r="H70" s="210"/>
      <c r="I70" s="210"/>
      <c r="J70" s="209"/>
      <c r="K70" s="251">
        <f t="shared" si="16"/>
        <v>0</v>
      </c>
      <c r="L70" s="209"/>
      <c r="M70" s="251">
        <f t="shared" si="17"/>
        <v>0</v>
      </c>
      <c r="N70" s="210"/>
      <c r="O70" s="209"/>
      <c r="P70" s="251">
        <f t="shared" si="18"/>
        <v>0</v>
      </c>
      <c r="Q70" s="209"/>
      <c r="R70" s="251">
        <f t="shared" si="19"/>
        <v>0</v>
      </c>
      <c r="S70" s="425"/>
      <c r="T70" s="425"/>
      <c r="U70" s="425"/>
      <c r="V70" s="425"/>
      <c r="W70" s="425"/>
      <c r="X70" s="425"/>
      <c r="Y70" s="425"/>
      <c r="Z70" s="425"/>
      <c r="AA70" s="425"/>
      <c r="AB70" s="425"/>
      <c r="AC70" s="425"/>
      <c r="AD70" s="425"/>
      <c r="AE70" s="425"/>
      <c r="AF70" s="425"/>
      <c r="AG70" s="425"/>
      <c r="AH70" s="425"/>
      <c r="AI70" s="425"/>
      <c r="AJ70" s="323"/>
      <c r="AK70" s="323"/>
      <c r="AL70" s="323"/>
      <c r="AM70" s="323"/>
      <c r="AN70" s="323"/>
      <c r="AO70" s="323"/>
      <c r="AP70" s="200"/>
      <c r="AQ70" s="200"/>
      <c r="AR70" s="200"/>
      <c r="AS70" s="129">
        <f t="shared" si="20"/>
        <v>0</v>
      </c>
      <c r="AT70" s="147">
        <f t="shared" si="13"/>
        <v>0</v>
      </c>
      <c r="AU70" s="130"/>
      <c r="AV70" s="128">
        <f t="shared" si="21"/>
        <v>0</v>
      </c>
      <c r="AW70" s="128">
        <f t="shared" si="22"/>
        <v>0</v>
      </c>
      <c r="AX70" s="131" t="str">
        <f t="shared" si="23"/>
        <v/>
      </c>
      <c r="AY70" s="402" t="str">
        <f t="shared" si="14"/>
        <v/>
      </c>
      <c r="AZ70" s="285"/>
      <c r="BA70" s="128" t="e">
        <f t="shared" si="24"/>
        <v>#VALUE!</v>
      </c>
      <c r="BB70" s="155">
        <f t="shared" si="25"/>
        <v>0</v>
      </c>
      <c r="BC70" s="132">
        <f t="shared" si="26"/>
        <v>0</v>
      </c>
      <c r="BD70" s="132">
        <f t="shared" si="27"/>
        <v>0</v>
      </c>
      <c r="BE70" s="399">
        <f t="shared" si="28"/>
        <v>0</v>
      </c>
      <c r="BF70" s="399">
        <f t="shared" si="29"/>
        <v>0</v>
      </c>
    </row>
    <row r="71" spans="1:58" s="132" customFormat="1" ht="43.95" customHeight="1" x14ac:dyDescent="0.3">
      <c r="A71" s="126" t="str">
        <f>IF(INSCRIÇÃO!B65="","",INSCRIÇÃO!B65)</f>
        <v/>
      </c>
      <c r="B71" s="207" t="str">
        <f>INSCRIÇÃO!C65</f>
        <v/>
      </c>
      <c r="C71" s="211">
        <f>INSCRIÇÃO!D65</f>
        <v>0</v>
      </c>
      <c r="D71" s="127">
        <f>INSCRIÇÃO!E65</f>
        <v>0</v>
      </c>
      <c r="E71" s="409" t="str">
        <f>IF(INSCRIÇÃO!F65=0,"",INSCRIÇÃO!F65)</f>
        <v/>
      </c>
      <c r="F71" s="409" t="str">
        <f>IF(INSCRIÇÃO!G65=0,"",INSCRIÇÃO!G65)</f>
        <v/>
      </c>
      <c r="G71" s="126">
        <f>INSCRIÇÃO!H65</f>
        <v>0</v>
      </c>
      <c r="H71" s="206"/>
      <c r="I71" s="203"/>
      <c r="J71" s="204"/>
      <c r="K71" s="251">
        <f t="shared" si="16"/>
        <v>0</v>
      </c>
      <c r="L71" s="204"/>
      <c r="M71" s="251">
        <f t="shared" si="17"/>
        <v>0</v>
      </c>
      <c r="N71" s="203"/>
      <c r="O71" s="204"/>
      <c r="P71" s="251">
        <f t="shared" si="18"/>
        <v>0</v>
      </c>
      <c r="Q71" s="204"/>
      <c r="R71" s="251">
        <f t="shared" si="19"/>
        <v>0</v>
      </c>
      <c r="S71" s="424"/>
      <c r="T71" s="424"/>
      <c r="U71" s="424"/>
      <c r="V71" s="424"/>
      <c r="W71" s="424"/>
      <c r="X71" s="424"/>
      <c r="Y71" s="424"/>
      <c r="Z71" s="424"/>
      <c r="AA71" s="424"/>
      <c r="AB71" s="424"/>
      <c r="AC71" s="424"/>
      <c r="AD71" s="424"/>
      <c r="AE71" s="424"/>
      <c r="AF71" s="424"/>
      <c r="AG71" s="424"/>
      <c r="AH71" s="424"/>
      <c r="AI71" s="424"/>
      <c r="AJ71" s="322"/>
      <c r="AK71" s="322"/>
      <c r="AL71" s="322"/>
      <c r="AM71" s="322"/>
      <c r="AN71" s="322"/>
      <c r="AO71" s="322"/>
      <c r="AP71" s="149"/>
      <c r="AQ71" s="149"/>
      <c r="AR71" s="156"/>
      <c r="AS71" s="129">
        <f t="shared" si="20"/>
        <v>0</v>
      </c>
      <c r="AT71" s="147">
        <f t="shared" si="13"/>
        <v>0</v>
      </c>
      <c r="AU71" s="130"/>
      <c r="AV71" s="128">
        <f t="shared" si="21"/>
        <v>0</v>
      </c>
      <c r="AW71" s="128">
        <f t="shared" si="22"/>
        <v>0</v>
      </c>
      <c r="AX71" s="131" t="str">
        <f t="shared" si="23"/>
        <v/>
      </c>
      <c r="AY71" s="402" t="str">
        <f t="shared" si="14"/>
        <v/>
      </c>
      <c r="AZ71" s="285"/>
      <c r="BA71" s="128" t="e">
        <f t="shared" si="24"/>
        <v>#VALUE!</v>
      </c>
      <c r="BB71" s="155">
        <f t="shared" si="25"/>
        <v>0</v>
      </c>
      <c r="BC71" s="132">
        <f t="shared" si="26"/>
        <v>0</v>
      </c>
      <c r="BD71" s="132">
        <f t="shared" si="27"/>
        <v>0</v>
      </c>
      <c r="BE71" s="399">
        <f t="shared" si="28"/>
        <v>0</v>
      </c>
      <c r="BF71" s="399">
        <f t="shared" si="29"/>
        <v>0</v>
      </c>
    </row>
    <row r="72" spans="1:58" s="132" customFormat="1" ht="43.95" customHeight="1" x14ac:dyDescent="0.3">
      <c r="A72" s="198" t="str">
        <f>IF(INSCRIÇÃO!B66="","",INSCRIÇÃO!B66)</f>
        <v/>
      </c>
      <c r="B72" s="208" t="str">
        <f>INSCRIÇÃO!C66</f>
        <v/>
      </c>
      <c r="C72" s="212">
        <f>INSCRIÇÃO!D66</f>
        <v>0</v>
      </c>
      <c r="D72" s="199">
        <f>INSCRIÇÃO!E66</f>
        <v>0</v>
      </c>
      <c r="E72" s="198" t="str">
        <f>IF(INSCRIÇÃO!F66=0,"",INSCRIÇÃO!F66)</f>
        <v/>
      </c>
      <c r="F72" s="198" t="str">
        <f>IF(INSCRIÇÃO!G66=0,"",INSCRIÇÃO!G66)</f>
        <v/>
      </c>
      <c r="G72" s="198">
        <f>INSCRIÇÃO!H66</f>
        <v>0</v>
      </c>
      <c r="H72" s="210"/>
      <c r="I72" s="210"/>
      <c r="J72" s="209"/>
      <c r="K72" s="251">
        <f t="shared" si="16"/>
        <v>0</v>
      </c>
      <c r="L72" s="209"/>
      <c r="M72" s="251">
        <f t="shared" si="17"/>
        <v>0</v>
      </c>
      <c r="N72" s="210"/>
      <c r="O72" s="209"/>
      <c r="P72" s="251">
        <f t="shared" si="18"/>
        <v>0</v>
      </c>
      <c r="Q72" s="209"/>
      <c r="R72" s="251">
        <f t="shared" si="19"/>
        <v>0</v>
      </c>
      <c r="S72" s="425"/>
      <c r="T72" s="425"/>
      <c r="U72" s="425"/>
      <c r="V72" s="425"/>
      <c r="W72" s="425"/>
      <c r="X72" s="425"/>
      <c r="Y72" s="425"/>
      <c r="Z72" s="425"/>
      <c r="AA72" s="425"/>
      <c r="AB72" s="425"/>
      <c r="AC72" s="425"/>
      <c r="AD72" s="425"/>
      <c r="AE72" s="425"/>
      <c r="AF72" s="425"/>
      <c r="AG72" s="425"/>
      <c r="AH72" s="425"/>
      <c r="AI72" s="425"/>
      <c r="AJ72" s="323"/>
      <c r="AK72" s="323"/>
      <c r="AL72" s="323"/>
      <c r="AM72" s="323"/>
      <c r="AN72" s="323"/>
      <c r="AO72" s="323"/>
      <c r="AP72" s="200"/>
      <c r="AQ72" s="200"/>
      <c r="AR72" s="200"/>
      <c r="AS72" s="129">
        <f t="shared" si="20"/>
        <v>0</v>
      </c>
      <c r="AT72" s="147">
        <f t="shared" si="13"/>
        <v>0</v>
      </c>
      <c r="AU72" s="130"/>
      <c r="AV72" s="128">
        <f t="shared" si="21"/>
        <v>0</v>
      </c>
      <c r="AW72" s="128">
        <f t="shared" si="22"/>
        <v>0</v>
      </c>
      <c r="AX72" s="131" t="str">
        <f t="shared" si="23"/>
        <v/>
      </c>
      <c r="AY72" s="402" t="str">
        <f t="shared" si="14"/>
        <v/>
      </c>
      <c r="AZ72" s="285"/>
      <c r="BA72" s="128" t="e">
        <f t="shared" si="24"/>
        <v>#VALUE!</v>
      </c>
      <c r="BB72" s="155">
        <f t="shared" si="25"/>
        <v>0</v>
      </c>
      <c r="BC72" s="132">
        <f t="shared" si="26"/>
        <v>0</v>
      </c>
      <c r="BD72" s="132">
        <f t="shared" si="27"/>
        <v>0</v>
      </c>
      <c r="BE72" s="399">
        <f t="shared" si="28"/>
        <v>0</v>
      </c>
      <c r="BF72" s="399">
        <f t="shared" si="29"/>
        <v>0</v>
      </c>
    </row>
    <row r="73" spans="1:58" s="132" customFormat="1" ht="43.95" customHeight="1" x14ac:dyDescent="0.3">
      <c r="A73" s="126" t="str">
        <f>IF(INSCRIÇÃO!B67="","",INSCRIÇÃO!B67)</f>
        <v/>
      </c>
      <c r="B73" s="207" t="str">
        <f>INSCRIÇÃO!C67</f>
        <v/>
      </c>
      <c r="C73" s="211">
        <f>INSCRIÇÃO!D67</f>
        <v>0</v>
      </c>
      <c r="D73" s="127">
        <f>INSCRIÇÃO!E67</f>
        <v>0</v>
      </c>
      <c r="E73" s="409" t="str">
        <f>IF(INSCRIÇÃO!F67=0,"",INSCRIÇÃO!F67)</f>
        <v/>
      </c>
      <c r="F73" s="409" t="str">
        <f>IF(INSCRIÇÃO!G67=0,"",INSCRIÇÃO!G67)</f>
        <v/>
      </c>
      <c r="G73" s="126">
        <f>INSCRIÇÃO!H67</f>
        <v>0</v>
      </c>
      <c r="H73" s="206"/>
      <c r="I73" s="203"/>
      <c r="J73" s="204"/>
      <c r="K73" s="251">
        <f t="shared" si="16"/>
        <v>0</v>
      </c>
      <c r="L73" s="204"/>
      <c r="M73" s="251">
        <f t="shared" si="17"/>
        <v>0</v>
      </c>
      <c r="N73" s="203"/>
      <c r="O73" s="204"/>
      <c r="P73" s="251">
        <f t="shared" si="18"/>
        <v>0</v>
      </c>
      <c r="Q73" s="204"/>
      <c r="R73" s="251">
        <f t="shared" si="19"/>
        <v>0</v>
      </c>
      <c r="S73" s="424"/>
      <c r="T73" s="424"/>
      <c r="U73" s="424"/>
      <c r="V73" s="424"/>
      <c r="W73" s="424"/>
      <c r="X73" s="424"/>
      <c r="Y73" s="424"/>
      <c r="Z73" s="424"/>
      <c r="AA73" s="424"/>
      <c r="AB73" s="424"/>
      <c r="AC73" s="424"/>
      <c r="AD73" s="424"/>
      <c r="AE73" s="424"/>
      <c r="AF73" s="424"/>
      <c r="AG73" s="424"/>
      <c r="AH73" s="424"/>
      <c r="AI73" s="424"/>
      <c r="AJ73" s="322"/>
      <c r="AK73" s="322"/>
      <c r="AL73" s="322"/>
      <c r="AM73" s="322"/>
      <c r="AN73" s="322"/>
      <c r="AO73" s="322"/>
      <c r="AP73" s="149"/>
      <c r="AQ73" s="149"/>
      <c r="AR73" s="156"/>
      <c r="AS73" s="129">
        <f t="shared" si="20"/>
        <v>0</v>
      </c>
      <c r="AT73" s="147">
        <f t="shared" si="13"/>
        <v>0</v>
      </c>
      <c r="AU73" s="130"/>
      <c r="AV73" s="128">
        <f t="shared" si="21"/>
        <v>0</v>
      </c>
      <c r="AW73" s="128">
        <f t="shared" si="22"/>
        <v>0</v>
      </c>
      <c r="AX73" s="131" t="str">
        <f t="shared" si="23"/>
        <v/>
      </c>
      <c r="AY73" s="402" t="str">
        <f t="shared" si="14"/>
        <v/>
      </c>
      <c r="AZ73" s="285"/>
      <c r="BA73" s="128" t="e">
        <f t="shared" si="24"/>
        <v>#VALUE!</v>
      </c>
      <c r="BB73" s="155">
        <f t="shared" si="25"/>
        <v>0</v>
      </c>
      <c r="BC73" s="132">
        <f t="shared" si="26"/>
        <v>0</v>
      </c>
      <c r="BD73" s="132">
        <f t="shared" si="27"/>
        <v>0</v>
      </c>
      <c r="BE73" s="399">
        <f t="shared" si="28"/>
        <v>0</v>
      </c>
      <c r="BF73" s="399">
        <f t="shared" si="29"/>
        <v>0</v>
      </c>
    </row>
    <row r="74" spans="1:58" s="132" customFormat="1" ht="43.95" customHeight="1" x14ac:dyDescent="0.3">
      <c r="A74" s="198" t="str">
        <f>IF(INSCRIÇÃO!B68="","",INSCRIÇÃO!B68)</f>
        <v/>
      </c>
      <c r="B74" s="208" t="str">
        <f>INSCRIÇÃO!C68</f>
        <v/>
      </c>
      <c r="C74" s="212">
        <f>INSCRIÇÃO!D68</f>
        <v>0</v>
      </c>
      <c r="D74" s="199">
        <f>INSCRIÇÃO!E68</f>
        <v>0</v>
      </c>
      <c r="E74" s="198" t="str">
        <f>IF(INSCRIÇÃO!F68=0,"",INSCRIÇÃO!F68)</f>
        <v/>
      </c>
      <c r="F74" s="198" t="str">
        <f>IF(INSCRIÇÃO!G68=0,"",INSCRIÇÃO!G68)</f>
        <v/>
      </c>
      <c r="G74" s="198">
        <f>INSCRIÇÃO!H68</f>
        <v>0</v>
      </c>
      <c r="H74" s="210"/>
      <c r="I74" s="210"/>
      <c r="J74" s="209"/>
      <c r="K74" s="251">
        <f t="shared" si="16"/>
        <v>0</v>
      </c>
      <c r="L74" s="209"/>
      <c r="M74" s="251">
        <f t="shared" si="17"/>
        <v>0</v>
      </c>
      <c r="N74" s="210"/>
      <c r="O74" s="209"/>
      <c r="P74" s="251">
        <f t="shared" si="18"/>
        <v>0</v>
      </c>
      <c r="Q74" s="209"/>
      <c r="R74" s="251">
        <f t="shared" si="19"/>
        <v>0</v>
      </c>
      <c r="S74" s="425"/>
      <c r="T74" s="425"/>
      <c r="U74" s="425"/>
      <c r="V74" s="425"/>
      <c r="W74" s="425"/>
      <c r="X74" s="425"/>
      <c r="Y74" s="425"/>
      <c r="Z74" s="425"/>
      <c r="AA74" s="425"/>
      <c r="AB74" s="425"/>
      <c r="AC74" s="425"/>
      <c r="AD74" s="425"/>
      <c r="AE74" s="425"/>
      <c r="AF74" s="425"/>
      <c r="AG74" s="425"/>
      <c r="AH74" s="425"/>
      <c r="AI74" s="425"/>
      <c r="AJ74" s="323"/>
      <c r="AK74" s="323"/>
      <c r="AL74" s="323"/>
      <c r="AM74" s="323"/>
      <c r="AN74" s="323"/>
      <c r="AO74" s="323"/>
      <c r="AP74" s="200"/>
      <c r="AQ74" s="200"/>
      <c r="AR74" s="200"/>
      <c r="AS74" s="129">
        <f t="shared" si="20"/>
        <v>0</v>
      </c>
      <c r="AT74" s="147">
        <f t="shared" si="13"/>
        <v>0</v>
      </c>
      <c r="AU74" s="130"/>
      <c r="AV74" s="128">
        <f t="shared" si="21"/>
        <v>0</v>
      </c>
      <c r="AW74" s="128">
        <f t="shared" si="22"/>
        <v>0</v>
      </c>
      <c r="AX74" s="131" t="str">
        <f t="shared" si="23"/>
        <v/>
      </c>
      <c r="AY74" s="402" t="str">
        <f t="shared" si="14"/>
        <v/>
      </c>
      <c r="AZ74" s="285"/>
      <c r="BA74" s="128" t="e">
        <f t="shared" si="24"/>
        <v>#VALUE!</v>
      </c>
      <c r="BB74" s="155">
        <f t="shared" si="25"/>
        <v>0</v>
      </c>
      <c r="BC74" s="132">
        <f t="shared" si="26"/>
        <v>0</v>
      </c>
      <c r="BD74" s="132">
        <f t="shared" si="27"/>
        <v>0</v>
      </c>
      <c r="BE74" s="399">
        <f t="shared" si="28"/>
        <v>0</v>
      </c>
      <c r="BF74" s="399">
        <f t="shared" si="29"/>
        <v>0</v>
      </c>
    </row>
    <row r="75" spans="1:58" s="132" customFormat="1" ht="43.95" customHeight="1" x14ac:dyDescent="0.3">
      <c r="A75" s="126" t="str">
        <f>IF(INSCRIÇÃO!B69="","",INSCRIÇÃO!B69)</f>
        <v/>
      </c>
      <c r="B75" s="207" t="str">
        <f>INSCRIÇÃO!C69</f>
        <v/>
      </c>
      <c r="C75" s="211">
        <f>INSCRIÇÃO!D69</f>
        <v>0</v>
      </c>
      <c r="D75" s="127">
        <f>INSCRIÇÃO!E69</f>
        <v>0</v>
      </c>
      <c r="E75" s="409" t="str">
        <f>IF(INSCRIÇÃO!F69=0,"",INSCRIÇÃO!F69)</f>
        <v/>
      </c>
      <c r="F75" s="409" t="str">
        <f>IF(INSCRIÇÃO!G69=0,"",INSCRIÇÃO!G69)</f>
        <v/>
      </c>
      <c r="G75" s="126">
        <f>INSCRIÇÃO!H69</f>
        <v>0</v>
      </c>
      <c r="H75" s="206"/>
      <c r="I75" s="203"/>
      <c r="J75" s="204"/>
      <c r="K75" s="251">
        <f t="shared" si="16"/>
        <v>0</v>
      </c>
      <c r="L75" s="204"/>
      <c r="M75" s="251">
        <f t="shared" si="17"/>
        <v>0</v>
      </c>
      <c r="N75" s="203"/>
      <c r="O75" s="204"/>
      <c r="P75" s="251">
        <f t="shared" si="18"/>
        <v>0</v>
      </c>
      <c r="Q75" s="204"/>
      <c r="R75" s="251">
        <f t="shared" si="19"/>
        <v>0</v>
      </c>
      <c r="S75" s="424"/>
      <c r="T75" s="424"/>
      <c r="U75" s="424"/>
      <c r="V75" s="424"/>
      <c r="W75" s="424"/>
      <c r="X75" s="424"/>
      <c r="Y75" s="424"/>
      <c r="Z75" s="424"/>
      <c r="AA75" s="424"/>
      <c r="AB75" s="424"/>
      <c r="AC75" s="424"/>
      <c r="AD75" s="424"/>
      <c r="AE75" s="424"/>
      <c r="AF75" s="424"/>
      <c r="AG75" s="424"/>
      <c r="AH75" s="424"/>
      <c r="AI75" s="424"/>
      <c r="AJ75" s="322"/>
      <c r="AK75" s="322"/>
      <c r="AL75" s="322"/>
      <c r="AM75" s="322"/>
      <c r="AN75" s="322"/>
      <c r="AO75" s="322"/>
      <c r="AP75" s="149"/>
      <c r="AQ75" s="149"/>
      <c r="AR75" s="156"/>
      <c r="AS75" s="129">
        <f t="shared" si="20"/>
        <v>0</v>
      </c>
      <c r="AT75" s="147">
        <f t="shared" si="13"/>
        <v>0</v>
      </c>
      <c r="AU75" s="130"/>
      <c r="AV75" s="128">
        <f t="shared" si="21"/>
        <v>0</v>
      </c>
      <c r="AW75" s="128">
        <f t="shared" si="22"/>
        <v>0</v>
      </c>
      <c r="AX75" s="131" t="str">
        <f t="shared" si="23"/>
        <v/>
      </c>
      <c r="AY75" s="402" t="str">
        <f t="shared" si="14"/>
        <v/>
      </c>
      <c r="AZ75" s="285"/>
      <c r="BA75" s="128" t="e">
        <f t="shared" si="24"/>
        <v>#VALUE!</v>
      </c>
      <c r="BB75" s="155">
        <f t="shared" si="25"/>
        <v>0</v>
      </c>
      <c r="BC75" s="132">
        <f t="shared" si="26"/>
        <v>0</v>
      </c>
      <c r="BD75" s="132">
        <f t="shared" si="27"/>
        <v>0</v>
      </c>
      <c r="BE75" s="399">
        <f t="shared" si="28"/>
        <v>0</v>
      </c>
      <c r="BF75" s="399">
        <f t="shared" si="29"/>
        <v>0</v>
      </c>
    </row>
    <row r="76" spans="1:58" s="132" customFormat="1" ht="43.95" customHeight="1" x14ac:dyDescent="0.3">
      <c r="A76" s="198" t="str">
        <f>IF(INSCRIÇÃO!B70="","",INSCRIÇÃO!B70)</f>
        <v/>
      </c>
      <c r="B76" s="208" t="str">
        <f>INSCRIÇÃO!C70</f>
        <v/>
      </c>
      <c r="C76" s="212">
        <f>INSCRIÇÃO!D70</f>
        <v>0</v>
      </c>
      <c r="D76" s="199">
        <f>INSCRIÇÃO!E70</f>
        <v>0</v>
      </c>
      <c r="E76" s="198" t="str">
        <f>IF(INSCRIÇÃO!F70=0,"",INSCRIÇÃO!F70)</f>
        <v/>
      </c>
      <c r="F76" s="198" t="str">
        <f>IF(INSCRIÇÃO!G70=0,"",INSCRIÇÃO!G70)</f>
        <v/>
      </c>
      <c r="G76" s="198">
        <f>INSCRIÇÃO!H70</f>
        <v>0</v>
      </c>
      <c r="H76" s="210"/>
      <c r="I76" s="210"/>
      <c r="J76" s="209"/>
      <c r="K76" s="251">
        <f t="shared" si="16"/>
        <v>0</v>
      </c>
      <c r="L76" s="209"/>
      <c r="M76" s="251">
        <f t="shared" si="17"/>
        <v>0</v>
      </c>
      <c r="N76" s="210"/>
      <c r="O76" s="209"/>
      <c r="P76" s="251">
        <f t="shared" si="18"/>
        <v>0</v>
      </c>
      <c r="Q76" s="209"/>
      <c r="R76" s="251">
        <f t="shared" si="19"/>
        <v>0</v>
      </c>
      <c r="S76" s="425"/>
      <c r="T76" s="425"/>
      <c r="U76" s="425"/>
      <c r="V76" s="425"/>
      <c r="W76" s="425"/>
      <c r="X76" s="425"/>
      <c r="Y76" s="425"/>
      <c r="Z76" s="425"/>
      <c r="AA76" s="425"/>
      <c r="AB76" s="425"/>
      <c r="AC76" s="425"/>
      <c r="AD76" s="425"/>
      <c r="AE76" s="425"/>
      <c r="AF76" s="425"/>
      <c r="AG76" s="425"/>
      <c r="AH76" s="425"/>
      <c r="AI76" s="425"/>
      <c r="AJ76" s="323"/>
      <c r="AK76" s="323"/>
      <c r="AL76" s="323"/>
      <c r="AM76" s="323"/>
      <c r="AN76" s="323"/>
      <c r="AO76" s="323"/>
      <c r="AP76" s="200"/>
      <c r="AQ76" s="200"/>
      <c r="AR76" s="200"/>
      <c r="AS76" s="129">
        <f t="shared" si="20"/>
        <v>0</v>
      </c>
      <c r="AT76" s="147">
        <f t="shared" si="13"/>
        <v>0</v>
      </c>
      <c r="AU76" s="130"/>
      <c r="AV76" s="128">
        <f t="shared" si="21"/>
        <v>0</v>
      </c>
      <c r="AW76" s="128">
        <f t="shared" si="22"/>
        <v>0</v>
      </c>
      <c r="AX76" s="131" t="str">
        <f t="shared" si="23"/>
        <v/>
      </c>
      <c r="AY76" s="402" t="str">
        <f t="shared" si="14"/>
        <v/>
      </c>
      <c r="AZ76" s="285"/>
      <c r="BA76" s="128" t="e">
        <f t="shared" si="24"/>
        <v>#VALUE!</v>
      </c>
      <c r="BB76" s="155">
        <f t="shared" si="25"/>
        <v>0</v>
      </c>
      <c r="BC76" s="132">
        <f t="shared" si="26"/>
        <v>0</v>
      </c>
      <c r="BD76" s="132">
        <f t="shared" si="27"/>
        <v>0</v>
      </c>
      <c r="BE76" s="399">
        <f t="shared" si="28"/>
        <v>0</v>
      </c>
      <c r="BF76" s="399">
        <f t="shared" si="29"/>
        <v>0</v>
      </c>
    </row>
    <row r="77" spans="1:58" s="132" customFormat="1" ht="43.95" customHeight="1" x14ac:dyDescent="0.3">
      <c r="A77" s="126" t="str">
        <f>IF(INSCRIÇÃO!B71="","",INSCRIÇÃO!B71)</f>
        <v/>
      </c>
      <c r="B77" s="207" t="str">
        <f>INSCRIÇÃO!C71</f>
        <v/>
      </c>
      <c r="C77" s="211">
        <f>INSCRIÇÃO!D71</f>
        <v>0</v>
      </c>
      <c r="D77" s="127">
        <f>INSCRIÇÃO!E71</f>
        <v>0</v>
      </c>
      <c r="E77" s="409" t="str">
        <f>IF(INSCRIÇÃO!F71=0,"",INSCRIÇÃO!F71)</f>
        <v/>
      </c>
      <c r="F77" s="409" t="str">
        <f>IF(INSCRIÇÃO!G71=0,"",INSCRIÇÃO!G71)</f>
        <v/>
      </c>
      <c r="G77" s="126">
        <f>INSCRIÇÃO!H71</f>
        <v>0</v>
      </c>
      <c r="H77" s="206"/>
      <c r="I77" s="203"/>
      <c r="J77" s="204"/>
      <c r="K77" s="251">
        <f t="shared" si="16"/>
        <v>0</v>
      </c>
      <c r="L77" s="204"/>
      <c r="M77" s="251">
        <f t="shared" si="17"/>
        <v>0</v>
      </c>
      <c r="N77" s="203"/>
      <c r="O77" s="204"/>
      <c r="P77" s="251">
        <f t="shared" si="18"/>
        <v>0</v>
      </c>
      <c r="Q77" s="204"/>
      <c r="R77" s="251">
        <f t="shared" si="19"/>
        <v>0</v>
      </c>
      <c r="S77" s="424"/>
      <c r="T77" s="424"/>
      <c r="U77" s="424"/>
      <c r="V77" s="424"/>
      <c r="W77" s="424"/>
      <c r="X77" s="424"/>
      <c r="Y77" s="424"/>
      <c r="Z77" s="424"/>
      <c r="AA77" s="424"/>
      <c r="AB77" s="424"/>
      <c r="AC77" s="424"/>
      <c r="AD77" s="424"/>
      <c r="AE77" s="424"/>
      <c r="AF77" s="424"/>
      <c r="AG77" s="424"/>
      <c r="AH77" s="424"/>
      <c r="AI77" s="424"/>
      <c r="AJ77" s="322"/>
      <c r="AK77" s="322"/>
      <c r="AL77" s="322"/>
      <c r="AM77" s="322"/>
      <c r="AN77" s="322"/>
      <c r="AO77" s="322"/>
      <c r="AP77" s="149"/>
      <c r="AQ77" s="149"/>
      <c r="AR77" s="156"/>
      <c r="AS77" s="129">
        <f t="shared" si="20"/>
        <v>0</v>
      </c>
      <c r="AT77" s="147">
        <f t="shared" si="13"/>
        <v>0</v>
      </c>
      <c r="AU77" s="130"/>
      <c r="AV77" s="128">
        <f t="shared" si="21"/>
        <v>0</v>
      </c>
      <c r="AW77" s="128">
        <f t="shared" si="22"/>
        <v>0</v>
      </c>
      <c r="AX77" s="131" t="str">
        <f t="shared" si="23"/>
        <v/>
      </c>
      <c r="AY77" s="402" t="str">
        <f t="shared" si="14"/>
        <v/>
      </c>
      <c r="AZ77" s="285"/>
      <c r="BA77" s="128" t="e">
        <f t="shared" si="24"/>
        <v>#VALUE!</v>
      </c>
      <c r="BB77" s="155">
        <f t="shared" si="25"/>
        <v>0</v>
      </c>
      <c r="BC77" s="132">
        <f t="shared" si="26"/>
        <v>0</v>
      </c>
      <c r="BD77" s="132">
        <f t="shared" si="27"/>
        <v>0</v>
      </c>
      <c r="BE77" s="399">
        <f t="shared" si="28"/>
        <v>0</v>
      </c>
      <c r="BF77" s="399">
        <f t="shared" si="29"/>
        <v>0</v>
      </c>
    </row>
    <row r="78" spans="1:58" s="132" customFormat="1" ht="43.95" customHeight="1" x14ac:dyDescent="0.3">
      <c r="A78" s="198" t="str">
        <f>IF(INSCRIÇÃO!B72="","",INSCRIÇÃO!B72)</f>
        <v/>
      </c>
      <c r="B78" s="208" t="str">
        <f>INSCRIÇÃO!C72</f>
        <v/>
      </c>
      <c r="C78" s="212">
        <f>INSCRIÇÃO!D72</f>
        <v>0</v>
      </c>
      <c r="D78" s="199">
        <f>INSCRIÇÃO!E72</f>
        <v>0</v>
      </c>
      <c r="E78" s="198" t="str">
        <f>IF(INSCRIÇÃO!F72=0,"",INSCRIÇÃO!F72)</f>
        <v/>
      </c>
      <c r="F78" s="198" t="str">
        <f>IF(INSCRIÇÃO!G72=0,"",INSCRIÇÃO!G72)</f>
        <v/>
      </c>
      <c r="G78" s="198">
        <f>INSCRIÇÃO!H72</f>
        <v>0</v>
      </c>
      <c r="H78" s="210"/>
      <c r="I78" s="210"/>
      <c r="J78" s="209"/>
      <c r="K78" s="251">
        <f t="shared" si="16"/>
        <v>0</v>
      </c>
      <c r="L78" s="209"/>
      <c r="M78" s="251">
        <f t="shared" si="17"/>
        <v>0</v>
      </c>
      <c r="N78" s="210"/>
      <c r="O78" s="209"/>
      <c r="P78" s="251">
        <f t="shared" si="18"/>
        <v>0</v>
      </c>
      <c r="Q78" s="209"/>
      <c r="R78" s="251">
        <f t="shared" si="19"/>
        <v>0</v>
      </c>
      <c r="S78" s="425"/>
      <c r="T78" s="425"/>
      <c r="U78" s="425"/>
      <c r="V78" s="425"/>
      <c r="W78" s="425"/>
      <c r="X78" s="425"/>
      <c r="Y78" s="425"/>
      <c r="Z78" s="425"/>
      <c r="AA78" s="425"/>
      <c r="AB78" s="425"/>
      <c r="AC78" s="425"/>
      <c r="AD78" s="425"/>
      <c r="AE78" s="425"/>
      <c r="AF78" s="425"/>
      <c r="AG78" s="425"/>
      <c r="AH78" s="425"/>
      <c r="AI78" s="425"/>
      <c r="AJ78" s="323"/>
      <c r="AK78" s="323"/>
      <c r="AL78" s="323"/>
      <c r="AM78" s="323"/>
      <c r="AN78" s="323"/>
      <c r="AO78" s="323"/>
      <c r="AP78" s="200"/>
      <c r="AQ78" s="200"/>
      <c r="AR78" s="200"/>
      <c r="AS78" s="129">
        <f t="shared" si="20"/>
        <v>0</v>
      </c>
      <c r="AT78" s="147">
        <f t="shared" si="13"/>
        <v>0</v>
      </c>
      <c r="AU78" s="130"/>
      <c r="AV78" s="128">
        <f t="shared" si="21"/>
        <v>0</v>
      </c>
      <c r="AW78" s="128">
        <f t="shared" si="22"/>
        <v>0</v>
      </c>
      <c r="AX78" s="131" t="str">
        <f t="shared" si="23"/>
        <v/>
      </c>
      <c r="AY78" s="402" t="str">
        <f t="shared" si="14"/>
        <v/>
      </c>
      <c r="AZ78" s="285"/>
      <c r="BA78" s="128" t="e">
        <f t="shared" si="24"/>
        <v>#VALUE!</v>
      </c>
      <c r="BB78" s="155">
        <f t="shared" si="25"/>
        <v>0</v>
      </c>
      <c r="BC78" s="132">
        <f t="shared" si="26"/>
        <v>0</v>
      </c>
      <c r="BD78" s="132">
        <f t="shared" si="27"/>
        <v>0</v>
      </c>
      <c r="BE78" s="399">
        <f t="shared" si="28"/>
        <v>0</v>
      </c>
      <c r="BF78" s="399">
        <f t="shared" si="29"/>
        <v>0</v>
      </c>
    </row>
    <row r="79" spans="1:58" s="132" customFormat="1" ht="43.95" customHeight="1" x14ac:dyDescent="0.3">
      <c r="A79" s="126" t="str">
        <f>IF(INSCRIÇÃO!B73="","",INSCRIÇÃO!B73)</f>
        <v/>
      </c>
      <c r="B79" s="207" t="str">
        <f>INSCRIÇÃO!C73</f>
        <v/>
      </c>
      <c r="C79" s="211">
        <f>INSCRIÇÃO!D73</f>
        <v>0</v>
      </c>
      <c r="D79" s="127">
        <f>INSCRIÇÃO!E73</f>
        <v>0</v>
      </c>
      <c r="E79" s="409" t="str">
        <f>IF(INSCRIÇÃO!F73=0,"",INSCRIÇÃO!F73)</f>
        <v/>
      </c>
      <c r="F79" s="409" t="str">
        <f>IF(INSCRIÇÃO!G73=0,"",INSCRIÇÃO!G73)</f>
        <v/>
      </c>
      <c r="G79" s="126">
        <f>INSCRIÇÃO!H73</f>
        <v>0</v>
      </c>
      <c r="H79" s="206"/>
      <c r="I79" s="203"/>
      <c r="J79" s="204"/>
      <c r="K79" s="251">
        <f t="shared" ref="K79:K110" si="30">IFERROR(I79-J79,0)</f>
        <v>0</v>
      </c>
      <c r="L79" s="204"/>
      <c r="M79" s="251">
        <f t="shared" ref="M79:M110" si="31">IFERROR(I79-L79,0)</f>
        <v>0</v>
      </c>
      <c r="N79" s="203"/>
      <c r="O79" s="204"/>
      <c r="P79" s="251">
        <f t="shared" ref="P79:P110" si="32">IFERROR(N79-O79,0)</f>
        <v>0</v>
      </c>
      <c r="Q79" s="204"/>
      <c r="R79" s="251">
        <f t="shared" ref="R79:R110" si="33">IFERROR(N79-Q79,0)</f>
        <v>0</v>
      </c>
      <c r="S79" s="424"/>
      <c r="T79" s="424"/>
      <c r="U79" s="424"/>
      <c r="V79" s="424"/>
      <c r="W79" s="424"/>
      <c r="X79" s="424"/>
      <c r="Y79" s="424"/>
      <c r="Z79" s="424"/>
      <c r="AA79" s="424"/>
      <c r="AB79" s="424"/>
      <c r="AC79" s="424"/>
      <c r="AD79" s="424"/>
      <c r="AE79" s="424"/>
      <c r="AF79" s="424"/>
      <c r="AG79" s="424"/>
      <c r="AH79" s="424"/>
      <c r="AI79" s="424"/>
      <c r="AJ79" s="322"/>
      <c r="AK79" s="322"/>
      <c r="AL79" s="322"/>
      <c r="AM79" s="322"/>
      <c r="AN79" s="322"/>
      <c r="AO79" s="322"/>
      <c r="AP79" s="149"/>
      <c r="AQ79" s="149"/>
      <c r="AR79" s="156"/>
      <c r="AS79" s="129">
        <f t="shared" ref="AS79:AS110" si="34">SUM(S79:AO79)</f>
        <v>0</v>
      </c>
      <c r="AT79" s="147">
        <f t="shared" si="13"/>
        <v>0</v>
      </c>
      <c r="AU79" s="130"/>
      <c r="AV79" s="128">
        <f t="shared" ref="AV79:AV110" si="35">IF(J79+L79&gt;0,(J79+L79)/2,0)</f>
        <v>0</v>
      </c>
      <c r="AW79" s="128">
        <f t="shared" ref="AW79:AW110" si="36">IF(O79+Q79&gt;0,(O79+Q79)/2,0)</f>
        <v>0</v>
      </c>
      <c r="AX79" s="131" t="str">
        <f t="shared" ref="AX79:AX110" si="37">IF(OR(A79="",A79="falta"),"",AV79+AW79-AT79+H79)</f>
        <v/>
      </c>
      <c r="AY79" s="402" t="str">
        <f t="shared" si="14"/>
        <v/>
      </c>
      <c r="AZ79" s="285"/>
      <c r="BA79" s="128" t="e">
        <f t="shared" ref="BA79:BA110" si="38">AX79-H79</f>
        <v>#VALUE!</v>
      </c>
      <c r="BB79" s="155">
        <f t="shared" ref="BB79:BB110" si="39">AS79</f>
        <v>0</v>
      </c>
      <c r="BC79" s="132">
        <f t="shared" ref="BC79:BC110" si="40">(J79+L79)/2</f>
        <v>0</v>
      </c>
      <c r="BD79" s="132">
        <f t="shared" ref="BD79:BD110" si="41">(O79+Q79)/2</f>
        <v>0</v>
      </c>
      <c r="BE79" s="399">
        <f t="shared" ref="BE79:BE110" si="42">I79</f>
        <v>0</v>
      </c>
      <c r="BF79" s="399">
        <f t="shared" ref="BF79:BF110" si="43">N79</f>
        <v>0</v>
      </c>
    </row>
    <row r="80" spans="1:58" s="132" customFormat="1" ht="43.95" customHeight="1" x14ac:dyDescent="0.3">
      <c r="A80" s="198" t="str">
        <f>IF(INSCRIÇÃO!B74="","",INSCRIÇÃO!B74)</f>
        <v/>
      </c>
      <c r="B80" s="208" t="str">
        <f>INSCRIÇÃO!C74</f>
        <v/>
      </c>
      <c r="C80" s="212">
        <f>INSCRIÇÃO!D74</f>
        <v>0</v>
      </c>
      <c r="D80" s="199">
        <f>INSCRIÇÃO!E74</f>
        <v>0</v>
      </c>
      <c r="E80" s="198" t="str">
        <f>IF(INSCRIÇÃO!F74=0,"",INSCRIÇÃO!F74)</f>
        <v/>
      </c>
      <c r="F80" s="198" t="str">
        <f>IF(INSCRIÇÃO!G74=0,"",INSCRIÇÃO!G74)</f>
        <v/>
      </c>
      <c r="G80" s="198">
        <f>INSCRIÇÃO!H74</f>
        <v>0</v>
      </c>
      <c r="H80" s="210"/>
      <c r="I80" s="210"/>
      <c r="J80" s="209"/>
      <c r="K80" s="251">
        <f t="shared" si="30"/>
        <v>0</v>
      </c>
      <c r="L80" s="209"/>
      <c r="M80" s="251">
        <f t="shared" si="31"/>
        <v>0</v>
      </c>
      <c r="N80" s="210"/>
      <c r="O80" s="209"/>
      <c r="P80" s="251">
        <f t="shared" si="32"/>
        <v>0</v>
      </c>
      <c r="Q80" s="209"/>
      <c r="R80" s="251">
        <f t="shared" si="33"/>
        <v>0</v>
      </c>
      <c r="S80" s="425"/>
      <c r="T80" s="425"/>
      <c r="U80" s="425"/>
      <c r="V80" s="425"/>
      <c r="W80" s="425"/>
      <c r="X80" s="425"/>
      <c r="Y80" s="425"/>
      <c r="Z80" s="425"/>
      <c r="AA80" s="425"/>
      <c r="AB80" s="425"/>
      <c r="AC80" s="425"/>
      <c r="AD80" s="425"/>
      <c r="AE80" s="425"/>
      <c r="AF80" s="425"/>
      <c r="AG80" s="425"/>
      <c r="AH80" s="425"/>
      <c r="AI80" s="425"/>
      <c r="AJ80" s="323"/>
      <c r="AK80" s="323"/>
      <c r="AL80" s="323"/>
      <c r="AM80" s="323"/>
      <c r="AN80" s="323"/>
      <c r="AO80" s="323"/>
      <c r="AP80" s="200"/>
      <c r="AQ80" s="200"/>
      <c r="AR80" s="200"/>
      <c r="AS80" s="129">
        <f t="shared" si="34"/>
        <v>0</v>
      </c>
      <c r="AT80" s="147">
        <f t="shared" ref="AT80:AT110" si="44">IF(SUM(AS80)=0,0,SUM(AS80))</f>
        <v>0</v>
      </c>
      <c r="AU80" s="130"/>
      <c r="AV80" s="128">
        <f t="shared" si="35"/>
        <v>0</v>
      </c>
      <c r="AW80" s="128">
        <f t="shared" si="36"/>
        <v>0</v>
      </c>
      <c r="AX80" s="131" t="str">
        <f t="shared" si="37"/>
        <v/>
      </c>
      <c r="AY80" s="402" t="str">
        <f t="shared" ref="AY80:AY110" si="45">IFERROR((IF(AX80=0,"")+AX80+(BA80*0.00001)-(BB80*0.00001)+(BC80*0.00001)+(BD80*0.00001)+(BE80*0.00001)+(BF80*0.00001)),"")</f>
        <v/>
      </c>
      <c r="AZ80" s="285"/>
      <c r="BA80" s="128" t="e">
        <f t="shared" si="38"/>
        <v>#VALUE!</v>
      </c>
      <c r="BB80" s="155">
        <f t="shared" si="39"/>
        <v>0</v>
      </c>
      <c r="BC80" s="132">
        <f t="shared" si="40"/>
        <v>0</v>
      </c>
      <c r="BD80" s="132">
        <f t="shared" si="41"/>
        <v>0</v>
      </c>
      <c r="BE80" s="399">
        <f t="shared" si="42"/>
        <v>0</v>
      </c>
      <c r="BF80" s="399">
        <f t="shared" si="43"/>
        <v>0</v>
      </c>
    </row>
    <row r="81" spans="1:58" s="132" customFormat="1" ht="43.95" customHeight="1" x14ac:dyDescent="0.3">
      <c r="A81" s="126" t="str">
        <f>IF(INSCRIÇÃO!B75="","",INSCRIÇÃO!B75)</f>
        <v/>
      </c>
      <c r="B81" s="207" t="str">
        <f>INSCRIÇÃO!C75</f>
        <v/>
      </c>
      <c r="C81" s="211">
        <f>INSCRIÇÃO!D75</f>
        <v>0</v>
      </c>
      <c r="D81" s="127">
        <f>INSCRIÇÃO!E75</f>
        <v>0</v>
      </c>
      <c r="E81" s="409" t="str">
        <f>IF(INSCRIÇÃO!F75=0,"",INSCRIÇÃO!F75)</f>
        <v/>
      </c>
      <c r="F81" s="409" t="str">
        <f>IF(INSCRIÇÃO!G75=0,"",INSCRIÇÃO!G75)</f>
        <v/>
      </c>
      <c r="G81" s="126">
        <f>INSCRIÇÃO!H75</f>
        <v>0</v>
      </c>
      <c r="H81" s="206"/>
      <c r="I81" s="203"/>
      <c r="J81" s="204"/>
      <c r="K81" s="251">
        <f t="shared" si="30"/>
        <v>0</v>
      </c>
      <c r="L81" s="204"/>
      <c r="M81" s="251">
        <f t="shared" si="31"/>
        <v>0</v>
      </c>
      <c r="N81" s="203"/>
      <c r="O81" s="204"/>
      <c r="P81" s="251">
        <f t="shared" si="32"/>
        <v>0</v>
      </c>
      <c r="Q81" s="204"/>
      <c r="R81" s="251">
        <f t="shared" si="33"/>
        <v>0</v>
      </c>
      <c r="S81" s="424"/>
      <c r="T81" s="424"/>
      <c r="U81" s="424"/>
      <c r="V81" s="424"/>
      <c r="W81" s="424"/>
      <c r="X81" s="424"/>
      <c r="Y81" s="424"/>
      <c r="Z81" s="424"/>
      <c r="AA81" s="424"/>
      <c r="AB81" s="424"/>
      <c r="AC81" s="424"/>
      <c r="AD81" s="424"/>
      <c r="AE81" s="424"/>
      <c r="AF81" s="424"/>
      <c r="AG81" s="424"/>
      <c r="AH81" s="424"/>
      <c r="AI81" s="424"/>
      <c r="AJ81" s="322"/>
      <c r="AK81" s="322"/>
      <c r="AL81" s="322"/>
      <c r="AM81" s="322"/>
      <c r="AN81" s="322"/>
      <c r="AO81" s="322"/>
      <c r="AP81" s="149"/>
      <c r="AQ81" s="149"/>
      <c r="AR81" s="156"/>
      <c r="AS81" s="129">
        <f t="shared" si="34"/>
        <v>0</v>
      </c>
      <c r="AT81" s="147">
        <f t="shared" si="44"/>
        <v>0</v>
      </c>
      <c r="AU81" s="130"/>
      <c r="AV81" s="128">
        <f t="shared" si="35"/>
        <v>0</v>
      </c>
      <c r="AW81" s="128">
        <f t="shared" si="36"/>
        <v>0</v>
      </c>
      <c r="AX81" s="131" t="str">
        <f t="shared" si="37"/>
        <v/>
      </c>
      <c r="AY81" s="402" t="str">
        <f t="shared" si="45"/>
        <v/>
      </c>
      <c r="AZ81" s="285"/>
      <c r="BA81" s="128" t="e">
        <f t="shared" si="38"/>
        <v>#VALUE!</v>
      </c>
      <c r="BB81" s="155">
        <f t="shared" si="39"/>
        <v>0</v>
      </c>
      <c r="BC81" s="132">
        <f t="shared" si="40"/>
        <v>0</v>
      </c>
      <c r="BD81" s="132">
        <f t="shared" si="41"/>
        <v>0</v>
      </c>
      <c r="BE81" s="399">
        <f t="shared" si="42"/>
        <v>0</v>
      </c>
      <c r="BF81" s="399">
        <f t="shared" si="43"/>
        <v>0</v>
      </c>
    </row>
    <row r="82" spans="1:58" s="132" customFormat="1" ht="43.95" customHeight="1" x14ac:dyDescent="0.3">
      <c r="A82" s="198" t="str">
        <f>IF(INSCRIÇÃO!B76="","",INSCRIÇÃO!B76)</f>
        <v/>
      </c>
      <c r="B82" s="208" t="str">
        <f>INSCRIÇÃO!C76</f>
        <v/>
      </c>
      <c r="C82" s="212">
        <f>INSCRIÇÃO!D76</f>
        <v>0</v>
      </c>
      <c r="D82" s="199">
        <f>INSCRIÇÃO!E76</f>
        <v>0</v>
      </c>
      <c r="E82" s="198" t="str">
        <f>IF(INSCRIÇÃO!F76=0,"",INSCRIÇÃO!F76)</f>
        <v/>
      </c>
      <c r="F82" s="198" t="str">
        <f>IF(INSCRIÇÃO!G76=0,"",INSCRIÇÃO!G76)</f>
        <v/>
      </c>
      <c r="G82" s="198">
        <f>INSCRIÇÃO!H76</f>
        <v>0</v>
      </c>
      <c r="H82" s="210"/>
      <c r="I82" s="210"/>
      <c r="J82" s="209"/>
      <c r="K82" s="251">
        <f t="shared" si="30"/>
        <v>0</v>
      </c>
      <c r="L82" s="209"/>
      <c r="M82" s="251">
        <f t="shared" si="31"/>
        <v>0</v>
      </c>
      <c r="N82" s="210"/>
      <c r="O82" s="209"/>
      <c r="P82" s="251">
        <f t="shared" si="32"/>
        <v>0</v>
      </c>
      <c r="Q82" s="209"/>
      <c r="R82" s="251">
        <f t="shared" si="33"/>
        <v>0</v>
      </c>
      <c r="S82" s="425"/>
      <c r="T82" s="425"/>
      <c r="U82" s="425"/>
      <c r="V82" s="425"/>
      <c r="W82" s="425"/>
      <c r="X82" s="425"/>
      <c r="Y82" s="425"/>
      <c r="Z82" s="425"/>
      <c r="AA82" s="425"/>
      <c r="AB82" s="425"/>
      <c r="AC82" s="425"/>
      <c r="AD82" s="425"/>
      <c r="AE82" s="425"/>
      <c r="AF82" s="425"/>
      <c r="AG82" s="425"/>
      <c r="AH82" s="425"/>
      <c r="AI82" s="425"/>
      <c r="AJ82" s="323"/>
      <c r="AK82" s="323"/>
      <c r="AL82" s="323"/>
      <c r="AM82" s="323"/>
      <c r="AN82" s="323"/>
      <c r="AO82" s="323"/>
      <c r="AP82" s="200"/>
      <c r="AQ82" s="200"/>
      <c r="AR82" s="200"/>
      <c r="AS82" s="129">
        <f t="shared" si="34"/>
        <v>0</v>
      </c>
      <c r="AT82" s="147">
        <f t="shared" si="44"/>
        <v>0</v>
      </c>
      <c r="AU82" s="130"/>
      <c r="AV82" s="128">
        <f t="shared" si="35"/>
        <v>0</v>
      </c>
      <c r="AW82" s="128">
        <f t="shared" si="36"/>
        <v>0</v>
      </c>
      <c r="AX82" s="131" t="str">
        <f t="shared" si="37"/>
        <v/>
      </c>
      <c r="AY82" s="402" t="str">
        <f t="shared" si="45"/>
        <v/>
      </c>
      <c r="AZ82" s="285"/>
      <c r="BA82" s="128" t="e">
        <f t="shared" si="38"/>
        <v>#VALUE!</v>
      </c>
      <c r="BB82" s="155">
        <f t="shared" si="39"/>
        <v>0</v>
      </c>
      <c r="BC82" s="132">
        <f t="shared" si="40"/>
        <v>0</v>
      </c>
      <c r="BD82" s="132">
        <f t="shared" si="41"/>
        <v>0</v>
      </c>
      <c r="BE82" s="399">
        <f t="shared" si="42"/>
        <v>0</v>
      </c>
      <c r="BF82" s="399">
        <f t="shared" si="43"/>
        <v>0</v>
      </c>
    </row>
    <row r="83" spans="1:58" s="132" customFormat="1" ht="43.95" customHeight="1" x14ac:dyDescent="0.3">
      <c r="A83" s="126" t="str">
        <f>IF(INSCRIÇÃO!B77="","",INSCRIÇÃO!B77)</f>
        <v/>
      </c>
      <c r="B83" s="207" t="str">
        <f>INSCRIÇÃO!C77</f>
        <v/>
      </c>
      <c r="C83" s="211">
        <f>INSCRIÇÃO!D77</f>
        <v>0</v>
      </c>
      <c r="D83" s="127">
        <f>INSCRIÇÃO!E77</f>
        <v>0</v>
      </c>
      <c r="E83" s="409" t="str">
        <f>IF(INSCRIÇÃO!F77=0,"",INSCRIÇÃO!F77)</f>
        <v/>
      </c>
      <c r="F83" s="409" t="str">
        <f>IF(INSCRIÇÃO!G77=0,"",INSCRIÇÃO!G77)</f>
        <v/>
      </c>
      <c r="G83" s="126">
        <f>INSCRIÇÃO!H77</f>
        <v>0</v>
      </c>
      <c r="H83" s="206"/>
      <c r="I83" s="203"/>
      <c r="J83" s="204"/>
      <c r="K83" s="251">
        <f t="shared" si="30"/>
        <v>0</v>
      </c>
      <c r="L83" s="204"/>
      <c r="M83" s="251">
        <f t="shared" si="31"/>
        <v>0</v>
      </c>
      <c r="N83" s="203"/>
      <c r="O83" s="204"/>
      <c r="P83" s="251">
        <f t="shared" si="32"/>
        <v>0</v>
      </c>
      <c r="Q83" s="204"/>
      <c r="R83" s="251">
        <f t="shared" si="33"/>
        <v>0</v>
      </c>
      <c r="S83" s="424"/>
      <c r="T83" s="424"/>
      <c r="U83" s="424"/>
      <c r="V83" s="424"/>
      <c r="W83" s="424"/>
      <c r="X83" s="424"/>
      <c r="Y83" s="424"/>
      <c r="Z83" s="424"/>
      <c r="AA83" s="424"/>
      <c r="AB83" s="424"/>
      <c r="AC83" s="424"/>
      <c r="AD83" s="424"/>
      <c r="AE83" s="424"/>
      <c r="AF83" s="424"/>
      <c r="AG83" s="424"/>
      <c r="AH83" s="424"/>
      <c r="AI83" s="424"/>
      <c r="AJ83" s="322"/>
      <c r="AK83" s="322"/>
      <c r="AL83" s="322"/>
      <c r="AM83" s="322"/>
      <c r="AN83" s="322"/>
      <c r="AO83" s="322"/>
      <c r="AP83" s="149"/>
      <c r="AQ83" s="149"/>
      <c r="AR83" s="156"/>
      <c r="AS83" s="129">
        <f t="shared" si="34"/>
        <v>0</v>
      </c>
      <c r="AT83" s="147">
        <f t="shared" si="44"/>
        <v>0</v>
      </c>
      <c r="AU83" s="130"/>
      <c r="AV83" s="128">
        <f t="shared" si="35"/>
        <v>0</v>
      </c>
      <c r="AW83" s="128">
        <f t="shared" si="36"/>
        <v>0</v>
      </c>
      <c r="AX83" s="131" t="str">
        <f t="shared" si="37"/>
        <v/>
      </c>
      <c r="AY83" s="402" t="str">
        <f t="shared" si="45"/>
        <v/>
      </c>
      <c r="AZ83" s="285"/>
      <c r="BA83" s="128" t="e">
        <f t="shared" si="38"/>
        <v>#VALUE!</v>
      </c>
      <c r="BB83" s="155">
        <f t="shared" si="39"/>
        <v>0</v>
      </c>
      <c r="BC83" s="132">
        <f t="shared" si="40"/>
        <v>0</v>
      </c>
      <c r="BD83" s="132">
        <f t="shared" si="41"/>
        <v>0</v>
      </c>
      <c r="BE83" s="399">
        <f t="shared" si="42"/>
        <v>0</v>
      </c>
      <c r="BF83" s="399">
        <f t="shared" si="43"/>
        <v>0</v>
      </c>
    </row>
    <row r="84" spans="1:58" s="132" customFormat="1" ht="43.95" customHeight="1" x14ac:dyDescent="0.3">
      <c r="A84" s="198" t="str">
        <f>IF(INSCRIÇÃO!B78="","",INSCRIÇÃO!B78)</f>
        <v/>
      </c>
      <c r="B84" s="208" t="str">
        <f>INSCRIÇÃO!C78</f>
        <v/>
      </c>
      <c r="C84" s="212">
        <f>INSCRIÇÃO!D78</f>
        <v>0</v>
      </c>
      <c r="D84" s="199">
        <f>INSCRIÇÃO!E78</f>
        <v>0</v>
      </c>
      <c r="E84" s="198" t="str">
        <f>IF(INSCRIÇÃO!F78=0,"",INSCRIÇÃO!F78)</f>
        <v/>
      </c>
      <c r="F84" s="198" t="str">
        <f>IF(INSCRIÇÃO!G78=0,"",INSCRIÇÃO!G78)</f>
        <v/>
      </c>
      <c r="G84" s="198">
        <f>INSCRIÇÃO!H78</f>
        <v>0</v>
      </c>
      <c r="H84" s="210"/>
      <c r="I84" s="210"/>
      <c r="J84" s="209"/>
      <c r="K84" s="251">
        <f t="shared" si="30"/>
        <v>0</v>
      </c>
      <c r="L84" s="209"/>
      <c r="M84" s="251">
        <f t="shared" si="31"/>
        <v>0</v>
      </c>
      <c r="N84" s="210"/>
      <c r="O84" s="209"/>
      <c r="P84" s="251">
        <f t="shared" si="32"/>
        <v>0</v>
      </c>
      <c r="Q84" s="209"/>
      <c r="R84" s="251">
        <f t="shared" si="33"/>
        <v>0</v>
      </c>
      <c r="S84" s="425"/>
      <c r="T84" s="425"/>
      <c r="U84" s="425"/>
      <c r="V84" s="425"/>
      <c r="W84" s="425"/>
      <c r="X84" s="425"/>
      <c r="Y84" s="425"/>
      <c r="Z84" s="425"/>
      <c r="AA84" s="425"/>
      <c r="AB84" s="425"/>
      <c r="AC84" s="425"/>
      <c r="AD84" s="425"/>
      <c r="AE84" s="425"/>
      <c r="AF84" s="425"/>
      <c r="AG84" s="425"/>
      <c r="AH84" s="425"/>
      <c r="AI84" s="425"/>
      <c r="AJ84" s="323"/>
      <c r="AK84" s="323"/>
      <c r="AL84" s="323"/>
      <c r="AM84" s="323"/>
      <c r="AN84" s="323"/>
      <c r="AO84" s="323"/>
      <c r="AP84" s="200"/>
      <c r="AQ84" s="200"/>
      <c r="AR84" s="200"/>
      <c r="AS84" s="129">
        <f t="shared" si="34"/>
        <v>0</v>
      </c>
      <c r="AT84" s="147">
        <f t="shared" si="44"/>
        <v>0</v>
      </c>
      <c r="AU84" s="130"/>
      <c r="AV84" s="128">
        <f t="shared" si="35"/>
        <v>0</v>
      </c>
      <c r="AW84" s="128">
        <f t="shared" si="36"/>
        <v>0</v>
      </c>
      <c r="AX84" s="131" t="str">
        <f t="shared" si="37"/>
        <v/>
      </c>
      <c r="AY84" s="402" t="str">
        <f t="shared" si="45"/>
        <v/>
      </c>
      <c r="AZ84" s="285"/>
      <c r="BA84" s="128" t="e">
        <f t="shared" si="38"/>
        <v>#VALUE!</v>
      </c>
      <c r="BB84" s="155">
        <f t="shared" si="39"/>
        <v>0</v>
      </c>
      <c r="BC84" s="132">
        <f t="shared" si="40"/>
        <v>0</v>
      </c>
      <c r="BD84" s="132">
        <f t="shared" si="41"/>
        <v>0</v>
      </c>
      <c r="BE84" s="399">
        <f t="shared" si="42"/>
        <v>0</v>
      </c>
      <c r="BF84" s="399">
        <f t="shared" si="43"/>
        <v>0</v>
      </c>
    </row>
    <row r="85" spans="1:58" s="132" customFormat="1" ht="43.95" customHeight="1" x14ac:dyDescent="0.3">
      <c r="A85" s="126" t="str">
        <f>IF(INSCRIÇÃO!B79="","",INSCRIÇÃO!B79)</f>
        <v/>
      </c>
      <c r="B85" s="207" t="str">
        <f>INSCRIÇÃO!C79</f>
        <v/>
      </c>
      <c r="C85" s="211">
        <f>INSCRIÇÃO!D79</f>
        <v>0</v>
      </c>
      <c r="D85" s="127">
        <f>INSCRIÇÃO!E79</f>
        <v>0</v>
      </c>
      <c r="E85" s="409" t="str">
        <f>IF(INSCRIÇÃO!F79=0,"",INSCRIÇÃO!F79)</f>
        <v/>
      </c>
      <c r="F85" s="409" t="str">
        <f>IF(INSCRIÇÃO!G79=0,"",INSCRIÇÃO!G79)</f>
        <v/>
      </c>
      <c r="G85" s="126">
        <f>INSCRIÇÃO!H79</f>
        <v>0</v>
      </c>
      <c r="H85" s="206"/>
      <c r="I85" s="203"/>
      <c r="J85" s="204"/>
      <c r="K85" s="251">
        <f t="shared" si="30"/>
        <v>0</v>
      </c>
      <c r="L85" s="204"/>
      <c r="M85" s="251">
        <f t="shared" si="31"/>
        <v>0</v>
      </c>
      <c r="N85" s="203"/>
      <c r="O85" s="204"/>
      <c r="P85" s="251">
        <f t="shared" si="32"/>
        <v>0</v>
      </c>
      <c r="Q85" s="204"/>
      <c r="R85" s="251">
        <f t="shared" si="33"/>
        <v>0</v>
      </c>
      <c r="S85" s="424"/>
      <c r="T85" s="424"/>
      <c r="U85" s="424"/>
      <c r="V85" s="424"/>
      <c r="W85" s="424"/>
      <c r="X85" s="424"/>
      <c r="Y85" s="424"/>
      <c r="Z85" s="424"/>
      <c r="AA85" s="424"/>
      <c r="AB85" s="424"/>
      <c r="AC85" s="424"/>
      <c r="AD85" s="424"/>
      <c r="AE85" s="424"/>
      <c r="AF85" s="424"/>
      <c r="AG85" s="424"/>
      <c r="AH85" s="424"/>
      <c r="AI85" s="424"/>
      <c r="AJ85" s="322"/>
      <c r="AK85" s="322"/>
      <c r="AL85" s="322"/>
      <c r="AM85" s="322"/>
      <c r="AN85" s="322"/>
      <c r="AO85" s="322"/>
      <c r="AP85" s="149"/>
      <c r="AQ85" s="149"/>
      <c r="AR85" s="156"/>
      <c r="AS85" s="129">
        <f t="shared" si="34"/>
        <v>0</v>
      </c>
      <c r="AT85" s="147">
        <f t="shared" si="44"/>
        <v>0</v>
      </c>
      <c r="AU85" s="130"/>
      <c r="AV85" s="128">
        <f t="shared" si="35"/>
        <v>0</v>
      </c>
      <c r="AW85" s="128">
        <f t="shared" si="36"/>
        <v>0</v>
      </c>
      <c r="AX85" s="131" t="str">
        <f t="shared" si="37"/>
        <v/>
      </c>
      <c r="AY85" s="402" t="str">
        <f t="shared" si="45"/>
        <v/>
      </c>
      <c r="AZ85" s="285"/>
      <c r="BA85" s="128" t="e">
        <f t="shared" si="38"/>
        <v>#VALUE!</v>
      </c>
      <c r="BB85" s="155">
        <f t="shared" si="39"/>
        <v>0</v>
      </c>
      <c r="BC85" s="132">
        <f t="shared" si="40"/>
        <v>0</v>
      </c>
      <c r="BD85" s="132">
        <f t="shared" si="41"/>
        <v>0</v>
      </c>
      <c r="BE85" s="399">
        <f t="shared" si="42"/>
        <v>0</v>
      </c>
      <c r="BF85" s="399">
        <f t="shared" si="43"/>
        <v>0</v>
      </c>
    </row>
    <row r="86" spans="1:58" s="132" customFormat="1" ht="43.95" customHeight="1" x14ac:dyDescent="0.3">
      <c r="A86" s="198" t="str">
        <f>IF(INSCRIÇÃO!B80="","",INSCRIÇÃO!B80)</f>
        <v/>
      </c>
      <c r="B86" s="208" t="str">
        <f>INSCRIÇÃO!C80</f>
        <v/>
      </c>
      <c r="C86" s="212">
        <f>INSCRIÇÃO!D80</f>
        <v>0</v>
      </c>
      <c r="D86" s="199">
        <f>INSCRIÇÃO!E80</f>
        <v>0</v>
      </c>
      <c r="E86" s="198" t="str">
        <f>IF(INSCRIÇÃO!F80=0,"",INSCRIÇÃO!F80)</f>
        <v/>
      </c>
      <c r="F86" s="198" t="str">
        <f>IF(INSCRIÇÃO!G80=0,"",INSCRIÇÃO!G80)</f>
        <v/>
      </c>
      <c r="G86" s="198">
        <f>INSCRIÇÃO!H80</f>
        <v>0</v>
      </c>
      <c r="H86" s="210"/>
      <c r="I86" s="210"/>
      <c r="J86" s="209"/>
      <c r="K86" s="251">
        <f t="shared" si="30"/>
        <v>0</v>
      </c>
      <c r="L86" s="209"/>
      <c r="M86" s="251">
        <f t="shared" si="31"/>
        <v>0</v>
      </c>
      <c r="N86" s="210"/>
      <c r="O86" s="209"/>
      <c r="P86" s="251">
        <f t="shared" si="32"/>
        <v>0</v>
      </c>
      <c r="Q86" s="209"/>
      <c r="R86" s="251">
        <f t="shared" si="33"/>
        <v>0</v>
      </c>
      <c r="S86" s="425"/>
      <c r="T86" s="425"/>
      <c r="U86" s="425"/>
      <c r="V86" s="425"/>
      <c r="W86" s="425"/>
      <c r="X86" s="425"/>
      <c r="Y86" s="425"/>
      <c r="Z86" s="425"/>
      <c r="AA86" s="425"/>
      <c r="AB86" s="425"/>
      <c r="AC86" s="425"/>
      <c r="AD86" s="425"/>
      <c r="AE86" s="425"/>
      <c r="AF86" s="425"/>
      <c r="AG86" s="425"/>
      <c r="AH86" s="425"/>
      <c r="AI86" s="425"/>
      <c r="AJ86" s="323"/>
      <c r="AK86" s="323"/>
      <c r="AL86" s="323"/>
      <c r="AM86" s="323"/>
      <c r="AN86" s="323"/>
      <c r="AO86" s="323"/>
      <c r="AP86" s="200"/>
      <c r="AQ86" s="200"/>
      <c r="AR86" s="200"/>
      <c r="AS86" s="129">
        <f t="shared" si="34"/>
        <v>0</v>
      </c>
      <c r="AT86" s="147">
        <f t="shared" si="44"/>
        <v>0</v>
      </c>
      <c r="AU86" s="130"/>
      <c r="AV86" s="128">
        <f t="shared" si="35"/>
        <v>0</v>
      </c>
      <c r="AW86" s="128">
        <f t="shared" si="36"/>
        <v>0</v>
      </c>
      <c r="AX86" s="131" t="str">
        <f t="shared" si="37"/>
        <v/>
      </c>
      <c r="AY86" s="402" t="str">
        <f t="shared" si="45"/>
        <v/>
      </c>
      <c r="AZ86" s="285"/>
      <c r="BA86" s="128" t="e">
        <f t="shared" si="38"/>
        <v>#VALUE!</v>
      </c>
      <c r="BB86" s="155">
        <f t="shared" si="39"/>
        <v>0</v>
      </c>
      <c r="BC86" s="132">
        <f t="shared" si="40"/>
        <v>0</v>
      </c>
      <c r="BD86" s="132">
        <f t="shared" si="41"/>
        <v>0</v>
      </c>
      <c r="BE86" s="399">
        <f t="shared" si="42"/>
        <v>0</v>
      </c>
      <c r="BF86" s="399">
        <f t="shared" si="43"/>
        <v>0</v>
      </c>
    </row>
    <row r="87" spans="1:58" s="132" customFormat="1" ht="43.95" customHeight="1" x14ac:dyDescent="0.3">
      <c r="A87" s="126" t="str">
        <f>IF(INSCRIÇÃO!B81="","",INSCRIÇÃO!B81)</f>
        <v/>
      </c>
      <c r="B87" s="207" t="str">
        <f>INSCRIÇÃO!C81</f>
        <v/>
      </c>
      <c r="C87" s="211">
        <f>INSCRIÇÃO!D81</f>
        <v>0</v>
      </c>
      <c r="D87" s="127">
        <f>INSCRIÇÃO!E81</f>
        <v>0</v>
      </c>
      <c r="E87" s="409" t="str">
        <f>IF(INSCRIÇÃO!F81=0,"",INSCRIÇÃO!F81)</f>
        <v/>
      </c>
      <c r="F87" s="409" t="str">
        <f>IF(INSCRIÇÃO!G81=0,"",INSCRIÇÃO!G81)</f>
        <v/>
      </c>
      <c r="G87" s="126">
        <f>INSCRIÇÃO!H81</f>
        <v>0</v>
      </c>
      <c r="H87" s="206"/>
      <c r="I87" s="203"/>
      <c r="J87" s="204"/>
      <c r="K87" s="251">
        <f t="shared" si="30"/>
        <v>0</v>
      </c>
      <c r="L87" s="204"/>
      <c r="M87" s="251">
        <f t="shared" si="31"/>
        <v>0</v>
      </c>
      <c r="N87" s="203"/>
      <c r="O87" s="204"/>
      <c r="P87" s="251">
        <f t="shared" si="32"/>
        <v>0</v>
      </c>
      <c r="Q87" s="204"/>
      <c r="R87" s="251">
        <f t="shared" si="33"/>
        <v>0</v>
      </c>
      <c r="S87" s="424"/>
      <c r="T87" s="424"/>
      <c r="U87" s="424"/>
      <c r="V87" s="424"/>
      <c r="W87" s="424"/>
      <c r="X87" s="424"/>
      <c r="Y87" s="424"/>
      <c r="Z87" s="424"/>
      <c r="AA87" s="424"/>
      <c r="AB87" s="424"/>
      <c r="AC87" s="424"/>
      <c r="AD87" s="424"/>
      <c r="AE87" s="424"/>
      <c r="AF87" s="424"/>
      <c r="AG87" s="424"/>
      <c r="AH87" s="424"/>
      <c r="AI87" s="424"/>
      <c r="AJ87" s="322"/>
      <c r="AK87" s="322"/>
      <c r="AL87" s="322"/>
      <c r="AM87" s="322"/>
      <c r="AN87" s="322"/>
      <c r="AO87" s="322"/>
      <c r="AP87" s="149"/>
      <c r="AQ87" s="149"/>
      <c r="AR87" s="156"/>
      <c r="AS87" s="129">
        <f t="shared" si="34"/>
        <v>0</v>
      </c>
      <c r="AT87" s="147">
        <f t="shared" si="44"/>
        <v>0</v>
      </c>
      <c r="AU87" s="130"/>
      <c r="AV87" s="128">
        <f t="shared" si="35"/>
        <v>0</v>
      </c>
      <c r="AW87" s="128">
        <f t="shared" si="36"/>
        <v>0</v>
      </c>
      <c r="AX87" s="131" t="str">
        <f t="shared" si="37"/>
        <v/>
      </c>
      <c r="AY87" s="402" t="str">
        <f t="shared" si="45"/>
        <v/>
      </c>
      <c r="AZ87" s="285"/>
      <c r="BA87" s="128" t="e">
        <f t="shared" si="38"/>
        <v>#VALUE!</v>
      </c>
      <c r="BB87" s="155">
        <f t="shared" si="39"/>
        <v>0</v>
      </c>
      <c r="BC87" s="132">
        <f t="shared" si="40"/>
        <v>0</v>
      </c>
      <c r="BD87" s="132">
        <f t="shared" si="41"/>
        <v>0</v>
      </c>
      <c r="BE87" s="399">
        <f t="shared" si="42"/>
        <v>0</v>
      </c>
      <c r="BF87" s="399">
        <f t="shared" si="43"/>
        <v>0</v>
      </c>
    </row>
    <row r="88" spans="1:58" s="132" customFormat="1" ht="43.95" customHeight="1" x14ac:dyDescent="0.3">
      <c r="A88" s="198" t="str">
        <f>IF(INSCRIÇÃO!B82="","",INSCRIÇÃO!B82)</f>
        <v/>
      </c>
      <c r="B88" s="208" t="str">
        <f>INSCRIÇÃO!C82</f>
        <v/>
      </c>
      <c r="C88" s="212">
        <f>INSCRIÇÃO!D82</f>
        <v>0</v>
      </c>
      <c r="D88" s="199">
        <f>INSCRIÇÃO!E82</f>
        <v>0</v>
      </c>
      <c r="E88" s="198" t="str">
        <f>IF(INSCRIÇÃO!F82=0,"",INSCRIÇÃO!F82)</f>
        <v/>
      </c>
      <c r="F88" s="198" t="str">
        <f>IF(INSCRIÇÃO!G82=0,"",INSCRIÇÃO!G82)</f>
        <v/>
      </c>
      <c r="G88" s="198">
        <f>INSCRIÇÃO!H82</f>
        <v>0</v>
      </c>
      <c r="H88" s="210"/>
      <c r="I88" s="210"/>
      <c r="J88" s="209"/>
      <c r="K88" s="251">
        <f t="shared" si="30"/>
        <v>0</v>
      </c>
      <c r="L88" s="209"/>
      <c r="M88" s="251">
        <f t="shared" si="31"/>
        <v>0</v>
      </c>
      <c r="N88" s="210"/>
      <c r="O88" s="209"/>
      <c r="P88" s="251">
        <f t="shared" si="32"/>
        <v>0</v>
      </c>
      <c r="Q88" s="209"/>
      <c r="R88" s="251">
        <f t="shared" si="33"/>
        <v>0</v>
      </c>
      <c r="S88" s="425"/>
      <c r="T88" s="425"/>
      <c r="U88" s="425"/>
      <c r="V88" s="425"/>
      <c r="W88" s="425"/>
      <c r="X88" s="425"/>
      <c r="Y88" s="425"/>
      <c r="Z88" s="425"/>
      <c r="AA88" s="425"/>
      <c r="AB88" s="425"/>
      <c r="AC88" s="425"/>
      <c r="AD88" s="425"/>
      <c r="AE88" s="425"/>
      <c r="AF88" s="425"/>
      <c r="AG88" s="425"/>
      <c r="AH88" s="425"/>
      <c r="AI88" s="425"/>
      <c r="AJ88" s="323"/>
      <c r="AK88" s="323"/>
      <c r="AL88" s="323"/>
      <c r="AM88" s="323"/>
      <c r="AN88" s="323"/>
      <c r="AO88" s="323"/>
      <c r="AP88" s="200"/>
      <c r="AQ88" s="200"/>
      <c r="AR88" s="200"/>
      <c r="AS88" s="129">
        <f t="shared" si="34"/>
        <v>0</v>
      </c>
      <c r="AT88" s="147">
        <f t="shared" si="44"/>
        <v>0</v>
      </c>
      <c r="AU88" s="130"/>
      <c r="AV88" s="128">
        <f t="shared" si="35"/>
        <v>0</v>
      </c>
      <c r="AW88" s="128">
        <f t="shared" si="36"/>
        <v>0</v>
      </c>
      <c r="AX88" s="131" t="str">
        <f t="shared" si="37"/>
        <v/>
      </c>
      <c r="AY88" s="402" t="str">
        <f t="shared" si="45"/>
        <v/>
      </c>
      <c r="AZ88" s="285"/>
      <c r="BA88" s="128" t="e">
        <f t="shared" si="38"/>
        <v>#VALUE!</v>
      </c>
      <c r="BB88" s="155">
        <f t="shared" si="39"/>
        <v>0</v>
      </c>
      <c r="BC88" s="132">
        <f t="shared" si="40"/>
        <v>0</v>
      </c>
      <c r="BD88" s="132">
        <f t="shared" si="41"/>
        <v>0</v>
      </c>
      <c r="BE88" s="399">
        <f t="shared" si="42"/>
        <v>0</v>
      </c>
      <c r="BF88" s="399">
        <f t="shared" si="43"/>
        <v>0</v>
      </c>
    </row>
    <row r="89" spans="1:58" s="132" customFormat="1" ht="43.95" customHeight="1" x14ac:dyDescent="0.3">
      <c r="A89" s="126" t="str">
        <f>IF(INSCRIÇÃO!B83="","",INSCRIÇÃO!B83)</f>
        <v/>
      </c>
      <c r="B89" s="207" t="str">
        <f>INSCRIÇÃO!C83</f>
        <v/>
      </c>
      <c r="C89" s="211">
        <f>INSCRIÇÃO!D83</f>
        <v>0</v>
      </c>
      <c r="D89" s="127">
        <f>INSCRIÇÃO!E83</f>
        <v>0</v>
      </c>
      <c r="E89" s="409" t="str">
        <f>IF(INSCRIÇÃO!F83=0,"",INSCRIÇÃO!F83)</f>
        <v/>
      </c>
      <c r="F89" s="409" t="str">
        <f>IF(INSCRIÇÃO!G83=0,"",INSCRIÇÃO!G83)</f>
        <v/>
      </c>
      <c r="G89" s="126">
        <f>INSCRIÇÃO!H83</f>
        <v>0</v>
      </c>
      <c r="H89" s="206"/>
      <c r="I89" s="203"/>
      <c r="J89" s="204"/>
      <c r="K89" s="251">
        <f t="shared" si="30"/>
        <v>0</v>
      </c>
      <c r="L89" s="204"/>
      <c r="M89" s="251">
        <f t="shared" si="31"/>
        <v>0</v>
      </c>
      <c r="N89" s="203"/>
      <c r="O89" s="204"/>
      <c r="P89" s="251">
        <f t="shared" si="32"/>
        <v>0</v>
      </c>
      <c r="Q89" s="204"/>
      <c r="R89" s="251">
        <f t="shared" si="33"/>
        <v>0</v>
      </c>
      <c r="S89" s="424"/>
      <c r="T89" s="424"/>
      <c r="U89" s="424"/>
      <c r="V89" s="424"/>
      <c r="W89" s="424"/>
      <c r="X89" s="424"/>
      <c r="Y89" s="424"/>
      <c r="Z89" s="424"/>
      <c r="AA89" s="424"/>
      <c r="AB89" s="424"/>
      <c r="AC89" s="424"/>
      <c r="AD89" s="424"/>
      <c r="AE89" s="424"/>
      <c r="AF89" s="424"/>
      <c r="AG89" s="424"/>
      <c r="AH89" s="424"/>
      <c r="AI89" s="424"/>
      <c r="AJ89" s="322"/>
      <c r="AK89" s="322"/>
      <c r="AL89" s="322"/>
      <c r="AM89" s="322"/>
      <c r="AN89" s="322"/>
      <c r="AO89" s="322"/>
      <c r="AP89" s="149"/>
      <c r="AQ89" s="149"/>
      <c r="AR89" s="156"/>
      <c r="AS89" s="129">
        <f t="shared" si="34"/>
        <v>0</v>
      </c>
      <c r="AT89" s="147">
        <f t="shared" si="44"/>
        <v>0</v>
      </c>
      <c r="AU89" s="130"/>
      <c r="AV89" s="128">
        <f t="shared" si="35"/>
        <v>0</v>
      </c>
      <c r="AW89" s="128">
        <f t="shared" si="36"/>
        <v>0</v>
      </c>
      <c r="AX89" s="131" t="str">
        <f t="shared" si="37"/>
        <v/>
      </c>
      <c r="AY89" s="402" t="str">
        <f t="shared" si="45"/>
        <v/>
      </c>
      <c r="AZ89" s="285"/>
      <c r="BA89" s="128" t="e">
        <f t="shared" si="38"/>
        <v>#VALUE!</v>
      </c>
      <c r="BB89" s="155">
        <f t="shared" si="39"/>
        <v>0</v>
      </c>
      <c r="BC89" s="132">
        <f t="shared" si="40"/>
        <v>0</v>
      </c>
      <c r="BD89" s="132">
        <f t="shared" si="41"/>
        <v>0</v>
      </c>
      <c r="BE89" s="399">
        <f t="shared" si="42"/>
        <v>0</v>
      </c>
      <c r="BF89" s="399">
        <f t="shared" si="43"/>
        <v>0</v>
      </c>
    </row>
    <row r="90" spans="1:58" s="132" customFormat="1" ht="43.95" customHeight="1" x14ac:dyDescent="0.3">
      <c r="A90" s="198" t="str">
        <f>IF(INSCRIÇÃO!B84="","",INSCRIÇÃO!B84)</f>
        <v/>
      </c>
      <c r="B90" s="208" t="str">
        <f>INSCRIÇÃO!C84</f>
        <v/>
      </c>
      <c r="C90" s="212">
        <f>INSCRIÇÃO!D84</f>
        <v>0</v>
      </c>
      <c r="D90" s="199">
        <f>INSCRIÇÃO!E84</f>
        <v>0</v>
      </c>
      <c r="E90" s="198" t="str">
        <f>IF(INSCRIÇÃO!F84=0,"",INSCRIÇÃO!F84)</f>
        <v/>
      </c>
      <c r="F90" s="198" t="str">
        <f>IF(INSCRIÇÃO!G84=0,"",INSCRIÇÃO!G84)</f>
        <v/>
      </c>
      <c r="G90" s="198">
        <f>INSCRIÇÃO!H84</f>
        <v>0</v>
      </c>
      <c r="H90" s="210"/>
      <c r="I90" s="210"/>
      <c r="J90" s="209"/>
      <c r="K90" s="251">
        <f t="shared" si="30"/>
        <v>0</v>
      </c>
      <c r="L90" s="209"/>
      <c r="M90" s="251">
        <f t="shared" si="31"/>
        <v>0</v>
      </c>
      <c r="N90" s="210"/>
      <c r="O90" s="209"/>
      <c r="P90" s="251">
        <f t="shared" si="32"/>
        <v>0</v>
      </c>
      <c r="Q90" s="209"/>
      <c r="R90" s="251">
        <f t="shared" si="33"/>
        <v>0</v>
      </c>
      <c r="S90" s="425"/>
      <c r="T90" s="425"/>
      <c r="U90" s="425"/>
      <c r="V90" s="425"/>
      <c r="W90" s="425"/>
      <c r="X90" s="425"/>
      <c r="Y90" s="425"/>
      <c r="Z90" s="425"/>
      <c r="AA90" s="425"/>
      <c r="AB90" s="425"/>
      <c r="AC90" s="425"/>
      <c r="AD90" s="425"/>
      <c r="AE90" s="425"/>
      <c r="AF90" s="425"/>
      <c r="AG90" s="425"/>
      <c r="AH90" s="425"/>
      <c r="AI90" s="425"/>
      <c r="AJ90" s="323"/>
      <c r="AK90" s="323"/>
      <c r="AL90" s="323"/>
      <c r="AM90" s="323"/>
      <c r="AN90" s="323"/>
      <c r="AO90" s="323"/>
      <c r="AP90" s="200"/>
      <c r="AQ90" s="200"/>
      <c r="AR90" s="200"/>
      <c r="AS90" s="129">
        <f t="shared" si="34"/>
        <v>0</v>
      </c>
      <c r="AT90" s="147">
        <f t="shared" si="44"/>
        <v>0</v>
      </c>
      <c r="AU90" s="130"/>
      <c r="AV90" s="128">
        <f t="shared" si="35"/>
        <v>0</v>
      </c>
      <c r="AW90" s="128">
        <f t="shared" si="36"/>
        <v>0</v>
      </c>
      <c r="AX90" s="131" t="str">
        <f t="shared" si="37"/>
        <v/>
      </c>
      <c r="AY90" s="402" t="str">
        <f t="shared" si="45"/>
        <v/>
      </c>
      <c r="AZ90" s="285"/>
      <c r="BA90" s="128" t="e">
        <f t="shared" si="38"/>
        <v>#VALUE!</v>
      </c>
      <c r="BB90" s="155">
        <f t="shared" si="39"/>
        <v>0</v>
      </c>
      <c r="BC90" s="132">
        <f t="shared" si="40"/>
        <v>0</v>
      </c>
      <c r="BD90" s="132">
        <f t="shared" si="41"/>
        <v>0</v>
      </c>
      <c r="BE90" s="399">
        <f t="shared" si="42"/>
        <v>0</v>
      </c>
      <c r="BF90" s="399">
        <f t="shared" si="43"/>
        <v>0</v>
      </c>
    </row>
    <row r="91" spans="1:58" s="132" customFormat="1" ht="43.95" customHeight="1" x14ac:dyDescent="0.3">
      <c r="A91" s="126" t="str">
        <f>IF(INSCRIÇÃO!B85="","",INSCRIÇÃO!B85)</f>
        <v/>
      </c>
      <c r="B91" s="207" t="str">
        <f>INSCRIÇÃO!C85</f>
        <v/>
      </c>
      <c r="C91" s="211">
        <f>INSCRIÇÃO!D85</f>
        <v>0</v>
      </c>
      <c r="D91" s="127">
        <f>INSCRIÇÃO!E85</f>
        <v>0</v>
      </c>
      <c r="E91" s="409" t="str">
        <f>IF(INSCRIÇÃO!F85=0,"",INSCRIÇÃO!F85)</f>
        <v/>
      </c>
      <c r="F91" s="409" t="str">
        <f>IF(INSCRIÇÃO!G85=0,"",INSCRIÇÃO!G85)</f>
        <v/>
      </c>
      <c r="G91" s="126">
        <f>INSCRIÇÃO!H85</f>
        <v>0</v>
      </c>
      <c r="H91" s="206"/>
      <c r="I91" s="203"/>
      <c r="J91" s="204"/>
      <c r="K91" s="251">
        <f t="shared" si="30"/>
        <v>0</v>
      </c>
      <c r="L91" s="204"/>
      <c r="M91" s="251">
        <f t="shared" si="31"/>
        <v>0</v>
      </c>
      <c r="N91" s="203"/>
      <c r="O91" s="204"/>
      <c r="P91" s="251">
        <f t="shared" si="32"/>
        <v>0</v>
      </c>
      <c r="Q91" s="204"/>
      <c r="R91" s="251">
        <f t="shared" si="33"/>
        <v>0</v>
      </c>
      <c r="S91" s="424"/>
      <c r="T91" s="424"/>
      <c r="U91" s="424"/>
      <c r="V91" s="424"/>
      <c r="W91" s="424"/>
      <c r="X91" s="424"/>
      <c r="Y91" s="424"/>
      <c r="Z91" s="424"/>
      <c r="AA91" s="424"/>
      <c r="AB91" s="424"/>
      <c r="AC91" s="424"/>
      <c r="AD91" s="424"/>
      <c r="AE91" s="424"/>
      <c r="AF91" s="424"/>
      <c r="AG91" s="424"/>
      <c r="AH91" s="424"/>
      <c r="AI91" s="424"/>
      <c r="AJ91" s="322"/>
      <c r="AK91" s="322"/>
      <c r="AL91" s="322"/>
      <c r="AM91" s="322"/>
      <c r="AN91" s="322"/>
      <c r="AO91" s="322"/>
      <c r="AP91" s="149"/>
      <c r="AQ91" s="149"/>
      <c r="AR91" s="156"/>
      <c r="AS91" s="129">
        <f t="shared" si="34"/>
        <v>0</v>
      </c>
      <c r="AT91" s="147">
        <f t="shared" si="44"/>
        <v>0</v>
      </c>
      <c r="AU91" s="130"/>
      <c r="AV91" s="128">
        <f t="shared" si="35"/>
        <v>0</v>
      </c>
      <c r="AW91" s="128">
        <f t="shared" si="36"/>
        <v>0</v>
      </c>
      <c r="AX91" s="131" t="str">
        <f t="shared" si="37"/>
        <v/>
      </c>
      <c r="AY91" s="402" t="str">
        <f t="shared" si="45"/>
        <v/>
      </c>
      <c r="AZ91" s="285"/>
      <c r="BA91" s="128" t="e">
        <f t="shared" si="38"/>
        <v>#VALUE!</v>
      </c>
      <c r="BB91" s="155">
        <f t="shared" si="39"/>
        <v>0</v>
      </c>
      <c r="BC91" s="132">
        <f t="shared" si="40"/>
        <v>0</v>
      </c>
      <c r="BD91" s="132">
        <f t="shared" si="41"/>
        <v>0</v>
      </c>
      <c r="BE91" s="399">
        <f t="shared" si="42"/>
        <v>0</v>
      </c>
      <c r="BF91" s="399">
        <f t="shared" si="43"/>
        <v>0</v>
      </c>
    </row>
    <row r="92" spans="1:58" s="132" customFormat="1" ht="43.95" customHeight="1" x14ac:dyDescent="0.3">
      <c r="A92" s="198" t="str">
        <f>IF(INSCRIÇÃO!B86="","",INSCRIÇÃO!B86)</f>
        <v/>
      </c>
      <c r="B92" s="208" t="str">
        <f>INSCRIÇÃO!C86</f>
        <v/>
      </c>
      <c r="C92" s="212">
        <f>INSCRIÇÃO!D86</f>
        <v>0</v>
      </c>
      <c r="D92" s="199">
        <f>INSCRIÇÃO!E86</f>
        <v>0</v>
      </c>
      <c r="E92" s="198" t="str">
        <f>IF(INSCRIÇÃO!F86=0,"",INSCRIÇÃO!F86)</f>
        <v/>
      </c>
      <c r="F92" s="198" t="str">
        <f>IF(INSCRIÇÃO!G86=0,"",INSCRIÇÃO!G86)</f>
        <v/>
      </c>
      <c r="G92" s="198">
        <f>INSCRIÇÃO!H86</f>
        <v>0</v>
      </c>
      <c r="H92" s="210"/>
      <c r="I92" s="210"/>
      <c r="J92" s="209"/>
      <c r="K92" s="251">
        <f t="shared" si="30"/>
        <v>0</v>
      </c>
      <c r="L92" s="209"/>
      <c r="M92" s="251">
        <f t="shared" si="31"/>
        <v>0</v>
      </c>
      <c r="N92" s="210"/>
      <c r="O92" s="209"/>
      <c r="P92" s="251">
        <f t="shared" si="32"/>
        <v>0</v>
      </c>
      <c r="Q92" s="209"/>
      <c r="R92" s="251">
        <f t="shared" si="33"/>
        <v>0</v>
      </c>
      <c r="S92" s="425"/>
      <c r="T92" s="425"/>
      <c r="U92" s="425"/>
      <c r="V92" s="425"/>
      <c r="W92" s="425"/>
      <c r="X92" s="425"/>
      <c r="Y92" s="425"/>
      <c r="Z92" s="425"/>
      <c r="AA92" s="425"/>
      <c r="AB92" s="425"/>
      <c r="AC92" s="425"/>
      <c r="AD92" s="425"/>
      <c r="AE92" s="425"/>
      <c r="AF92" s="425"/>
      <c r="AG92" s="425"/>
      <c r="AH92" s="425"/>
      <c r="AI92" s="425"/>
      <c r="AJ92" s="323"/>
      <c r="AK92" s="323"/>
      <c r="AL92" s="323"/>
      <c r="AM92" s="323"/>
      <c r="AN92" s="323"/>
      <c r="AO92" s="323"/>
      <c r="AP92" s="200"/>
      <c r="AQ92" s="200"/>
      <c r="AR92" s="200"/>
      <c r="AS92" s="129">
        <f t="shared" si="34"/>
        <v>0</v>
      </c>
      <c r="AT92" s="147">
        <f t="shared" si="44"/>
        <v>0</v>
      </c>
      <c r="AU92" s="130"/>
      <c r="AV92" s="128">
        <f t="shared" si="35"/>
        <v>0</v>
      </c>
      <c r="AW92" s="128">
        <f t="shared" si="36"/>
        <v>0</v>
      </c>
      <c r="AX92" s="131" t="str">
        <f t="shared" si="37"/>
        <v/>
      </c>
      <c r="AY92" s="402" t="str">
        <f t="shared" si="45"/>
        <v/>
      </c>
      <c r="AZ92" s="285"/>
      <c r="BA92" s="128" t="e">
        <f t="shared" si="38"/>
        <v>#VALUE!</v>
      </c>
      <c r="BB92" s="155">
        <f t="shared" si="39"/>
        <v>0</v>
      </c>
      <c r="BC92" s="132">
        <f t="shared" si="40"/>
        <v>0</v>
      </c>
      <c r="BD92" s="132">
        <f t="shared" si="41"/>
        <v>0</v>
      </c>
      <c r="BE92" s="399">
        <f t="shared" si="42"/>
        <v>0</v>
      </c>
      <c r="BF92" s="399">
        <f t="shared" si="43"/>
        <v>0</v>
      </c>
    </row>
    <row r="93" spans="1:58" s="132" customFormat="1" ht="43.95" customHeight="1" x14ac:dyDescent="0.3">
      <c r="A93" s="126" t="str">
        <f>IF(INSCRIÇÃO!B87="","",INSCRIÇÃO!B87)</f>
        <v/>
      </c>
      <c r="B93" s="207" t="str">
        <f>INSCRIÇÃO!C87</f>
        <v/>
      </c>
      <c r="C93" s="211">
        <f>INSCRIÇÃO!D87</f>
        <v>0</v>
      </c>
      <c r="D93" s="127">
        <f>INSCRIÇÃO!E87</f>
        <v>0</v>
      </c>
      <c r="E93" s="409" t="str">
        <f>IF(INSCRIÇÃO!F87=0,"",INSCRIÇÃO!F87)</f>
        <v/>
      </c>
      <c r="F93" s="409" t="str">
        <f>IF(INSCRIÇÃO!G87=0,"",INSCRIÇÃO!G87)</f>
        <v/>
      </c>
      <c r="G93" s="126">
        <f>INSCRIÇÃO!H87</f>
        <v>0</v>
      </c>
      <c r="H93" s="206"/>
      <c r="I93" s="203"/>
      <c r="J93" s="204"/>
      <c r="K93" s="251">
        <f t="shared" si="30"/>
        <v>0</v>
      </c>
      <c r="L93" s="204"/>
      <c r="M93" s="251">
        <f t="shared" si="31"/>
        <v>0</v>
      </c>
      <c r="N93" s="203"/>
      <c r="O93" s="204"/>
      <c r="P93" s="251">
        <f t="shared" si="32"/>
        <v>0</v>
      </c>
      <c r="Q93" s="204"/>
      <c r="R93" s="251">
        <f t="shared" si="33"/>
        <v>0</v>
      </c>
      <c r="S93" s="424"/>
      <c r="T93" s="424"/>
      <c r="U93" s="424"/>
      <c r="V93" s="424"/>
      <c r="W93" s="424"/>
      <c r="X93" s="424"/>
      <c r="Y93" s="424"/>
      <c r="Z93" s="424"/>
      <c r="AA93" s="424"/>
      <c r="AB93" s="424"/>
      <c r="AC93" s="424"/>
      <c r="AD93" s="424"/>
      <c r="AE93" s="424"/>
      <c r="AF93" s="424"/>
      <c r="AG93" s="424"/>
      <c r="AH93" s="424"/>
      <c r="AI93" s="424"/>
      <c r="AJ93" s="322"/>
      <c r="AK93" s="322"/>
      <c r="AL93" s="322"/>
      <c r="AM93" s="322"/>
      <c r="AN93" s="322"/>
      <c r="AO93" s="322"/>
      <c r="AP93" s="149"/>
      <c r="AQ93" s="149"/>
      <c r="AR93" s="156"/>
      <c r="AS93" s="129">
        <f t="shared" si="34"/>
        <v>0</v>
      </c>
      <c r="AT93" s="147">
        <f t="shared" si="44"/>
        <v>0</v>
      </c>
      <c r="AU93" s="130"/>
      <c r="AV93" s="128">
        <f t="shared" si="35"/>
        <v>0</v>
      </c>
      <c r="AW93" s="128">
        <f t="shared" si="36"/>
        <v>0</v>
      </c>
      <c r="AX93" s="131" t="str">
        <f t="shared" si="37"/>
        <v/>
      </c>
      <c r="AY93" s="402" t="str">
        <f t="shared" si="45"/>
        <v/>
      </c>
      <c r="AZ93" s="285"/>
      <c r="BA93" s="128" t="e">
        <f t="shared" si="38"/>
        <v>#VALUE!</v>
      </c>
      <c r="BB93" s="155">
        <f t="shared" si="39"/>
        <v>0</v>
      </c>
      <c r="BC93" s="132">
        <f t="shared" si="40"/>
        <v>0</v>
      </c>
      <c r="BD93" s="132">
        <f t="shared" si="41"/>
        <v>0</v>
      </c>
      <c r="BE93" s="399">
        <f t="shared" si="42"/>
        <v>0</v>
      </c>
      <c r="BF93" s="399">
        <f t="shared" si="43"/>
        <v>0</v>
      </c>
    </row>
    <row r="94" spans="1:58" s="132" customFormat="1" ht="43.95" customHeight="1" x14ac:dyDescent="0.3">
      <c r="A94" s="198" t="str">
        <f>IF(INSCRIÇÃO!B88="","",INSCRIÇÃO!B88)</f>
        <v/>
      </c>
      <c r="B94" s="208" t="str">
        <f>INSCRIÇÃO!C88</f>
        <v/>
      </c>
      <c r="C94" s="212">
        <f>INSCRIÇÃO!D88</f>
        <v>0</v>
      </c>
      <c r="D94" s="199">
        <f>INSCRIÇÃO!E88</f>
        <v>0</v>
      </c>
      <c r="E94" s="198" t="str">
        <f>IF(INSCRIÇÃO!F88=0,"",INSCRIÇÃO!F88)</f>
        <v/>
      </c>
      <c r="F94" s="198" t="str">
        <f>IF(INSCRIÇÃO!G88=0,"",INSCRIÇÃO!G88)</f>
        <v/>
      </c>
      <c r="G94" s="198">
        <f>INSCRIÇÃO!H88</f>
        <v>0</v>
      </c>
      <c r="H94" s="210"/>
      <c r="I94" s="210"/>
      <c r="J94" s="209"/>
      <c r="K94" s="251">
        <f t="shared" si="30"/>
        <v>0</v>
      </c>
      <c r="L94" s="209"/>
      <c r="M94" s="251">
        <f t="shared" si="31"/>
        <v>0</v>
      </c>
      <c r="N94" s="210"/>
      <c r="O94" s="209"/>
      <c r="P94" s="251">
        <f t="shared" si="32"/>
        <v>0</v>
      </c>
      <c r="Q94" s="209"/>
      <c r="R94" s="251">
        <f t="shared" si="33"/>
        <v>0</v>
      </c>
      <c r="S94" s="425"/>
      <c r="T94" s="425"/>
      <c r="U94" s="425"/>
      <c r="V94" s="425"/>
      <c r="W94" s="425"/>
      <c r="X94" s="425"/>
      <c r="Y94" s="425"/>
      <c r="Z94" s="425"/>
      <c r="AA94" s="425"/>
      <c r="AB94" s="425"/>
      <c r="AC94" s="425"/>
      <c r="AD94" s="425"/>
      <c r="AE94" s="425"/>
      <c r="AF94" s="425"/>
      <c r="AG94" s="425"/>
      <c r="AH94" s="425"/>
      <c r="AI94" s="425"/>
      <c r="AJ94" s="323"/>
      <c r="AK94" s="323"/>
      <c r="AL94" s="323"/>
      <c r="AM94" s="323"/>
      <c r="AN94" s="323"/>
      <c r="AO94" s="323"/>
      <c r="AP94" s="200"/>
      <c r="AQ94" s="200"/>
      <c r="AR94" s="200"/>
      <c r="AS94" s="129">
        <f t="shared" si="34"/>
        <v>0</v>
      </c>
      <c r="AT94" s="147">
        <f t="shared" si="44"/>
        <v>0</v>
      </c>
      <c r="AU94" s="130"/>
      <c r="AV94" s="128">
        <f t="shared" si="35"/>
        <v>0</v>
      </c>
      <c r="AW94" s="128">
        <f t="shared" si="36"/>
        <v>0</v>
      </c>
      <c r="AX94" s="131" t="str">
        <f t="shared" si="37"/>
        <v/>
      </c>
      <c r="AY94" s="402" t="str">
        <f t="shared" si="45"/>
        <v/>
      </c>
      <c r="AZ94" s="285"/>
      <c r="BA94" s="128" t="e">
        <f t="shared" si="38"/>
        <v>#VALUE!</v>
      </c>
      <c r="BB94" s="155">
        <f t="shared" si="39"/>
        <v>0</v>
      </c>
      <c r="BC94" s="132">
        <f t="shared" si="40"/>
        <v>0</v>
      </c>
      <c r="BD94" s="132">
        <f t="shared" si="41"/>
        <v>0</v>
      </c>
      <c r="BE94" s="399">
        <f t="shared" si="42"/>
        <v>0</v>
      </c>
      <c r="BF94" s="399">
        <f t="shared" si="43"/>
        <v>0</v>
      </c>
    </row>
    <row r="95" spans="1:58" s="132" customFormat="1" ht="43.95" customHeight="1" x14ac:dyDescent="0.3">
      <c r="A95" s="126" t="str">
        <f>IF(INSCRIÇÃO!B89="","",INSCRIÇÃO!B89)</f>
        <v/>
      </c>
      <c r="B95" s="207" t="str">
        <f>INSCRIÇÃO!C89</f>
        <v/>
      </c>
      <c r="C95" s="211">
        <f>INSCRIÇÃO!D89</f>
        <v>0</v>
      </c>
      <c r="D95" s="127">
        <f>INSCRIÇÃO!E89</f>
        <v>0</v>
      </c>
      <c r="E95" s="409" t="str">
        <f>IF(INSCRIÇÃO!F89=0,"",INSCRIÇÃO!F89)</f>
        <v/>
      </c>
      <c r="F95" s="409" t="str">
        <f>IF(INSCRIÇÃO!G89=0,"",INSCRIÇÃO!G89)</f>
        <v/>
      </c>
      <c r="G95" s="126">
        <f>INSCRIÇÃO!H89</f>
        <v>0</v>
      </c>
      <c r="H95" s="206"/>
      <c r="I95" s="203"/>
      <c r="J95" s="204"/>
      <c r="K95" s="251">
        <f t="shared" si="30"/>
        <v>0</v>
      </c>
      <c r="L95" s="204"/>
      <c r="M95" s="251">
        <f t="shared" si="31"/>
        <v>0</v>
      </c>
      <c r="N95" s="203"/>
      <c r="O95" s="204"/>
      <c r="P95" s="251">
        <f t="shared" si="32"/>
        <v>0</v>
      </c>
      <c r="Q95" s="204"/>
      <c r="R95" s="251">
        <f t="shared" si="33"/>
        <v>0</v>
      </c>
      <c r="S95" s="424"/>
      <c r="T95" s="424"/>
      <c r="U95" s="424"/>
      <c r="V95" s="424"/>
      <c r="W95" s="424"/>
      <c r="X95" s="424"/>
      <c r="Y95" s="424"/>
      <c r="Z95" s="424"/>
      <c r="AA95" s="424"/>
      <c r="AB95" s="424"/>
      <c r="AC95" s="424"/>
      <c r="AD95" s="424"/>
      <c r="AE95" s="424"/>
      <c r="AF95" s="424"/>
      <c r="AG95" s="424"/>
      <c r="AH95" s="424"/>
      <c r="AI95" s="424"/>
      <c r="AJ95" s="322"/>
      <c r="AK95" s="322"/>
      <c r="AL95" s="322"/>
      <c r="AM95" s="322"/>
      <c r="AN95" s="322"/>
      <c r="AO95" s="322"/>
      <c r="AP95" s="149"/>
      <c r="AQ95" s="149"/>
      <c r="AR95" s="156"/>
      <c r="AS95" s="129">
        <f t="shared" si="34"/>
        <v>0</v>
      </c>
      <c r="AT95" s="147">
        <f t="shared" si="44"/>
        <v>0</v>
      </c>
      <c r="AU95" s="130"/>
      <c r="AV95" s="128">
        <f t="shared" si="35"/>
        <v>0</v>
      </c>
      <c r="AW95" s="128">
        <f t="shared" si="36"/>
        <v>0</v>
      </c>
      <c r="AX95" s="131" t="str">
        <f t="shared" si="37"/>
        <v/>
      </c>
      <c r="AY95" s="402" t="str">
        <f t="shared" si="45"/>
        <v/>
      </c>
      <c r="AZ95" s="285"/>
      <c r="BA95" s="128" t="e">
        <f t="shared" si="38"/>
        <v>#VALUE!</v>
      </c>
      <c r="BB95" s="155">
        <f t="shared" si="39"/>
        <v>0</v>
      </c>
      <c r="BC95" s="132">
        <f t="shared" si="40"/>
        <v>0</v>
      </c>
      <c r="BD95" s="132">
        <f t="shared" si="41"/>
        <v>0</v>
      </c>
      <c r="BE95" s="399">
        <f t="shared" si="42"/>
        <v>0</v>
      </c>
      <c r="BF95" s="399">
        <f t="shared" si="43"/>
        <v>0</v>
      </c>
    </row>
    <row r="96" spans="1:58" s="132" customFormat="1" ht="43.95" customHeight="1" x14ac:dyDescent="0.3">
      <c r="A96" s="198" t="str">
        <f>IF(INSCRIÇÃO!B90="","",INSCRIÇÃO!B90)</f>
        <v/>
      </c>
      <c r="B96" s="208" t="str">
        <f>INSCRIÇÃO!C90</f>
        <v/>
      </c>
      <c r="C96" s="212">
        <f>INSCRIÇÃO!D90</f>
        <v>0</v>
      </c>
      <c r="D96" s="199">
        <f>INSCRIÇÃO!E90</f>
        <v>0</v>
      </c>
      <c r="E96" s="198" t="str">
        <f>IF(INSCRIÇÃO!F90=0,"",INSCRIÇÃO!F90)</f>
        <v/>
      </c>
      <c r="F96" s="198" t="str">
        <f>IF(INSCRIÇÃO!G90=0,"",INSCRIÇÃO!G90)</f>
        <v/>
      </c>
      <c r="G96" s="198">
        <f>INSCRIÇÃO!H90</f>
        <v>0</v>
      </c>
      <c r="H96" s="210"/>
      <c r="I96" s="210"/>
      <c r="J96" s="209"/>
      <c r="K96" s="251">
        <f t="shared" si="30"/>
        <v>0</v>
      </c>
      <c r="L96" s="209"/>
      <c r="M96" s="251">
        <f t="shared" si="31"/>
        <v>0</v>
      </c>
      <c r="N96" s="210"/>
      <c r="O96" s="209"/>
      <c r="P96" s="251">
        <f t="shared" si="32"/>
        <v>0</v>
      </c>
      <c r="Q96" s="209"/>
      <c r="R96" s="251">
        <f t="shared" si="33"/>
        <v>0</v>
      </c>
      <c r="S96" s="425"/>
      <c r="T96" s="425"/>
      <c r="U96" s="425"/>
      <c r="V96" s="425"/>
      <c r="W96" s="425"/>
      <c r="X96" s="425"/>
      <c r="Y96" s="425"/>
      <c r="Z96" s="425"/>
      <c r="AA96" s="425"/>
      <c r="AB96" s="425"/>
      <c r="AC96" s="425"/>
      <c r="AD96" s="425"/>
      <c r="AE96" s="425"/>
      <c r="AF96" s="425"/>
      <c r="AG96" s="425"/>
      <c r="AH96" s="425"/>
      <c r="AI96" s="425"/>
      <c r="AJ96" s="323"/>
      <c r="AK96" s="323"/>
      <c r="AL96" s="323"/>
      <c r="AM96" s="323"/>
      <c r="AN96" s="323"/>
      <c r="AO96" s="323"/>
      <c r="AP96" s="200"/>
      <c r="AQ96" s="200"/>
      <c r="AR96" s="200"/>
      <c r="AS96" s="129">
        <f t="shared" si="34"/>
        <v>0</v>
      </c>
      <c r="AT96" s="147">
        <f t="shared" si="44"/>
        <v>0</v>
      </c>
      <c r="AU96" s="130"/>
      <c r="AV96" s="128">
        <f t="shared" si="35"/>
        <v>0</v>
      </c>
      <c r="AW96" s="128">
        <f t="shared" si="36"/>
        <v>0</v>
      </c>
      <c r="AX96" s="131" t="str">
        <f t="shared" si="37"/>
        <v/>
      </c>
      <c r="AY96" s="402" t="str">
        <f t="shared" si="45"/>
        <v/>
      </c>
      <c r="AZ96" s="285"/>
      <c r="BA96" s="128" t="e">
        <f t="shared" si="38"/>
        <v>#VALUE!</v>
      </c>
      <c r="BB96" s="155">
        <f t="shared" si="39"/>
        <v>0</v>
      </c>
      <c r="BC96" s="132">
        <f t="shared" si="40"/>
        <v>0</v>
      </c>
      <c r="BD96" s="132">
        <f t="shared" si="41"/>
        <v>0</v>
      </c>
      <c r="BE96" s="399">
        <f t="shared" si="42"/>
        <v>0</v>
      </c>
      <c r="BF96" s="399">
        <f t="shared" si="43"/>
        <v>0</v>
      </c>
    </row>
    <row r="97" spans="1:58" s="132" customFormat="1" ht="43.95" customHeight="1" x14ac:dyDescent="0.3">
      <c r="A97" s="126" t="str">
        <f>IF(INSCRIÇÃO!B91="","",INSCRIÇÃO!B91)</f>
        <v/>
      </c>
      <c r="B97" s="207" t="str">
        <f>INSCRIÇÃO!C91</f>
        <v/>
      </c>
      <c r="C97" s="211">
        <f>INSCRIÇÃO!D91</f>
        <v>0</v>
      </c>
      <c r="D97" s="127">
        <f>INSCRIÇÃO!E91</f>
        <v>0</v>
      </c>
      <c r="E97" s="409" t="str">
        <f>IF(INSCRIÇÃO!F91=0,"",INSCRIÇÃO!F91)</f>
        <v/>
      </c>
      <c r="F97" s="409" t="str">
        <f>IF(INSCRIÇÃO!G91=0,"",INSCRIÇÃO!G91)</f>
        <v/>
      </c>
      <c r="G97" s="126">
        <f>INSCRIÇÃO!H91</f>
        <v>0</v>
      </c>
      <c r="H97" s="206"/>
      <c r="I97" s="203"/>
      <c r="J97" s="204"/>
      <c r="K97" s="251">
        <f t="shared" si="30"/>
        <v>0</v>
      </c>
      <c r="L97" s="204"/>
      <c r="M97" s="251">
        <f t="shared" si="31"/>
        <v>0</v>
      </c>
      <c r="N97" s="203"/>
      <c r="O97" s="204"/>
      <c r="P97" s="251">
        <f t="shared" si="32"/>
        <v>0</v>
      </c>
      <c r="Q97" s="204"/>
      <c r="R97" s="251">
        <f t="shared" si="33"/>
        <v>0</v>
      </c>
      <c r="S97" s="424"/>
      <c r="T97" s="424"/>
      <c r="U97" s="424"/>
      <c r="V97" s="424"/>
      <c r="W97" s="424"/>
      <c r="X97" s="424"/>
      <c r="Y97" s="424"/>
      <c r="Z97" s="424"/>
      <c r="AA97" s="424"/>
      <c r="AB97" s="424"/>
      <c r="AC97" s="424"/>
      <c r="AD97" s="424"/>
      <c r="AE97" s="424"/>
      <c r="AF97" s="424"/>
      <c r="AG97" s="424"/>
      <c r="AH97" s="424"/>
      <c r="AI97" s="424"/>
      <c r="AJ97" s="322"/>
      <c r="AK97" s="322"/>
      <c r="AL97" s="322"/>
      <c r="AM97" s="322"/>
      <c r="AN97" s="322"/>
      <c r="AO97" s="322"/>
      <c r="AP97" s="149"/>
      <c r="AQ97" s="149"/>
      <c r="AR97" s="156"/>
      <c r="AS97" s="129">
        <f t="shared" si="34"/>
        <v>0</v>
      </c>
      <c r="AT97" s="147">
        <f t="shared" si="44"/>
        <v>0</v>
      </c>
      <c r="AU97" s="130"/>
      <c r="AV97" s="128">
        <f t="shared" si="35"/>
        <v>0</v>
      </c>
      <c r="AW97" s="128">
        <f t="shared" si="36"/>
        <v>0</v>
      </c>
      <c r="AX97" s="131" t="str">
        <f t="shared" si="37"/>
        <v/>
      </c>
      <c r="AY97" s="402" t="str">
        <f t="shared" si="45"/>
        <v/>
      </c>
      <c r="AZ97" s="285"/>
      <c r="BA97" s="128" t="e">
        <f t="shared" si="38"/>
        <v>#VALUE!</v>
      </c>
      <c r="BB97" s="155">
        <f t="shared" si="39"/>
        <v>0</v>
      </c>
      <c r="BC97" s="132">
        <f t="shared" si="40"/>
        <v>0</v>
      </c>
      <c r="BD97" s="132">
        <f t="shared" si="41"/>
        <v>0</v>
      </c>
      <c r="BE97" s="399">
        <f t="shared" si="42"/>
        <v>0</v>
      </c>
      <c r="BF97" s="399">
        <f t="shared" si="43"/>
        <v>0</v>
      </c>
    </row>
    <row r="98" spans="1:58" s="132" customFormat="1" ht="43.95" customHeight="1" x14ac:dyDescent="0.3">
      <c r="A98" s="198" t="str">
        <f>IF(INSCRIÇÃO!B92="","",INSCRIÇÃO!B92)</f>
        <v/>
      </c>
      <c r="B98" s="208" t="str">
        <f>INSCRIÇÃO!C92</f>
        <v/>
      </c>
      <c r="C98" s="212">
        <f>INSCRIÇÃO!D92</f>
        <v>0</v>
      </c>
      <c r="D98" s="199">
        <f>INSCRIÇÃO!E92</f>
        <v>0</v>
      </c>
      <c r="E98" s="198" t="str">
        <f>IF(INSCRIÇÃO!F92=0,"",INSCRIÇÃO!F92)</f>
        <v/>
      </c>
      <c r="F98" s="198" t="str">
        <f>IF(INSCRIÇÃO!G92=0,"",INSCRIÇÃO!G92)</f>
        <v/>
      </c>
      <c r="G98" s="198">
        <f>INSCRIÇÃO!H92</f>
        <v>0</v>
      </c>
      <c r="H98" s="210"/>
      <c r="I98" s="210"/>
      <c r="J98" s="209"/>
      <c r="K98" s="251">
        <f t="shared" si="30"/>
        <v>0</v>
      </c>
      <c r="L98" s="209"/>
      <c r="M98" s="251">
        <f t="shared" si="31"/>
        <v>0</v>
      </c>
      <c r="N98" s="210"/>
      <c r="O98" s="209"/>
      <c r="P98" s="251">
        <f t="shared" si="32"/>
        <v>0</v>
      </c>
      <c r="Q98" s="209"/>
      <c r="R98" s="251">
        <f t="shared" si="33"/>
        <v>0</v>
      </c>
      <c r="S98" s="425"/>
      <c r="T98" s="425"/>
      <c r="U98" s="425"/>
      <c r="V98" s="425"/>
      <c r="W98" s="425"/>
      <c r="X98" s="425"/>
      <c r="Y98" s="425"/>
      <c r="Z98" s="425"/>
      <c r="AA98" s="425"/>
      <c r="AB98" s="425"/>
      <c r="AC98" s="425"/>
      <c r="AD98" s="425"/>
      <c r="AE98" s="425"/>
      <c r="AF98" s="425"/>
      <c r="AG98" s="425"/>
      <c r="AH98" s="425"/>
      <c r="AI98" s="425"/>
      <c r="AJ98" s="323"/>
      <c r="AK98" s="323"/>
      <c r="AL98" s="323"/>
      <c r="AM98" s="323"/>
      <c r="AN98" s="323"/>
      <c r="AO98" s="323"/>
      <c r="AP98" s="200"/>
      <c r="AQ98" s="200"/>
      <c r="AR98" s="200"/>
      <c r="AS98" s="129">
        <f t="shared" si="34"/>
        <v>0</v>
      </c>
      <c r="AT98" s="147">
        <f t="shared" si="44"/>
        <v>0</v>
      </c>
      <c r="AU98" s="130"/>
      <c r="AV98" s="128">
        <f t="shared" si="35"/>
        <v>0</v>
      </c>
      <c r="AW98" s="128">
        <f t="shared" si="36"/>
        <v>0</v>
      </c>
      <c r="AX98" s="131" t="str">
        <f t="shared" si="37"/>
        <v/>
      </c>
      <c r="AY98" s="402" t="str">
        <f t="shared" si="45"/>
        <v/>
      </c>
      <c r="AZ98" s="285"/>
      <c r="BA98" s="128" t="e">
        <f t="shared" si="38"/>
        <v>#VALUE!</v>
      </c>
      <c r="BB98" s="155">
        <f t="shared" si="39"/>
        <v>0</v>
      </c>
      <c r="BC98" s="132">
        <f t="shared" si="40"/>
        <v>0</v>
      </c>
      <c r="BD98" s="132">
        <f t="shared" si="41"/>
        <v>0</v>
      </c>
      <c r="BE98" s="399">
        <f t="shared" si="42"/>
        <v>0</v>
      </c>
      <c r="BF98" s="399">
        <f t="shared" si="43"/>
        <v>0</v>
      </c>
    </row>
    <row r="99" spans="1:58" s="132" customFormat="1" ht="43.95" customHeight="1" x14ac:dyDescent="0.3">
      <c r="A99" s="126" t="str">
        <f>IF(INSCRIÇÃO!B93="","",INSCRIÇÃO!B93)</f>
        <v/>
      </c>
      <c r="B99" s="207" t="str">
        <f>INSCRIÇÃO!C93</f>
        <v/>
      </c>
      <c r="C99" s="211">
        <f>INSCRIÇÃO!D93</f>
        <v>0</v>
      </c>
      <c r="D99" s="127">
        <f>INSCRIÇÃO!E93</f>
        <v>0</v>
      </c>
      <c r="E99" s="409" t="str">
        <f>IF(INSCRIÇÃO!F93=0,"",INSCRIÇÃO!F93)</f>
        <v/>
      </c>
      <c r="F99" s="409" t="str">
        <f>IF(INSCRIÇÃO!G93=0,"",INSCRIÇÃO!G93)</f>
        <v/>
      </c>
      <c r="G99" s="126">
        <f>INSCRIÇÃO!H93</f>
        <v>0</v>
      </c>
      <c r="H99" s="206"/>
      <c r="I99" s="203"/>
      <c r="J99" s="204"/>
      <c r="K99" s="251">
        <f t="shared" si="30"/>
        <v>0</v>
      </c>
      <c r="L99" s="204"/>
      <c r="M99" s="251">
        <f t="shared" si="31"/>
        <v>0</v>
      </c>
      <c r="N99" s="203"/>
      <c r="O99" s="204"/>
      <c r="P99" s="251">
        <f t="shared" si="32"/>
        <v>0</v>
      </c>
      <c r="Q99" s="204"/>
      <c r="R99" s="251">
        <f t="shared" si="33"/>
        <v>0</v>
      </c>
      <c r="S99" s="424"/>
      <c r="T99" s="424"/>
      <c r="U99" s="424"/>
      <c r="V99" s="424"/>
      <c r="W99" s="424"/>
      <c r="X99" s="424"/>
      <c r="Y99" s="424"/>
      <c r="Z99" s="424"/>
      <c r="AA99" s="424"/>
      <c r="AB99" s="424"/>
      <c r="AC99" s="424"/>
      <c r="AD99" s="424"/>
      <c r="AE99" s="424"/>
      <c r="AF99" s="424"/>
      <c r="AG99" s="424"/>
      <c r="AH99" s="424"/>
      <c r="AI99" s="424"/>
      <c r="AJ99" s="322"/>
      <c r="AK99" s="322"/>
      <c r="AL99" s="322"/>
      <c r="AM99" s="322"/>
      <c r="AN99" s="322"/>
      <c r="AO99" s="322"/>
      <c r="AP99" s="149"/>
      <c r="AQ99" s="149"/>
      <c r="AR99" s="156"/>
      <c r="AS99" s="129">
        <f t="shared" si="34"/>
        <v>0</v>
      </c>
      <c r="AT99" s="147">
        <f t="shared" si="44"/>
        <v>0</v>
      </c>
      <c r="AU99" s="130"/>
      <c r="AV99" s="128">
        <f t="shared" si="35"/>
        <v>0</v>
      </c>
      <c r="AW99" s="128">
        <f t="shared" si="36"/>
        <v>0</v>
      </c>
      <c r="AX99" s="131" t="str">
        <f t="shared" si="37"/>
        <v/>
      </c>
      <c r="AY99" s="402" t="str">
        <f t="shared" si="45"/>
        <v/>
      </c>
      <c r="AZ99" s="285"/>
      <c r="BA99" s="128" t="e">
        <f t="shared" si="38"/>
        <v>#VALUE!</v>
      </c>
      <c r="BB99" s="155">
        <f t="shared" si="39"/>
        <v>0</v>
      </c>
      <c r="BC99" s="132">
        <f t="shared" si="40"/>
        <v>0</v>
      </c>
      <c r="BD99" s="132">
        <f t="shared" si="41"/>
        <v>0</v>
      </c>
      <c r="BE99" s="399">
        <f t="shared" si="42"/>
        <v>0</v>
      </c>
      <c r="BF99" s="399">
        <f t="shared" si="43"/>
        <v>0</v>
      </c>
    </row>
    <row r="100" spans="1:58" s="132" customFormat="1" ht="43.95" customHeight="1" x14ac:dyDescent="0.3">
      <c r="A100" s="198" t="str">
        <f>IF(INSCRIÇÃO!B94="","",INSCRIÇÃO!B94)</f>
        <v/>
      </c>
      <c r="B100" s="208" t="str">
        <f>INSCRIÇÃO!C94</f>
        <v/>
      </c>
      <c r="C100" s="212">
        <f>INSCRIÇÃO!D94</f>
        <v>0</v>
      </c>
      <c r="D100" s="199">
        <f>INSCRIÇÃO!E94</f>
        <v>0</v>
      </c>
      <c r="E100" s="198" t="str">
        <f>IF(INSCRIÇÃO!F94=0,"",INSCRIÇÃO!F94)</f>
        <v/>
      </c>
      <c r="F100" s="198" t="str">
        <f>IF(INSCRIÇÃO!G94=0,"",INSCRIÇÃO!G94)</f>
        <v/>
      </c>
      <c r="G100" s="198">
        <f>INSCRIÇÃO!H94</f>
        <v>0</v>
      </c>
      <c r="H100" s="210"/>
      <c r="I100" s="210"/>
      <c r="J100" s="209"/>
      <c r="K100" s="251">
        <f t="shared" si="30"/>
        <v>0</v>
      </c>
      <c r="L100" s="209"/>
      <c r="M100" s="251">
        <f t="shared" si="31"/>
        <v>0</v>
      </c>
      <c r="N100" s="210"/>
      <c r="O100" s="209"/>
      <c r="P100" s="251">
        <f t="shared" si="32"/>
        <v>0</v>
      </c>
      <c r="Q100" s="209"/>
      <c r="R100" s="251">
        <f t="shared" si="33"/>
        <v>0</v>
      </c>
      <c r="S100" s="425"/>
      <c r="T100" s="425"/>
      <c r="U100" s="425"/>
      <c r="V100" s="425"/>
      <c r="W100" s="425"/>
      <c r="X100" s="425"/>
      <c r="Y100" s="425"/>
      <c r="Z100" s="425"/>
      <c r="AA100" s="425"/>
      <c r="AB100" s="425"/>
      <c r="AC100" s="425"/>
      <c r="AD100" s="425"/>
      <c r="AE100" s="425"/>
      <c r="AF100" s="425"/>
      <c r="AG100" s="425"/>
      <c r="AH100" s="425"/>
      <c r="AI100" s="425"/>
      <c r="AJ100" s="323"/>
      <c r="AK100" s="323"/>
      <c r="AL100" s="323"/>
      <c r="AM100" s="323"/>
      <c r="AN100" s="323"/>
      <c r="AO100" s="323"/>
      <c r="AP100" s="200"/>
      <c r="AQ100" s="200"/>
      <c r="AR100" s="200"/>
      <c r="AS100" s="129">
        <f t="shared" si="34"/>
        <v>0</v>
      </c>
      <c r="AT100" s="147">
        <f t="shared" si="44"/>
        <v>0</v>
      </c>
      <c r="AU100" s="130"/>
      <c r="AV100" s="128">
        <f t="shared" si="35"/>
        <v>0</v>
      </c>
      <c r="AW100" s="128">
        <f t="shared" si="36"/>
        <v>0</v>
      </c>
      <c r="AX100" s="131" t="str">
        <f t="shared" si="37"/>
        <v/>
      </c>
      <c r="AY100" s="402" t="str">
        <f t="shared" si="45"/>
        <v/>
      </c>
      <c r="AZ100" s="285"/>
      <c r="BA100" s="128" t="e">
        <f t="shared" si="38"/>
        <v>#VALUE!</v>
      </c>
      <c r="BB100" s="155">
        <f t="shared" si="39"/>
        <v>0</v>
      </c>
      <c r="BC100" s="132">
        <f t="shared" si="40"/>
        <v>0</v>
      </c>
      <c r="BD100" s="132">
        <f t="shared" si="41"/>
        <v>0</v>
      </c>
      <c r="BE100" s="399">
        <f t="shared" si="42"/>
        <v>0</v>
      </c>
      <c r="BF100" s="399">
        <f t="shared" si="43"/>
        <v>0</v>
      </c>
    </row>
    <row r="101" spans="1:58" s="132" customFormat="1" ht="43.95" customHeight="1" x14ac:dyDescent="0.3">
      <c r="A101" s="126" t="str">
        <f>IF(INSCRIÇÃO!B95="","",INSCRIÇÃO!B95)</f>
        <v/>
      </c>
      <c r="B101" s="207" t="str">
        <f>INSCRIÇÃO!C95</f>
        <v/>
      </c>
      <c r="C101" s="211">
        <f>INSCRIÇÃO!D95</f>
        <v>0</v>
      </c>
      <c r="D101" s="127">
        <f>INSCRIÇÃO!E95</f>
        <v>0</v>
      </c>
      <c r="E101" s="409" t="str">
        <f>IF(INSCRIÇÃO!F95=0,"",INSCRIÇÃO!F95)</f>
        <v/>
      </c>
      <c r="F101" s="409" t="str">
        <f>IF(INSCRIÇÃO!G95=0,"",INSCRIÇÃO!G95)</f>
        <v/>
      </c>
      <c r="G101" s="126">
        <f>INSCRIÇÃO!H95</f>
        <v>0</v>
      </c>
      <c r="H101" s="206"/>
      <c r="I101" s="203"/>
      <c r="J101" s="204"/>
      <c r="K101" s="251">
        <f t="shared" si="30"/>
        <v>0</v>
      </c>
      <c r="L101" s="204"/>
      <c r="M101" s="251">
        <f t="shared" si="31"/>
        <v>0</v>
      </c>
      <c r="N101" s="203"/>
      <c r="O101" s="204"/>
      <c r="P101" s="251">
        <f t="shared" si="32"/>
        <v>0</v>
      </c>
      <c r="Q101" s="204"/>
      <c r="R101" s="251">
        <f t="shared" si="33"/>
        <v>0</v>
      </c>
      <c r="S101" s="424"/>
      <c r="T101" s="424"/>
      <c r="U101" s="424"/>
      <c r="V101" s="424"/>
      <c r="W101" s="424"/>
      <c r="X101" s="424"/>
      <c r="Y101" s="424"/>
      <c r="Z101" s="424"/>
      <c r="AA101" s="424"/>
      <c r="AB101" s="424"/>
      <c r="AC101" s="424"/>
      <c r="AD101" s="424"/>
      <c r="AE101" s="424"/>
      <c r="AF101" s="424"/>
      <c r="AG101" s="424"/>
      <c r="AH101" s="424"/>
      <c r="AI101" s="424"/>
      <c r="AJ101" s="322"/>
      <c r="AK101" s="322"/>
      <c r="AL101" s="322"/>
      <c r="AM101" s="322"/>
      <c r="AN101" s="322"/>
      <c r="AO101" s="322"/>
      <c r="AP101" s="149"/>
      <c r="AQ101" s="149"/>
      <c r="AR101" s="156"/>
      <c r="AS101" s="129">
        <f t="shared" si="34"/>
        <v>0</v>
      </c>
      <c r="AT101" s="147">
        <f t="shared" si="44"/>
        <v>0</v>
      </c>
      <c r="AU101" s="130"/>
      <c r="AV101" s="128">
        <f t="shared" si="35"/>
        <v>0</v>
      </c>
      <c r="AW101" s="128">
        <f t="shared" si="36"/>
        <v>0</v>
      </c>
      <c r="AX101" s="131" t="str">
        <f t="shared" si="37"/>
        <v/>
      </c>
      <c r="AY101" s="402" t="str">
        <f t="shared" si="45"/>
        <v/>
      </c>
      <c r="AZ101" s="285"/>
      <c r="BA101" s="128" t="e">
        <f t="shared" si="38"/>
        <v>#VALUE!</v>
      </c>
      <c r="BB101" s="155">
        <f t="shared" si="39"/>
        <v>0</v>
      </c>
      <c r="BC101" s="132">
        <f t="shared" si="40"/>
        <v>0</v>
      </c>
      <c r="BD101" s="132">
        <f t="shared" si="41"/>
        <v>0</v>
      </c>
      <c r="BE101" s="399">
        <f t="shared" si="42"/>
        <v>0</v>
      </c>
      <c r="BF101" s="399">
        <f t="shared" si="43"/>
        <v>0</v>
      </c>
    </row>
    <row r="102" spans="1:58" s="132" customFormat="1" ht="43.95" customHeight="1" x14ac:dyDescent="0.3">
      <c r="A102" s="198" t="str">
        <f>IF(INSCRIÇÃO!B96="","",INSCRIÇÃO!B96)</f>
        <v/>
      </c>
      <c r="B102" s="208" t="str">
        <f>INSCRIÇÃO!C96</f>
        <v/>
      </c>
      <c r="C102" s="212">
        <f>INSCRIÇÃO!D96</f>
        <v>0</v>
      </c>
      <c r="D102" s="199">
        <f>INSCRIÇÃO!E96</f>
        <v>0</v>
      </c>
      <c r="E102" s="198" t="str">
        <f>IF(INSCRIÇÃO!F96=0,"",INSCRIÇÃO!F96)</f>
        <v/>
      </c>
      <c r="F102" s="198" t="str">
        <f>IF(INSCRIÇÃO!G96=0,"",INSCRIÇÃO!G96)</f>
        <v/>
      </c>
      <c r="G102" s="198">
        <f>INSCRIÇÃO!H96</f>
        <v>0</v>
      </c>
      <c r="H102" s="210"/>
      <c r="I102" s="210"/>
      <c r="J102" s="209"/>
      <c r="K102" s="251">
        <f t="shared" si="30"/>
        <v>0</v>
      </c>
      <c r="L102" s="209"/>
      <c r="M102" s="251">
        <f t="shared" si="31"/>
        <v>0</v>
      </c>
      <c r="N102" s="210"/>
      <c r="O102" s="209"/>
      <c r="P102" s="251">
        <f t="shared" si="32"/>
        <v>0</v>
      </c>
      <c r="Q102" s="209"/>
      <c r="R102" s="251">
        <f t="shared" si="33"/>
        <v>0</v>
      </c>
      <c r="S102" s="425"/>
      <c r="T102" s="425"/>
      <c r="U102" s="425"/>
      <c r="V102" s="425"/>
      <c r="W102" s="425"/>
      <c r="X102" s="425"/>
      <c r="Y102" s="425"/>
      <c r="Z102" s="425"/>
      <c r="AA102" s="425"/>
      <c r="AB102" s="425"/>
      <c r="AC102" s="425"/>
      <c r="AD102" s="425"/>
      <c r="AE102" s="425"/>
      <c r="AF102" s="425"/>
      <c r="AG102" s="425"/>
      <c r="AH102" s="425"/>
      <c r="AI102" s="425"/>
      <c r="AJ102" s="323"/>
      <c r="AK102" s="323"/>
      <c r="AL102" s="323"/>
      <c r="AM102" s="323"/>
      <c r="AN102" s="323"/>
      <c r="AO102" s="323"/>
      <c r="AP102" s="200"/>
      <c r="AQ102" s="200"/>
      <c r="AR102" s="200"/>
      <c r="AS102" s="129">
        <f t="shared" si="34"/>
        <v>0</v>
      </c>
      <c r="AT102" s="147">
        <f t="shared" si="44"/>
        <v>0</v>
      </c>
      <c r="AU102" s="130"/>
      <c r="AV102" s="128">
        <f t="shared" si="35"/>
        <v>0</v>
      </c>
      <c r="AW102" s="128">
        <f t="shared" si="36"/>
        <v>0</v>
      </c>
      <c r="AX102" s="131" t="str">
        <f t="shared" si="37"/>
        <v/>
      </c>
      <c r="AY102" s="402" t="str">
        <f t="shared" si="45"/>
        <v/>
      </c>
      <c r="AZ102" s="285"/>
      <c r="BA102" s="128" t="e">
        <f t="shared" si="38"/>
        <v>#VALUE!</v>
      </c>
      <c r="BB102" s="155">
        <f t="shared" si="39"/>
        <v>0</v>
      </c>
      <c r="BC102" s="132">
        <f t="shared" si="40"/>
        <v>0</v>
      </c>
      <c r="BD102" s="132">
        <f t="shared" si="41"/>
        <v>0</v>
      </c>
      <c r="BE102" s="399">
        <f t="shared" si="42"/>
        <v>0</v>
      </c>
      <c r="BF102" s="399">
        <f t="shared" si="43"/>
        <v>0</v>
      </c>
    </row>
    <row r="103" spans="1:58" s="132" customFormat="1" ht="43.95" customHeight="1" x14ac:dyDescent="0.3">
      <c r="A103" s="126" t="str">
        <f>IF(INSCRIÇÃO!B97="","",INSCRIÇÃO!B97)</f>
        <v/>
      </c>
      <c r="B103" s="207" t="str">
        <f>INSCRIÇÃO!C97</f>
        <v/>
      </c>
      <c r="C103" s="211">
        <f>INSCRIÇÃO!D97</f>
        <v>0</v>
      </c>
      <c r="D103" s="127">
        <f>INSCRIÇÃO!E97</f>
        <v>0</v>
      </c>
      <c r="E103" s="409" t="str">
        <f>IF(INSCRIÇÃO!F97=0,"",INSCRIÇÃO!F97)</f>
        <v/>
      </c>
      <c r="F103" s="409" t="str">
        <f>IF(INSCRIÇÃO!G97=0,"",INSCRIÇÃO!G97)</f>
        <v/>
      </c>
      <c r="G103" s="126">
        <f>INSCRIÇÃO!H97</f>
        <v>0</v>
      </c>
      <c r="H103" s="206"/>
      <c r="I103" s="203"/>
      <c r="J103" s="204"/>
      <c r="K103" s="251">
        <f t="shared" si="30"/>
        <v>0</v>
      </c>
      <c r="L103" s="204"/>
      <c r="M103" s="251">
        <f t="shared" si="31"/>
        <v>0</v>
      </c>
      <c r="N103" s="203"/>
      <c r="O103" s="204"/>
      <c r="P103" s="251">
        <f t="shared" si="32"/>
        <v>0</v>
      </c>
      <c r="Q103" s="204"/>
      <c r="R103" s="251">
        <f t="shared" si="33"/>
        <v>0</v>
      </c>
      <c r="S103" s="424"/>
      <c r="T103" s="424"/>
      <c r="U103" s="424"/>
      <c r="V103" s="424"/>
      <c r="W103" s="424"/>
      <c r="X103" s="424"/>
      <c r="Y103" s="424"/>
      <c r="Z103" s="424"/>
      <c r="AA103" s="424"/>
      <c r="AB103" s="424"/>
      <c r="AC103" s="424"/>
      <c r="AD103" s="424"/>
      <c r="AE103" s="424"/>
      <c r="AF103" s="424"/>
      <c r="AG103" s="424"/>
      <c r="AH103" s="424"/>
      <c r="AI103" s="424"/>
      <c r="AJ103" s="322"/>
      <c r="AK103" s="322"/>
      <c r="AL103" s="322"/>
      <c r="AM103" s="322"/>
      <c r="AN103" s="322"/>
      <c r="AO103" s="322"/>
      <c r="AP103" s="149"/>
      <c r="AQ103" s="149"/>
      <c r="AR103" s="156"/>
      <c r="AS103" s="129">
        <f t="shared" si="34"/>
        <v>0</v>
      </c>
      <c r="AT103" s="147">
        <f t="shared" si="44"/>
        <v>0</v>
      </c>
      <c r="AU103" s="130"/>
      <c r="AV103" s="128">
        <f t="shared" si="35"/>
        <v>0</v>
      </c>
      <c r="AW103" s="128">
        <f t="shared" si="36"/>
        <v>0</v>
      </c>
      <c r="AX103" s="131" t="str">
        <f t="shared" si="37"/>
        <v/>
      </c>
      <c r="AY103" s="402" t="str">
        <f t="shared" si="45"/>
        <v/>
      </c>
      <c r="AZ103" s="285"/>
      <c r="BA103" s="128" t="e">
        <f t="shared" si="38"/>
        <v>#VALUE!</v>
      </c>
      <c r="BB103" s="155">
        <f t="shared" si="39"/>
        <v>0</v>
      </c>
      <c r="BC103" s="132">
        <f t="shared" si="40"/>
        <v>0</v>
      </c>
      <c r="BD103" s="132">
        <f t="shared" si="41"/>
        <v>0</v>
      </c>
      <c r="BE103" s="399">
        <f t="shared" si="42"/>
        <v>0</v>
      </c>
      <c r="BF103" s="399">
        <f t="shared" si="43"/>
        <v>0</v>
      </c>
    </row>
    <row r="104" spans="1:58" s="132" customFormat="1" ht="43.95" customHeight="1" x14ac:dyDescent="0.3">
      <c r="A104" s="198" t="str">
        <f>IF(INSCRIÇÃO!B98="","",INSCRIÇÃO!B98)</f>
        <v/>
      </c>
      <c r="B104" s="208" t="str">
        <f>INSCRIÇÃO!C98</f>
        <v/>
      </c>
      <c r="C104" s="212">
        <f>INSCRIÇÃO!D98</f>
        <v>0</v>
      </c>
      <c r="D104" s="199">
        <f>INSCRIÇÃO!E98</f>
        <v>0</v>
      </c>
      <c r="E104" s="198" t="str">
        <f>IF(INSCRIÇÃO!F98=0,"",INSCRIÇÃO!F98)</f>
        <v/>
      </c>
      <c r="F104" s="198" t="str">
        <f>IF(INSCRIÇÃO!G98=0,"",INSCRIÇÃO!G98)</f>
        <v/>
      </c>
      <c r="G104" s="198">
        <f>INSCRIÇÃO!H98</f>
        <v>0</v>
      </c>
      <c r="H104" s="210"/>
      <c r="I104" s="210"/>
      <c r="J104" s="209"/>
      <c r="K104" s="251">
        <f t="shared" si="30"/>
        <v>0</v>
      </c>
      <c r="L104" s="209"/>
      <c r="M104" s="251">
        <f t="shared" si="31"/>
        <v>0</v>
      </c>
      <c r="N104" s="210"/>
      <c r="O104" s="209"/>
      <c r="P104" s="251">
        <f t="shared" si="32"/>
        <v>0</v>
      </c>
      <c r="Q104" s="209"/>
      <c r="R104" s="251">
        <f t="shared" si="33"/>
        <v>0</v>
      </c>
      <c r="S104" s="425"/>
      <c r="T104" s="425"/>
      <c r="U104" s="425"/>
      <c r="V104" s="425"/>
      <c r="W104" s="425"/>
      <c r="X104" s="425"/>
      <c r="Y104" s="425"/>
      <c r="Z104" s="425"/>
      <c r="AA104" s="425"/>
      <c r="AB104" s="425"/>
      <c r="AC104" s="425"/>
      <c r="AD104" s="425"/>
      <c r="AE104" s="425"/>
      <c r="AF104" s="425"/>
      <c r="AG104" s="425"/>
      <c r="AH104" s="425"/>
      <c r="AI104" s="425"/>
      <c r="AJ104" s="323"/>
      <c r="AK104" s="323"/>
      <c r="AL104" s="323"/>
      <c r="AM104" s="323"/>
      <c r="AN104" s="323"/>
      <c r="AO104" s="323"/>
      <c r="AP104" s="200"/>
      <c r="AQ104" s="200"/>
      <c r="AR104" s="200"/>
      <c r="AS104" s="129">
        <f t="shared" si="34"/>
        <v>0</v>
      </c>
      <c r="AT104" s="147">
        <f t="shared" si="44"/>
        <v>0</v>
      </c>
      <c r="AU104" s="130"/>
      <c r="AV104" s="128">
        <f t="shared" si="35"/>
        <v>0</v>
      </c>
      <c r="AW104" s="128">
        <f t="shared" si="36"/>
        <v>0</v>
      </c>
      <c r="AX104" s="131" t="str">
        <f t="shared" si="37"/>
        <v/>
      </c>
      <c r="AY104" s="402" t="str">
        <f t="shared" si="45"/>
        <v/>
      </c>
      <c r="AZ104" s="285"/>
      <c r="BA104" s="128" t="e">
        <f t="shared" si="38"/>
        <v>#VALUE!</v>
      </c>
      <c r="BB104" s="155">
        <f t="shared" si="39"/>
        <v>0</v>
      </c>
      <c r="BC104" s="132">
        <f t="shared" si="40"/>
        <v>0</v>
      </c>
      <c r="BD104" s="132">
        <f t="shared" si="41"/>
        <v>0</v>
      </c>
      <c r="BE104" s="399">
        <f t="shared" si="42"/>
        <v>0</v>
      </c>
      <c r="BF104" s="399">
        <f t="shared" si="43"/>
        <v>0</v>
      </c>
    </row>
    <row r="105" spans="1:58" s="132" customFormat="1" ht="43.95" customHeight="1" x14ac:dyDescent="0.3">
      <c r="A105" s="126" t="str">
        <f>IF(INSCRIÇÃO!B99="","",INSCRIÇÃO!B99)</f>
        <v/>
      </c>
      <c r="B105" s="207" t="str">
        <f>INSCRIÇÃO!C99</f>
        <v/>
      </c>
      <c r="C105" s="211">
        <f>INSCRIÇÃO!D99</f>
        <v>0</v>
      </c>
      <c r="D105" s="127">
        <f>INSCRIÇÃO!E99</f>
        <v>0</v>
      </c>
      <c r="E105" s="409" t="str">
        <f>IF(INSCRIÇÃO!F99=0,"",INSCRIÇÃO!F99)</f>
        <v/>
      </c>
      <c r="F105" s="409" t="str">
        <f>IF(INSCRIÇÃO!G99=0,"",INSCRIÇÃO!G99)</f>
        <v/>
      </c>
      <c r="G105" s="126">
        <f>INSCRIÇÃO!H99</f>
        <v>0</v>
      </c>
      <c r="H105" s="206"/>
      <c r="I105" s="203"/>
      <c r="J105" s="204"/>
      <c r="K105" s="251">
        <f t="shared" si="30"/>
        <v>0</v>
      </c>
      <c r="L105" s="204"/>
      <c r="M105" s="251">
        <f t="shared" si="31"/>
        <v>0</v>
      </c>
      <c r="N105" s="203"/>
      <c r="O105" s="204"/>
      <c r="P105" s="251">
        <f t="shared" si="32"/>
        <v>0</v>
      </c>
      <c r="Q105" s="204"/>
      <c r="R105" s="251">
        <f t="shared" si="33"/>
        <v>0</v>
      </c>
      <c r="S105" s="424"/>
      <c r="T105" s="424"/>
      <c r="U105" s="424"/>
      <c r="V105" s="424"/>
      <c r="W105" s="424"/>
      <c r="X105" s="424"/>
      <c r="Y105" s="424"/>
      <c r="Z105" s="424"/>
      <c r="AA105" s="424"/>
      <c r="AB105" s="424"/>
      <c r="AC105" s="424"/>
      <c r="AD105" s="424"/>
      <c r="AE105" s="424"/>
      <c r="AF105" s="424"/>
      <c r="AG105" s="424"/>
      <c r="AH105" s="424"/>
      <c r="AI105" s="424"/>
      <c r="AJ105" s="322"/>
      <c r="AK105" s="322"/>
      <c r="AL105" s="322"/>
      <c r="AM105" s="322"/>
      <c r="AN105" s="322"/>
      <c r="AO105" s="322"/>
      <c r="AP105" s="149"/>
      <c r="AQ105" s="149"/>
      <c r="AR105" s="156"/>
      <c r="AS105" s="129">
        <f t="shared" si="34"/>
        <v>0</v>
      </c>
      <c r="AT105" s="147">
        <f t="shared" si="44"/>
        <v>0</v>
      </c>
      <c r="AU105" s="130"/>
      <c r="AV105" s="128">
        <f t="shared" si="35"/>
        <v>0</v>
      </c>
      <c r="AW105" s="128">
        <f t="shared" si="36"/>
        <v>0</v>
      </c>
      <c r="AX105" s="131" t="str">
        <f t="shared" si="37"/>
        <v/>
      </c>
      <c r="AY105" s="402" t="str">
        <f t="shared" si="45"/>
        <v/>
      </c>
      <c r="AZ105" s="285"/>
      <c r="BA105" s="128" t="e">
        <f t="shared" si="38"/>
        <v>#VALUE!</v>
      </c>
      <c r="BB105" s="155">
        <f t="shared" si="39"/>
        <v>0</v>
      </c>
      <c r="BC105" s="132">
        <f t="shared" si="40"/>
        <v>0</v>
      </c>
      <c r="BD105" s="132">
        <f t="shared" si="41"/>
        <v>0</v>
      </c>
      <c r="BE105" s="399">
        <f t="shared" si="42"/>
        <v>0</v>
      </c>
      <c r="BF105" s="399">
        <f t="shared" si="43"/>
        <v>0</v>
      </c>
    </row>
    <row r="106" spans="1:58" s="132" customFormat="1" ht="43.95" customHeight="1" x14ac:dyDescent="0.3">
      <c r="A106" s="198" t="str">
        <f>IF(INSCRIÇÃO!B100="","",INSCRIÇÃO!B100)</f>
        <v/>
      </c>
      <c r="B106" s="208" t="str">
        <f>INSCRIÇÃO!C100</f>
        <v/>
      </c>
      <c r="C106" s="212">
        <f>INSCRIÇÃO!D100</f>
        <v>0</v>
      </c>
      <c r="D106" s="199">
        <f>INSCRIÇÃO!E100</f>
        <v>0</v>
      </c>
      <c r="E106" s="198" t="str">
        <f>IF(INSCRIÇÃO!F100=0,"",INSCRIÇÃO!F100)</f>
        <v/>
      </c>
      <c r="F106" s="198" t="str">
        <f>IF(INSCRIÇÃO!G100=0,"",INSCRIÇÃO!G100)</f>
        <v/>
      </c>
      <c r="G106" s="198">
        <f>INSCRIÇÃO!H100</f>
        <v>0</v>
      </c>
      <c r="H106" s="210"/>
      <c r="I106" s="210"/>
      <c r="J106" s="209"/>
      <c r="K106" s="251">
        <f t="shared" si="30"/>
        <v>0</v>
      </c>
      <c r="L106" s="209"/>
      <c r="M106" s="251">
        <f t="shared" si="31"/>
        <v>0</v>
      </c>
      <c r="N106" s="210"/>
      <c r="O106" s="209"/>
      <c r="P106" s="251">
        <f t="shared" si="32"/>
        <v>0</v>
      </c>
      <c r="Q106" s="209"/>
      <c r="R106" s="251">
        <f t="shared" si="33"/>
        <v>0</v>
      </c>
      <c r="S106" s="425"/>
      <c r="T106" s="425"/>
      <c r="U106" s="425"/>
      <c r="V106" s="425"/>
      <c r="W106" s="425"/>
      <c r="X106" s="425"/>
      <c r="Y106" s="425"/>
      <c r="Z106" s="425"/>
      <c r="AA106" s="425"/>
      <c r="AB106" s="425"/>
      <c r="AC106" s="425"/>
      <c r="AD106" s="425"/>
      <c r="AE106" s="425"/>
      <c r="AF106" s="425"/>
      <c r="AG106" s="425"/>
      <c r="AH106" s="425"/>
      <c r="AI106" s="425"/>
      <c r="AJ106" s="323"/>
      <c r="AK106" s="323"/>
      <c r="AL106" s="323"/>
      <c r="AM106" s="323"/>
      <c r="AN106" s="323"/>
      <c r="AO106" s="323"/>
      <c r="AP106" s="200"/>
      <c r="AQ106" s="200"/>
      <c r="AR106" s="200"/>
      <c r="AS106" s="129">
        <f t="shared" si="34"/>
        <v>0</v>
      </c>
      <c r="AT106" s="147">
        <f t="shared" si="44"/>
        <v>0</v>
      </c>
      <c r="AU106" s="130"/>
      <c r="AV106" s="128">
        <f t="shared" si="35"/>
        <v>0</v>
      </c>
      <c r="AW106" s="128">
        <f t="shared" si="36"/>
        <v>0</v>
      </c>
      <c r="AX106" s="131" t="str">
        <f t="shared" si="37"/>
        <v/>
      </c>
      <c r="AY106" s="402" t="str">
        <f t="shared" si="45"/>
        <v/>
      </c>
      <c r="AZ106" s="285"/>
      <c r="BA106" s="128" t="e">
        <f t="shared" si="38"/>
        <v>#VALUE!</v>
      </c>
      <c r="BB106" s="155">
        <f t="shared" si="39"/>
        <v>0</v>
      </c>
      <c r="BC106" s="132">
        <f t="shared" si="40"/>
        <v>0</v>
      </c>
      <c r="BD106" s="132">
        <f t="shared" si="41"/>
        <v>0</v>
      </c>
      <c r="BE106" s="399">
        <f t="shared" si="42"/>
        <v>0</v>
      </c>
      <c r="BF106" s="399">
        <f t="shared" si="43"/>
        <v>0</v>
      </c>
    </row>
    <row r="107" spans="1:58" s="132" customFormat="1" ht="43.95" customHeight="1" x14ac:dyDescent="0.3">
      <c r="A107" s="126" t="str">
        <f>IF(INSCRIÇÃO!B101="","",INSCRIÇÃO!B101)</f>
        <v/>
      </c>
      <c r="B107" s="207" t="str">
        <f>INSCRIÇÃO!C101</f>
        <v/>
      </c>
      <c r="C107" s="211">
        <f>INSCRIÇÃO!D101</f>
        <v>0</v>
      </c>
      <c r="D107" s="127">
        <f>INSCRIÇÃO!E101</f>
        <v>0</v>
      </c>
      <c r="E107" s="409" t="str">
        <f>IF(INSCRIÇÃO!F101=0,"",INSCRIÇÃO!F101)</f>
        <v/>
      </c>
      <c r="F107" s="409" t="str">
        <f>IF(INSCRIÇÃO!G101=0,"",INSCRIÇÃO!G101)</f>
        <v/>
      </c>
      <c r="G107" s="126">
        <f>INSCRIÇÃO!H101</f>
        <v>0</v>
      </c>
      <c r="H107" s="206"/>
      <c r="I107" s="203"/>
      <c r="J107" s="204"/>
      <c r="K107" s="251">
        <f t="shared" si="30"/>
        <v>0</v>
      </c>
      <c r="L107" s="204"/>
      <c r="M107" s="251">
        <f t="shared" si="31"/>
        <v>0</v>
      </c>
      <c r="N107" s="203"/>
      <c r="O107" s="204"/>
      <c r="P107" s="251">
        <f t="shared" si="32"/>
        <v>0</v>
      </c>
      <c r="Q107" s="204"/>
      <c r="R107" s="251">
        <f t="shared" si="33"/>
        <v>0</v>
      </c>
      <c r="S107" s="424"/>
      <c r="T107" s="424"/>
      <c r="U107" s="424"/>
      <c r="V107" s="424"/>
      <c r="W107" s="424"/>
      <c r="X107" s="424"/>
      <c r="Y107" s="424"/>
      <c r="Z107" s="424"/>
      <c r="AA107" s="424"/>
      <c r="AB107" s="424"/>
      <c r="AC107" s="424"/>
      <c r="AD107" s="424"/>
      <c r="AE107" s="424"/>
      <c r="AF107" s="424"/>
      <c r="AG107" s="424"/>
      <c r="AH107" s="424"/>
      <c r="AI107" s="424"/>
      <c r="AJ107" s="322"/>
      <c r="AK107" s="322"/>
      <c r="AL107" s="322"/>
      <c r="AM107" s="322"/>
      <c r="AN107" s="322"/>
      <c r="AO107" s="322"/>
      <c r="AP107" s="149"/>
      <c r="AQ107" s="149"/>
      <c r="AR107" s="156"/>
      <c r="AS107" s="129">
        <f t="shared" si="34"/>
        <v>0</v>
      </c>
      <c r="AT107" s="147">
        <f t="shared" si="44"/>
        <v>0</v>
      </c>
      <c r="AU107" s="130"/>
      <c r="AV107" s="128">
        <f t="shared" si="35"/>
        <v>0</v>
      </c>
      <c r="AW107" s="128">
        <f t="shared" si="36"/>
        <v>0</v>
      </c>
      <c r="AX107" s="131" t="str">
        <f t="shared" si="37"/>
        <v/>
      </c>
      <c r="AY107" s="402" t="str">
        <f t="shared" si="45"/>
        <v/>
      </c>
      <c r="AZ107" s="285"/>
      <c r="BA107" s="128" t="e">
        <f t="shared" si="38"/>
        <v>#VALUE!</v>
      </c>
      <c r="BB107" s="155">
        <f t="shared" si="39"/>
        <v>0</v>
      </c>
      <c r="BC107" s="132">
        <f t="shared" si="40"/>
        <v>0</v>
      </c>
      <c r="BD107" s="132">
        <f t="shared" si="41"/>
        <v>0</v>
      </c>
      <c r="BE107" s="399">
        <f t="shared" si="42"/>
        <v>0</v>
      </c>
      <c r="BF107" s="399">
        <f t="shared" si="43"/>
        <v>0</v>
      </c>
    </row>
    <row r="108" spans="1:58" s="132" customFormat="1" ht="43.95" customHeight="1" x14ac:dyDescent="0.3">
      <c r="A108" s="198" t="str">
        <f>IF(INSCRIÇÃO!B102="","",INSCRIÇÃO!B102)</f>
        <v/>
      </c>
      <c r="B108" s="208" t="str">
        <f>INSCRIÇÃO!C102</f>
        <v/>
      </c>
      <c r="C108" s="212">
        <f>INSCRIÇÃO!D102</f>
        <v>0</v>
      </c>
      <c r="D108" s="199">
        <f>INSCRIÇÃO!E102</f>
        <v>0</v>
      </c>
      <c r="E108" s="198" t="str">
        <f>IF(INSCRIÇÃO!F102=0,"",INSCRIÇÃO!F102)</f>
        <v/>
      </c>
      <c r="F108" s="198" t="str">
        <f>IF(INSCRIÇÃO!G102=0,"",INSCRIÇÃO!G102)</f>
        <v/>
      </c>
      <c r="G108" s="198">
        <f>INSCRIÇÃO!H102</f>
        <v>0</v>
      </c>
      <c r="H108" s="210"/>
      <c r="I108" s="210"/>
      <c r="J108" s="209"/>
      <c r="K108" s="251">
        <f t="shared" si="30"/>
        <v>0</v>
      </c>
      <c r="L108" s="209"/>
      <c r="M108" s="251">
        <f t="shared" si="31"/>
        <v>0</v>
      </c>
      <c r="N108" s="210"/>
      <c r="O108" s="209"/>
      <c r="P108" s="251">
        <f t="shared" si="32"/>
        <v>0</v>
      </c>
      <c r="Q108" s="209"/>
      <c r="R108" s="251">
        <f t="shared" si="33"/>
        <v>0</v>
      </c>
      <c r="S108" s="425"/>
      <c r="T108" s="425"/>
      <c r="U108" s="425"/>
      <c r="V108" s="425"/>
      <c r="W108" s="425"/>
      <c r="X108" s="425"/>
      <c r="Y108" s="425"/>
      <c r="Z108" s="425"/>
      <c r="AA108" s="425"/>
      <c r="AB108" s="425"/>
      <c r="AC108" s="425"/>
      <c r="AD108" s="425"/>
      <c r="AE108" s="425"/>
      <c r="AF108" s="425"/>
      <c r="AG108" s="425"/>
      <c r="AH108" s="425"/>
      <c r="AI108" s="425"/>
      <c r="AJ108" s="323"/>
      <c r="AK108" s="323"/>
      <c r="AL108" s="323"/>
      <c r="AM108" s="323"/>
      <c r="AN108" s="323"/>
      <c r="AO108" s="323"/>
      <c r="AP108" s="200"/>
      <c r="AQ108" s="200"/>
      <c r="AR108" s="200"/>
      <c r="AS108" s="129">
        <f t="shared" si="34"/>
        <v>0</v>
      </c>
      <c r="AT108" s="147">
        <f t="shared" si="44"/>
        <v>0</v>
      </c>
      <c r="AU108" s="130"/>
      <c r="AV108" s="128">
        <f t="shared" si="35"/>
        <v>0</v>
      </c>
      <c r="AW108" s="128">
        <f t="shared" si="36"/>
        <v>0</v>
      </c>
      <c r="AX108" s="131" t="str">
        <f t="shared" si="37"/>
        <v/>
      </c>
      <c r="AY108" s="402" t="str">
        <f t="shared" si="45"/>
        <v/>
      </c>
      <c r="AZ108" s="285"/>
      <c r="BA108" s="128" t="e">
        <f t="shared" si="38"/>
        <v>#VALUE!</v>
      </c>
      <c r="BB108" s="155">
        <f t="shared" si="39"/>
        <v>0</v>
      </c>
      <c r="BC108" s="132">
        <f t="shared" si="40"/>
        <v>0</v>
      </c>
      <c r="BD108" s="132">
        <f t="shared" si="41"/>
        <v>0</v>
      </c>
      <c r="BE108" s="399">
        <f t="shared" si="42"/>
        <v>0</v>
      </c>
      <c r="BF108" s="399">
        <f t="shared" si="43"/>
        <v>0</v>
      </c>
    </row>
    <row r="109" spans="1:58" s="132" customFormat="1" ht="43.95" customHeight="1" x14ac:dyDescent="0.3">
      <c r="A109" s="126" t="str">
        <f>IF(INSCRIÇÃO!B103="","",INSCRIÇÃO!B103)</f>
        <v/>
      </c>
      <c r="B109" s="207" t="str">
        <f>INSCRIÇÃO!C103</f>
        <v/>
      </c>
      <c r="C109" s="211">
        <f>INSCRIÇÃO!D103</f>
        <v>0</v>
      </c>
      <c r="D109" s="127">
        <f>INSCRIÇÃO!E103</f>
        <v>0</v>
      </c>
      <c r="E109" s="409" t="str">
        <f>IF(INSCRIÇÃO!F103=0,"",INSCRIÇÃO!F103)</f>
        <v/>
      </c>
      <c r="F109" s="409" t="str">
        <f>IF(INSCRIÇÃO!G103=0,"",INSCRIÇÃO!G103)</f>
        <v/>
      </c>
      <c r="G109" s="126">
        <f>INSCRIÇÃO!H103</f>
        <v>0</v>
      </c>
      <c r="H109" s="206"/>
      <c r="I109" s="203"/>
      <c r="J109" s="204"/>
      <c r="K109" s="251">
        <f t="shared" si="30"/>
        <v>0</v>
      </c>
      <c r="L109" s="204"/>
      <c r="M109" s="251">
        <f t="shared" si="31"/>
        <v>0</v>
      </c>
      <c r="N109" s="203"/>
      <c r="O109" s="204"/>
      <c r="P109" s="251">
        <f t="shared" si="32"/>
        <v>0</v>
      </c>
      <c r="Q109" s="204"/>
      <c r="R109" s="251">
        <f t="shared" si="33"/>
        <v>0</v>
      </c>
      <c r="S109" s="424"/>
      <c r="T109" s="424"/>
      <c r="U109" s="424"/>
      <c r="V109" s="424"/>
      <c r="W109" s="424"/>
      <c r="X109" s="424"/>
      <c r="Y109" s="424"/>
      <c r="Z109" s="424"/>
      <c r="AA109" s="424"/>
      <c r="AB109" s="424"/>
      <c r="AC109" s="424"/>
      <c r="AD109" s="424"/>
      <c r="AE109" s="424"/>
      <c r="AF109" s="424"/>
      <c r="AG109" s="424"/>
      <c r="AH109" s="424"/>
      <c r="AI109" s="424"/>
      <c r="AJ109" s="322"/>
      <c r="AK109" s="322"/>
      <c r="AL109" s="322"/>
      <c r="AM109" s="322"/>
      <c r="AN109" s="322"/>
      <c r="AO109" s="322"/>
      <c r="AP109" s="149"/>
      <c r="AQ109" s="149"/>
      <c r="AR109" s="156"/>
      <c r="AS109" s="129">
        <f t="shared" si="34"/>
        <v>0</v>
      </c>
      <c r="AT109" s="147">
        <f t="shared" si="44"/>
        <v>0</v>
      </c>
      <c r="AU109" s="130"/>
      <c r="AV109" s="128">
        <f t="shared" si="35"/>
        <v>0</v>
      </c>
      <c r="AW109" s="128">
        <f t="shared" si="36"/>
        <v>0</v>
      </c>
      <c r="AX109" s="131" t="str">
        <f t="shared" si="37"/>
        <v/>
      </c>
      <c r="AY109" s="402" t="str">
        <f t="shared" si="45"/>
        <v/>
      </c>
      <c r="AZ109" s="285"/>
      <c r="BA109" s="128" t="e">
        <f t="shared" si="38"/>
        <v>#VALUE!</v>
      </c>
      <c r="BB109" s="155">
        <f t="shared" si="39"/>
        <v>0</v>
      </c>
      <c r="BC109" s="132">
        <f t="shared" si="40"/>
        <v>0</v>
      </c>
      <c r="BD109" s="132">
        <f t="shared" si="41"/>
        <v>0</v>
      </c>
      <c r="BE109" s="399">
        <f t="shared" si="42"/>
        <v>0</v>
      </c>
      <c r="BF109" s="399">
        <f t="shared" si="43"/>
        <v>0</v>
      </c>
    </row>
    <row r="110" spans="1:58" s="132" customFormat="1" ht="43.95" customHeight="1" x14ac:dyDescent="0.3">
      <c r="A110" s="198" t="str">
        <f>IF(INSCRIÇÃO!B104="","",INSCRIÇÃO!B104)</f>
        <v/>
      </c>
      <c r="B110" s="208" t="str">
        <f>INSCRIÇÃO!C104</f>
        <v/>
      </c>
      <c r="C110" s="212">
        <f>INSCRIÇÃO!D104</f>
        <v>0</v>
      </c>
      <c r="D110" s="199">
        <f>INSCRIÇÃO!E104</f>
        <v>0</v>
      </c>
      <c r="E110" s="198" t="str">
        <f>IF(INSCRIÇÃO!F104=0,"",INSCRIÇÃO!F104)</f>
        <v/>
      </c>
      <c r="F110" s="198" t="str">
        <f>IF(INSCRIÇÃO!G104=0,"",INSCRIÇÃO!G104)</f>
        <v/>
      </c>
      <c r="G110" s="198">
        <f>INSCRIÇÃO!H104</f>
        <v>0</v>
      </c>
      <c r="H110" s="210"/>
      <c r="I110" s="210"/>
      <c r="J110" s="209"/>
      <c r="K110" s="251">
        <f t="shared" si="30"/>
        <v>0</v>
      </c>
      <c r="L110" s="209"/>
      <c r="M110" s="251">
        <f t="shared" si="31"/>
        <v>0</v>
      </c>
      <c r="N110" s="210"/>
      <c r="O110" s="209"/>
      <c r="P110" s="251">
        <f t="shared" si="32"/>
        <v>0</v>
      </c>
      <c r="Q110" s="209"/>
      <c r="R110" s="251">
        <f t="shared" si="33"/>
        <v>0</v>
      </c>
      <c r="S110" s="425"/>
      <c r="T110" s="425"/>
      <c r="U110" s="425"/>
      <c r="V110" s="425"/>
      <c r="W110" s="425"/>
      <c r="X110" s="425"/>
      <c r="Y110" s="425"/>
      <c r="Z110" s="425"/>
      <c r="AA110" s="425"/>
      <c r="AB110" s="425"/>
      <c r="AC110" s="425"/>
      <c r="AD110" s="425"/>
      <c r="AE110" s="425"/>
      <c r="AF110" s="425"/>
      <c r="AG110" s="425"/>
      <c r="AH110" s="425"/>
      <c r="AI110" s="425"/>
      <c r="AJ110" s="323"/>
      <c r="AK110" s="323"/>
      <c r="AL110" s="323"/>
      <c r="AM110" s="323"/>
      <c r="AN110" s="323"/>
      <c r="AO110" s="323"/>
      <c r="AP110" s="200"/>
      <c r="AQ110" s="200"/>
      <c r="AR110" s="200"/>
      <c r="AS110" s="129">
        <f t="shared" si="34"/>
        <v>0</v>
      </c>
      <c r="AT110" s="147">
        <f t="shared" si="44"/>
        <v>0</v>
      </c>
      <c r="AU110" s="130"/>
      <c r="AV110" s="128">
        <f t="shared" si="35"/>
        <v>0</v>
      </c>
      <c r="AW110" s="128">
        <f t="shared" si="36"/>
        <v>0</v>
      </c>
      <c r="AX110" s="131" t="str">
        <f t="shared" si="37"/>
        <v/>
      </c>
      <c r="AY110" s="402" t="str">
        <f t="shared" si="45"/>
        <v/>
      </c>
      <c r="AZ110" s="285"/>
      <c r="BA110" s="128" t="e">
        <f t="shared" si="38"/>
        <v>#VALUE!</v>
      </c>
      <c r="BB110" s="155">
        <f t="shared" si="39"/>
        <v>0</v>
      </c>
      <c r="BC110" s="132">
        <f t="shared" si="40"/>
        <v>0</v>
      </c>
      <c r="BD110" s="132">
        <f t="shared" si="41"/>
        <v>0</v>
      </c>
      <c r="BE110" s="399">
        <f t="shared" si="42"/>
        <v>0</v>
      </c>
      <c r="BF110" s="399">
        <f t="shared" si="43"/>
        <v>0</v>
      </c>
    </row>
    <row r="111" spans="1:58" s="132" customFormat="1" ht="30" customHeight="1" x14ac:dyDescent="0.3">
      <c r="A111" s="69"/>
      <c r="C111" s="133"/>
      <c r="D111" s="133"/>
      <c r="E111" s="134"/>
      <c r="F111" s="134"/>
      <c r="G111" s="134"/>
      <c r="H111" s="252"/>
      <c r="I111" s="252"/>
      <c r="J111" s="202"/>
      <c r="K111" s="252"/>
      <c r="L111" s="202"/>
      <c r="M111" s="252"/>
      <c r="N111" s="252"/>
      <c r="O111" s="252"/>
      <c r="P111" s="252"/>
      <c r="Q111" s="252"/>
      <c r="R111" s="252"/>
      <c r="S111" s="252"/>
      <c r="T111" s="252"/>
      <c r="U111" s="252"/>
      <c r="V111" s="135"/>
      <c r="W111" s="135"/>
      <c r="X111" s="135"/>
      <c r="Y111" s="135"/>
      <c r="Z111" s="135"/>
      <c r="AA111" s="135"/>
      <c r="AB111" s="135"/>
      <c r="AC111" s="135"/>
      <c r="AD111" s="135"/>
      <c r="AE111" s="135"/>
      <c r="AF111" s="136"/>
      <c r="AG111" s="136"/>
      <c r="AH111" s="136"/>
      <c r="AI111" s="136"/>
      <c r="AJ111" s="136"/>
      <c r="AK111" s="136"/>
      <c r="AL111" s="136"/>
      <c r="AM111" s="136"/>
      <c r="AN111" s="136"/>
      <c r="AO111" s="136"/>
      <c r="AP111" s="136"/>
      <c r="AQ111" s="136"/>
      <c r="AR111" s="136"/>
      <c r="AS111" s="137"/>
      <c r="AT111" s="138"/>
      <c r="AU111" s="135"/>
      <c r="AV111" s="134"/>
      <c r="AW111" s="134"/>
      <c r="AX111" s="134"/>
      <c r="AY111" s="134"/>
      <c r="AZ111" s="286">
        <f>SUM(AZ15:AZ110)</f>
        <v>0</v>
      </c>
      <c r="BA111" s="134"/>
    </row>
    <row r="112" spans="1:58" s="132" customFormat="1" ht="30" customHeight="1" x14ac:dyDescent="0.3">
      <c r="A112" s="134"/>
      <c r="C112" s="133"/>
      <c r="D112" s="133"/>
      <c r="E112" s="134"/>
      <c r="F112" s="134"/>
      <c r="G112" s="134"/>
      <c r="H112" s="134"/>
      <c r="I112" s="134"/>
      <c r="J112" s="139" t="str">
        <f>IFERROR((AVERAGE(J15:J110,L15:L110)),"")</f>
        <v/>
      </c>
      <c r="K112" s="253"/>
      <c r="L112" s="139" t="str">
        <f>IFERROR((AVERAGE(L15:L110,#REF!)),"")</f>
        <v/>
      </c>
      <c r="M112" s="139"/>
      <c r="N112" s="139"/>
      <c r="P112" s="253"/>
      <c r="Q112" s="201"/>
      <c r="R112" s="253"/>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7"/>
      <c r="AT112" s="138"/>
      <c r="AU112" s="135"/>
      <c r="AV112" s="134"/>
      <c r="AW112" s="134"/>
      <c r="AX112" s="134"/>
      <c r="AY112" s="134"/>
      <c r="AZ112" s="134"/>
      <c r="BA112" s="134"/>
    </row>
    <row r="113" spans="1:53" s="132" customFormat="1" ht="30" customHeight="1" x14ac:dyDescent="0.3">
      <c r="A113" s="134"/>
      <c r="C113" s="133"/>
      <c r="D113" s="133"/>
      <c r="E113" s="134"/>
      <c r="F113" s="134"/>
      <c r="G113" s="134"/>
      <c r="H113" s="134"/>
      <c r="I113" s="134"/>
      <c r="J113" s="139" t="str">
        <f>IFERROR((STDEV(J15:J110,#REF!)),"")</f>
        <v/>
      </c>
      <c r="K113" s="253"/>
      <c r="L113" s="139" t="str">
        <f>IFERROR((STDEV(L15:L110,O15:O110)),"")</f>
        <v/>
      </c>
      <c r="M113" s="139"/>
      <c r="N113" s="139"/>
      <c r="O113" s="139" t="str">
        <f>IFERROR((AVERAGE(O15:O110,Q15:Q110)),"")</f>
        <v/>
      </c>
      <c r="P113" s="253"/>
      <c r="Q113" s="139">
        <f>IFERROR((AVERAGE(Q15:Q110,BC15:BC110)),"")</f>
        <v>0</v>
      </c>
      <c r="R113" s="253"/>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7"/>
      <c r="AT113" s="138"/>
      <c r="AU113" s="135"/>
      <c r="AV113" s="134"/>
      <c r="AW113" s="134"/>
      <c r="AX113" s="134"/>
      <c r="AY113" s="134"/>
      <c r="AZ113" s="134"/>
      <c r="BA113" s="134"/>
    </row>
    <row r="114" spans="1:53" s="132" customFormat="1" ht="30" customHeight="1" x14ac:dyDescent="0.3">
      <c r="A114" s="134"/>
      <c r="C114" s="133"/>
      <c r="D114" s="133"/>
      <c r="E114" s="134"/>
      <c r="F114" s="134"/>
      <c r="G114" s="134"/>
      <c r="H114" s="134"/>
      <c r="I114" s="134"/>
      <c r="K114" s="252"/>
      <c r="L114" s="134"/>
      <c r="M114" s="134"/>
      <c r="N114" s="134"/>
      <c r="O114" s="139" t="str">
        <f>IFERROR((STDEV(O15:O110,Q15:Q110)),"")</f>
        <v/>
      </c>
      <c r="P114" s="252"/>
      <c r="Q114" s="139">
        <f>IFERROR((STDEV(Q15:Q110,BC15:BC110)),"")</f>
        <v>0</v>
      </c>
      <c r="R114" s="252"/>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7"/>
      <c r="AT114" s="138"/>
      <c r="AU114" s="135"/>
      <c r="AV114" s="134"/>
      <c r="AW114" s="134"/>
      <c r="AX114" s="134"/>
      <c r="AY114" s="134"/>
      <c r="AZ114" s="134"/>
      <c r="BA114" s="134"/>
    </row>
    <row r="115" spans="1:53" s="132" customFormat="1" ht="30" customHeight="1" x14ac:dyDescent="0.3">
      <c r="A115" s="134"/>
      <c r="C115" s="133"/>
      <c r="D115" s="133"/>
      <c r="E115" s="134"/>
      <c r="F115" s="134"/>
      <c r="G115" s="134"/>
      <c r="H115" s="134"/>
      <c r="I115" s="134"/>
      <c r="K115" s="252"/>
      <c r="L115" s="134"/>
      <c r="M115" s="134"/>
      <c r="N115" s="134"/>
      <c r="O115" s="134"/>
      <c r="P115" s="252"/>
      <c r="Q115" s="134"/>
      <c r="R115" s="252"/>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7"/>
      <c r="AT115" s="138"/>
      <c r="AU115" s="135"/>
      <c r="AV115" s="134"/>
      <c r="AW115" s="134"/>
      <c r="AX115" s="134"/>
      <c r="AY115" s="134"/>
      <c r="AZ115" s="134"/>
      <c r="BA115" s="134"/>
    </row>
    <row r="116" spans="1:53" s="132" customFormat="1" ht="30" customHeight="1" x14ac:dyDescent="0.3">
      <c r="A116" s="134"/>
      <c r="C116" s="133"/>
      <c r="D116" s="133"/>
      <c r="E116" s="134"/>
      <c r="F116" s="134"/>
      <c r="G116" s="134"/>
      <c r="H116" s="134"/>
      <c r="I116" s="134"/>
      <c r="J116" s="134"/>
      <c r="K116" s="252"/>
      <c r="L116" s="134"/>
      <c r="M116" s="134"/>
      <c r="N116" s="134"/>
      <c r="O116" s="134"/>
      <c r="P116" s="252"/>
      <c r="Q116" s="134"/>
      <c r="R116" s="252"/>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7"/>
      <c r="AT116" s="138"/>
      <c r="AU116" s="135"/>
      <c r="AV116" s="134"/>
      <c r="AW116" s="134"/>
      <c r="AX116" s="134"/>
      <c r="AY116" s="134"/>
      <c r="AZ116" s="134"/>
      <c r="BA116" s="134"/>
    </row>
    <row r="117" spans="1:53" s="132" customFormat="1" ht="30" customHeight="1" x14ac:dyDescent="0.3">
      <c r="A117" s="134"/>
      <c r="C117" s="133"/>
      <c r="D117" s="133"/>
      <c r="E117" s="134"/>
      <c r="F117" s="134"/>
      <c r="G117" s="134"/>
      <c r="H117" s="134"/>
      <c r="I117" s="134"/>
      <c r="J117" s="134"/>
      <c r="K117" s="253"/>
      <c r="L117" s="139" t="str">
        <f>IFERROR((J112+O113),"")</f>
        <v/>
      </c>
      <c r="M117" s="139"/>
      <c r="N117" s="139"/>
      <c r="O117" s="134"/>
      <c r="P117" s="253"/>
      <c r="Q117" s="134"/>
      <c r="R117" s="253"/>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7"/>
      <c r="AT117" s="138"/>
      <c r="AU117" s="135"/>
      <c r="AV117" s="134"/>
      <c r="AW117" s="134"/>
      <c r="AX117" s="134"/>
      <c r="AY117" s="134"/>
      <c r="AZ117" s="134"/>
      <c r="BA117" s="134"/>
    </row>
    <row r="118" spans="1:53" s="132" customFormat="1" ht="30" customHeight="1" x14ac:dyDescent="0.3">
      <c r="A118" s="134"/>
      <c r="C118" s="133"/>
      <c r="D118" s="133"/>
      <c r="E118" s="134"/>
      <c r="F118" s="134"/>
      <c r="G118" s="134"/>
      <c r="H118" s="134"/>
      <c r="I118" s="134"/>
      <c r="J118" s="134"/>
      <c r="K118" s="253"/>
      <c r="L118" s="139" t="str">
        <f>IFERROR((J113+O114),"")</f>
        <v/>
      </c>
      <c r="M118" s="139"/>
      <c r="N118" s="139"/>
      <c r="O118" s="134"/>
      <c r="P118" s="253"/>
      <c r="Q118" s="134"/>
      <c r="R118" s="253"/>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8"/>
      <c r="AT118" s="138"/>
      <c r="AU118" s="135"/>
      <c r="AV118" s="134"/>
      <c r="AW118" s="134"/>
      <c r="AX118" s="134"/>
      <c r="AY118" s="134"/>
      <c r="AZ118" s="134"/>
      <c r="BA118" s="134"/>
    </row>
    <row r="119" spans="1:53" s="132" customFormat="1" ht="30" customHeight="1" x14ac:dyDescent="0.3">
      <c r="A119" s="134"/>
      <c r="C119" s="133"/>
      <c r="D119" s="133"/>
      <c r="E119" s="134"/>
      <c r="F119" s="134"/>
      <c r="G119" s="134"/>
      <c r="H119" s="134"/>
      <c r="I119" s="134"/>
      <c r="J119" s="134"/>
      <c r="K119" s="252"/>
      <c r="L119" s="134"/>
      <c r="M119" s="134"/>
      <c r="N119" s="134"/>
      <c r="O119" s="134"/>
      <c r="P119" s="252"/>
      <c r="Q119" s="134"/>
      <c r="R119" s="252"/>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8"/>
      <c r="AT119" s="138"/>
      <c r="AU119" s="135"/>
      <c r="AV119" s="134"/>
      <c r="AW119" s="134"/>
      <c r="AX119" s="134"/>
      <c r="AY119" s="134"/>
      <c r="AZ119" s="134"/>
      <c r="BA119" s="134"/>
    </row>
    <row r="120" spans="1:53" s="132" customFormat="1" ht="30" customHeight="1" x14ac:dyDescent="0.3">
      <c r="A120" s="134"/>
      <c r="C120" s="133"/>
      <c r="D120" s="133"/>
      <c r="E120" s="134"/>
      <c r="F120" s="134"/>
      <c r="G120" s="134"/>
      <c r="H120" s="134"/>
      <c r="I120" s="134"/>
      <c r="J120" s="134"/>
      <c r="K120" s="252"/>
      <c r="L120" s="134"/>
      <c r="M120" s="134"/>
      <c r="N120" s="134"/>
      <c r="O120" s="134"/>
      <c r="P120" s="252"/>
      <c r="Q120" s="134"/>
      <c r="R120" s="252"/>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8"/>
      <c r="AT120" s="138"/>
      <c r="AU120" s="135"/>
      <c r="AV120" s="134"/>
      <c r="AW120" s="134"/>
      <c r="AX120" s="134"/>
      <c r="AY120" s="134"/>
      <c r="AZ120" s="134"/>
      <c r="BA120" s="134"/>
    </row>
    <row r="121" spans="1:53" s="132" customFormat="1" ht="30" customHeight="1" x14ac:dyDescent="0.3">
      <c r="A121" s="134"/>
      <c r="C121" s="133"/>
      <c r="D121" s="133"/>
      <c r="E121" s="134"/>
      <c r="F121" s="134"/>
      <c r="G121" s="134"/>
      <c r="H121" s="134"/>
      <c r="I121" s="134"/>
      <c r="J121" s="134"/>
      <c r="K121" s="252"/>
      <c r="L121" s="134"/>
      <c r="M121" s="134"/>
      <c r="N121" s="134"/>
      <c r="O121" s="134"/>
      <c r="P121" s="252"/>
      <c r="Q121" s="134"/>
      <c r="R121" s="252"/>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c r="AS121" s="138"/>
      <c r="AT121" s="138"/>
      <c r="AU121" s="135"/>
      <c r="AV121" s="134"/>
      <c r="AW121" s="134"/>
      <c r="AX121" s="134"/>
      <c r="AY121" s="134"/>
      <c r="AZ121" s="134"/>
      <c r="BA121" s="134"/>
    </row>
    <row r="122" spans="1:53" s="132" customFormat="1" ht="30" customHeight="1" x14ac:dyDescent="0.3">
      <c r="A122" s="134"/>
      <c r="C122" s="133"/>
      <c r="D122" s="133"/>
      <c r="E122" s="134"/>
      <c r="F122" s="134"/>
      <c r="G122" s="134"/>
      <c r="H122" s="134"/>
      <c r="I122" s="134"/>
      <c r="J122" s="134"/>
      <c r="K122" s="252"/>
      <c r="L122" s="134"/>
      <c r="M122" s="134"/>
      <c r="N122" s="134"/>
      <c r="O122" s="134"/>
      <c r="P122" s="252"/>
      <c r="Q122" s="134"/>
      <c r="R122" s="252"/>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8"/>
      <c r="AT122" s="138"/>
      <c r="AU122" s="135"/>
      <c r="AV122" s="134"/>
      <c r="AW122" s="134"/>
      <c r="AX122" s="134"/>
      <c r="AY122" s="134"/>
      <c r="AZ122" s="134"/>
      <c r="BA122" s="134"/>
    </row>
    <row r="123" spans="1:53" s="132" customFormat="1" ht="30" customHeight="1" x14ac:dyDescent="0.3">
      <c r="A123" s="134"/>
      <c r="C123" s="133"/>
      <c r="D123" s="133"/>
      <c r="E123" s="134"/>
      <c r="F123" s="134"/>
      <c r="G123" s="134"/>
      <c r="H123" s="134"/>
      <c r="I123" s="134"/>
      <c r="J123" s="134"/>
      <c r="K123" s="252"/>
      <c r="L123" s="134"/>
      <c r="M123" s="134"/>
      <c r="N123" s="134"/>
      <c r="O123" s="134"/>
      <c r="P123" s="252"/>
      <c r="Q123" s="134"/>
      <c r="R123" s="252"/>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8"/>
      <c r="AT123" s="138"/>
      <c r="AU123" s="135"/>
      <c r="AV123" s="134"/>
      <c r="AW123" s="134"/>
      <c r="AX123" s="134"/>
      <c r="AY123" s="134"/>
      <c r="AZ123" s="134"/>
      <c r="BA123" s="134"/>
    </row>
    <row r="124" spans="1:53" s="132" customFormat="1" ht="30" customHeight="1" x14ac:dyDescent="0.3">
      <c r="A124" s="134"/>
      <c r="C124" s="133"/>
      <c r="D124" s="133"/>
      <c r="E124" s="134"/>
      <c r="F124" s="134"/>
      <c r="G124" s="134"/>
      <c r="H124" s="134"/>
      <c r="I124" s="134"/>
      <c r="J124" s="134"/>
      <c r="K124" s="252"/>
      <c r="L124" s="134"/>
      <c r="M124" s="134"/>
      <c r="N124" s="134"/>
      <c r="O124" s="134"/>
      <c r="P124" s="252"/>
      <c r="Q124" s="134"/>
      <c r="R124" s="252"/>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8"/>
      <c r="AT124" s="138"/>
      <c r="AU124" s="135"/>
      <c r="AV124" s="134"/>
      <c r="AW124" s="134"/>
      <c r="AX124" s="134"/>
      <c r="AY124" s="134"/>
      <c r="AZ124" s="134"/>
      <c r="BA124" s="134"/>
    </row>
    <row r="125" spans="1:53" s="132" customFormat="1" ht="30" customHeight="1" x14ac:dyDescent="0.3">
      <c r="A125" s="134"/>
      <c r="C125" s="133"/>
      <c r="D125" s="133"/>
      <c r="E125" s="134"/>
      <c r="F125" s="134"/>
      <c r="G125" s="134"/>
      <c r="H125" s="134"/>
      <c r="I125" s="134"/>
      <c r="J125" s="134"/>
      <c r="K125" s="252"/>
      <c r="L125" s="134"/>
      <c r="M125" s="134"/>
      <c r="N125" s="134"/>
      <c r="O125" s="134"/>
      <c r="P125" s="252"/>
      <c r="Q125" s="134"/>
      <c r="R125" s="252"/>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8"/>
      <c r="AT125" s="138"/>
      <c r="AU125" s="135"/>
      <c r="AV125" s="134"/>
      <c r="AW125" s="134"/>
      <c r="AX125" s="134"/>
      <c r="AY125" s="134"/>
      <c r="AZ125" s="134"/>
      <c r="BA125" s="134"/>
    </row>
    <row r="126" spans="1:53" s="132" customFormat="1" ht="30" customHeight="1" x14ac:dyDescent="0.3">
      <c r="A126" s="134"/>
      <c r="C126" s="133"/>
      <c r="D126" s="133"/>
      <c r="E126" s="134"/>
      <c r="F126" s="134"/>
      <c r="G126" s="134"/>
      <c r="H126" s="134"/>
      <c r="I126" s="134"/>
      <c r="J126" s="134"/>
      <c r="K126" s="252"/>
      <c r="L126" s="134"/>
      <c r="M126" s="134"/>
      <c r="N126" s="134"/>
      <c r="O126" s="134"/>
      <c r="P126" s="252"/>
      <c r="Q126" s="134"/>
      <c r="R126" s="252"/>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8"/>
      <c r="AT126" s="138"/>
      <c r="AU126" s="135"/>
      <c r="AV126" s="134"/>
      <c r="AW126" s="134"/>
      <c r="AX126" s="134"/>
      <c r="AY126" s="134"/>
      <c r="AZ126" s="134"/>
      <c r="BA126" s="134"/>
    </row>
    <row r="127" spans="1:53" s="132" customFormat="1" ht="30" customHeight="1" x14ac:dyDescent="0.3">
      <c r="A127" s="134"/>
      <c r="C127" s="133"/>
      <c r="D127" s="133"/>
      <c r="E127" s="134"/>
      <c r="F127" s="134"/>
      <c r="G127" s="134"/>
      <c r="H127" s="134"/>
      <c r="I127" s="134"/>
      <c r="J127" s="134"/>
      <c r="K127" s="252"/>
      <c r="L127" s="134"/>
      <c r="M127" s="134"/>
      <c r="N127" s="134"/>
      <c r="O127" s="134"/>
      <c r="P127" s="252"/>
      <c r="Q127" s="134"/>
      <c r="R127" s="252"/>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c r="AS127" s="138"/>
      <c r="AT127" s="138"/>
      <c r="AU127" s="135"/>
      <c r="AV127" s="134"/>
      <c r="AW127" s="134"/>
      <c r="AX127" s="134"/>
      <c r="AY127" s="134"/>
      <c r="AZ127" s="134"/>
      <c r="BA127" s="134"/>
    </row>
    <row r="128" spans="1:53" s="132" customFormat="1" ht="30" customHeight="1" x14ac:dyDescent="0.3">
      <c r="A128" s="134"/>
      <c r="C128" s="133"/>
      <c r="D128" s="133"/>
      <c r="E128" s="134"/>
      <c r="F128" s="134"/>
      <c r="G128" s="134"/>
      <c r="H128" s="134"/>
      <c r="I128" s="134"/>
      <c r="J128" s="134"/>
      <c r="K128" s="252"/>
      <c r="L128" s="134"/>
      <c r="M128" s="134"/>
      <c r="N128" s="134"/>
      <c r="O128" s="134"/>
      <c r="P128" s="252"/>
      <c r="Q128" s="134"/>
      <c r="R128" s="252"/>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8"/>
      <c r="AT128" s="138"/>
      <c r="AU128" s="135"/>
      <c r="AV128" s="134"/>
      <c r="AW128" s="134"/>
      <c r="AX128" s="134"/>
      <c r="AY128" s="134"/>
      <c r="AZ128" s="134"/>
      <c r="BA128" s="134"/>
    </row>
    <row r="129" spans="1:53" s="132" customFormat="1" ht="30" customHeight="1" x14ac:dyDescent="0.3">
      <c r="A129" s="134"/>
      <c r="C129" s="133"/>
      <c r="D129" s="133"/>
      <c r="E129" s="134"/>
      <c r="F129" s="134"/>
      <c r="G129" s="134"/>
      <c r="H129" s="134"/>
      <c r="I129" s="134"/>
      <c r="J129" s="134"/>
      <c r="K129" s="252"/>
      <c r="L129" s="134"/>
      <c r="M129" s="134"/>
      <c r="N129" s="134"/>
      <c r="O129" s="134"/>
      <c r="P129" s="252"/>
      <c r="Q129" s="134"/>
      <c r="R129" s="252"/>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8"/>
      <c r="AT129" s="138"/>
      <c r="AU129" s="135"/>
      <c r="AV129" s="134"/>
      <c r="AW129" s="134"/>
      <c r="AX129" s="134"/>
      <c r="AY129" s="134"/>
      <c r="AZ129" s="134"/>
      <c r="BA129" s="134"/>
    </row>
    <row r="130" spans="1:53" s="132" customFormat="1" ht="30" customHeight="1" x14ac:dyDescent="0.3">
      <c r="A130" s="134"/>
      <c r="C130" s="133"/>
      <c r="D130" s="133"/>
      <c r="E130" s="134"/>
      <c r="F130" s="134"/>
      <c r="G130" s="134"/>
      <c r="H130" s="134"/>
      <c r="I130" s="134"/>
      <c r="J130" s="134"/>
      <c r="K130" s="252"/>
      <c r="L130" s="134"/>
      <c r="M130" s="134"/>
      <c r="N130" s="134"/>
      <c r="O130" s="134"/>
      <c r="P130" s="252"/>
      <c r="Q130" s="134"/>
      <c r="R130" s="252"/>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8"/>
      <c r="AT130" s="138"/>
      <c r="AU130" s="135"/>
      <c r="AV130" s="134"/>
      <c r="AW130" s="134"/>
      <c r="AX130" s="134"/>
      <c r="AY130" s="134"/>
      <c r="AZ130" s="134"/>
      <c r="BA130" s="134"/>
    </row>
    <row r="131" spans="1:53" s="132" customFormat="1" ht="30" customHeight="1" x14ac:dyDescent="0.3">
      <c r="A131" s="134"/>
      <c r="C131" s="133"/>
      <c r="D131" s="133"/>
      <c r="E131" s="134"/>
      <c r="F131" s="134"/>
      <c r="G131" s="134"/>
      <c r="H131" s="134"/>
      <c r="I131" s="134"/>
      <c r="J131" s="134"/>
      <c r="K131" s="252"/>
      <c r="L131" s="134"/>
      <c r="M131" s="134"/>
      <c r="N131" s="134"/>
      <c r="O131" s="134"/>
      <c r="P131" s="252"/>
      <c r="Q131" s="134"/>
      <c r="R131" s="252"/>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8"/>
      <c r="AT131" s="138"/>
      <c r="AU131" s="135"/>
      <c r="AV131" s="134"/>
      <c r="AW131" s="134"/>
      <c r="AX131" s="134"/>
      <c r="AY131" s="134"/>
      <c r="AZ131" s="134"/>
      <c r="BA131" s="134"/>
    </row>
    <row r="132" spans="1:53" s="132" customFormat="1" ht="30" customHeight="1" x14ac:dyDescent="0.3">
      <c r="A132" s="134"/>
      <c r="C132" s="133"/>
      <c r="D132" s="133"/>
      <c r="E132" s="134"/>
      <c r="F132" s="134"/>
      <c r="G132" s="134"/>
      <c r="H132" s="134"/>
      <c r="I132" s="134"/>
      <c r="J132" s="134"/>
      <c r="K132" s="252"/>
      <c r="L132" s="134"/>
      <c r="M132" s="134"/>
      <c r="N132" s="134"/>
      <c r="O132" s="134"/>
      <c r="P132" s="252"/>
      <c r="Q132" s="134"/>
      <c r="R132" s="252"/>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8"/>
      <c r="AT132" s="138"/>
      <c r="AU132" s="135"/>
      <c r="AV132" s="134"/>
      <c r="AW132" s="134"/>
      <c r="AX132" s="134"/>
      <c r="AY132" s="134"/>
      <c r="AZ132" s="134"/>
      <c r="BA132" s="134"/>
    </row>
    <row r="133" spans="1:53" s="132" customFormat="1" ht="30" customHeight="1" x14ac:dyDescent="0.3">
      <c r="A133" s="134"/>
      <c r="C133" s="133"/>
      <c r="D133" s="133"/>
      <c r="E133" s="134"/>
      <c r="F133" s="134"/>
      <c r="G133" s="134"/>
      <c r="H133" s="134"/>
      <c r="I133" s="134"/>
      <c r="J133" s="134"/>
      <c r="K133" s="252"/>
      <c r="L133" s="134"/>
      <c r="M133" s="134"/>
      <c r="N133" s="134"/>
      <c r="O133" s="134"/>
      <c r="P133" s="252"/>
      <c r="Q133" s="134"/>
      <c r="R133" s="252"/>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8"/>
      <c r="AT133" s="138"/>
      <c r="AU133" s="135"/>
      <c r="AV133" s="134"/>
      <c r="AW133" s="134"/>
      <c r="AX133" s="134"/>
      <c r="AY133" s="134"/>
      <c r="AZ133" s="134"/>
      <c r="BA133" s="134"/>
    </row>
    <row r="134" spans="1:53" s="132" customFormat="1" ht="30" customHeight="1" x14ac:dyDescent="0.3">
      <c r="A134" s="134"/>
      <c r="C134" s="133"/>
      <c r="D134" s="133"/>
      <c r="E134" s="134"/>
      <c r="F134" s="134"/>
      <c r="G134" s="134"/>
      <c r="H134" s="134"/>
      <c r="I134" s="134"/>
      <c r="J134" s="134"/>
      <c r="K134" s="252"/>
      <c r="L134" s="134"/>
      <c r="M134" s="134"/>
      <c r="N134" s="134"/>
      <c r="O134" s="134"/>
      <c r="P134" s="252"/>
      <c r="Q134" s="134"/>
      <c r="R134" s="252"/>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8"/>
      <c r="AT134" s="138"/>
      <c r="AU134" s="135"/>
      <c r="AV134" s="134"/>
      <c r="AW134" s="134"/>
      <c r="AX134" s="134"/>
      <c r="AY134" s="134"/>
      <c r="AZ134" s="134"/>
      <c r="BA134" s="134"/>
    </row>
    <row r="135" spans="1:53" s="132" customFormat="1" ht="30" customHeight="1" x14ac:dyDescent="0.3">
      <c r="A135" s="134"/>
      <c r="C135" s="133"/>
      <c r="D135" s="133"/>
      <c r="E135" s="134"/>
      <c r="F135" s="134"/>
      <c r="G135" s="134"/>
      <c r="H135" s="134"/>
      <c r="I135" s="134"/>
      <c r="J135" s="134"/>
      <c r="K135" s="252"/>
      <c r="L135" s="134"/>
      <c r="M135" s="134"/>
      <c r="N135" s="134"/>
      <c r="O135" s="134"/>
      <c r="P135" s="252"/>
      <c r="Q135" s="134"/>
      <c r="R135" s="252"/>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8"/>
      <c r="AT135" s="138"/>
      <c r="AU135" s="135"/>
      <c r="AV135" s="134"/>
      <c r="AW135" s="134"/>
      <c r="AX135" s="134"/>
      <c r="AY135" s="134"/>
      <c r="AZ135" s="134"/>
      <c r="BA135" s="134"/>
    </row>
    <row r="136" spans="1:53" s="132" customFormat="1" ht="30" customHeight="1" x14ac:dyDescent="0.3">
      <c r="A136" s="134"/>
      <c r="C136" s="133"/>
      <c r="D136" s="133"/>
      <c r="E136" s="134"/>
      <c r="F136" s="134"/>
      <c r="G136" s="134"/>
      <c r="H136" s="134"/>
      <c r="I136" s="134"/>
      <c r="J136" s="134"/>
      <c r="K136" s="252"/>
      <c r="L136" s="134"/>
      <c r="M136" s="134"/>
      <c r="N136" s="134"/>
      <c r="O136" s="134"/>
      <c r="P136" s="252"/>
      <c r="Q136" s="134"/>
      <c r="R136" s="252"/>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8"/>
      <c r="AT136" s="138"/>
      <c r="AU136" s="135"/>
      <c r="AV136" s="134"/>
      <c r="AW136" s="134"/>
      <c r="AX136" s="134"/>
      <c r="AY136" s="134"/>
      <c r="AZ136" s="134"/>
      <c r="BA136" s="134"/>
    </row>
    <row r="137" spans="1:53" s="132" customFormat="1" ht="30" customHeight="1" x14ac:dyDescent="0.3">
      <c r="A137" s="134"/>
      <c r="C137" s="133"/>
      <c r="D137" s="133"/>
      <c r="E137" s="134"/>
      <c r="F137" s="134"/>
      <c r="G137" s="134"/>
      <c r="H137" s="134"/>
      <c r="I137" s="134"/>
      <c r="J137" s="134"/>
      <c r="K137" s="252"/>
      <c r="L137" s="134"/>
      <c r="M137" s="134"/>
      <c r="N137" s="134"/>
      <c r="O137" s="134"/>
      <c r="P137" s="252"/>
      <c r="Q137" s="134"/>
      <c r="R137" s="252"/>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8"/>
      <c r="AT137" s="138"/>
      <c r="AU137" s="135"/>
      <c r="AV137" s="134"/>
      <c r="AW137" s="134"/>
      <c r="AX137" s="134"/>
      <c r="AY137" s="134"/>
      <c r="AZ137" s="134"/>
      <c r="BA137" s="134"/>
    </row>
    <row r="138" spans="1:53" s="132" customFormat="1" ht="30" customHeight="1" x14ac:dyDescent="0.3">
      <c r="A138" s="134"/>
      <c r="C138" s="133"/>
      <c r="D138" s="133"/>
      <c r="E138" s="134"/>
      <c r="F138" s="134"/>
      <c r="G138" s="134"/>
      <c r="H138" s="134"/>
      <c r="I138" s="134"/>
      <c r="J138" s="134"/>
      <c r="K138" s="252"/>
      <c r="L138" s="134"/>
      <c r="M138" s="134"/>
      <c r="N138" s="134"/>
      <c r="O138" s="134"/>
      <c r="P138" s="252"/>
      <c r="Q138" s="134"/>
      <c r="R138" s="252"/>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8"/>
      <c r="AT138" s="138"/>
      <c r="AU138" s="135"/>
      <c r="AV138" s="134"/>
      <c r="AW138" s="134"/>
      <c r="AX138" s="134"/>
      <c r="AY138" s="134"/>
      <c r="AZ138" s="134"/>
      <c r="BA138" s="134"/>
    </row>
    <row r="139" spans="1:53" s="132" customFormat="1" ht="30" customHeight="1" x14ac:dyDescent="0.3">
      <c r="A139" s="134"/>
      <c r="C139" s="133"/>
      <c r="D139" s="133"/>
      <c r="E139" s="134"/>
      <c r="F139" s="134"/>
      <c r="G139" s="134"/>
      <c r="H139" s="134"/>
      <c r="I139" s="134"/>
      <c r="J139" s="134"/>
      <c r="K139" s="252"/>
      <c r="L139" s="134"/>
      <c r="M139" s="134"/>
      <c r="N139" s="134"/>
      <c r="O139" s="134"/>
      <c r="P139" s="252"/>
      <c r="Q139" s="134"/>
      <c r="R139" s="252"/>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8"/>
      <c r="AT139" s="138"/>
      <c r="AU139" s="135"/>
      <c r="AV139" s="134"/>
      <c r="AW139" s="134"/>
      <c r="AX139" s="134"/>
      <c r="AY139" s="134"/>
      <c r="AZ139" s="134"/>
      <c r="BA139" s="134"/>
    </row>
    <row r="140" spans="1:53" s="132" customFormat="1" ht="30" customHeight="1" x14ac:dyDescent="0.3">
      <c r="A140" s="134"/>
      <c r="C140" s="133"/>
      <c r="D140" s="133"/>
      <c r="E140" s="134"/>
      <c r="F140" s="134"/>
      <c r="G140" s="134"/>
      <c r="H140" s="134"/>
      <c r="I140" s="134"/>
      <c r="J140" s="134"/>
      <c r="K140" s="252"/>
      <c r="L140" s="134"/>
      <c r="M140" s="134"/>
      <c r="N140" s="134"/>
      <c r="O140" s="134"/>
      <c r="P140" s="252"/>
      <c r="Q140" s="134"/>
      <c r="R140" s="252"/>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8"/>
      <c r="AT140" s="138"/>
      <c r="AU140" s="135"/>
      <c r="AV140" s="134"/>
      <c r="AW140" s="134"/>
      <c r="AX140" s="134"/>
      <c r="AY140" s="134"/>
      <c r="AZ140" s="134"/>
      <c r="BA140" s="134"/>
    </row>
    <row r="141" spans="1:53" s="132" customFormat="1" ht="30" customHeight="1" x14ac:dyDescent="0.3">
      <c r="A141" s="134"/>
      <c r="C141" s="133"/>
      <c r="D141" s="133"/>
      <c r="E141" s="134"/>
      <c r="F141" s="134"/>
      <c r="G141" s="134"/>
      <c r="H141" s="134"/>
      <c r="I141" s="134"/>
      <c r="J141" s="134"/>
      <c r="K141" s="252"/>
      <c r="L141" s="134"/>
      <c r="M141" s="134"/>
      <c r="N141" s="134"/>
      <c r="O141" s="134"/>
      <c r="P141" s="252"/>
      <c r="Q141" s="134"/>
      <c r="R141" s="252"/>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8"/>
      <c r="AT141" s="138"/>
      <c r="AU141" s="135"/>
      <c r="AV141" s="134"/>
      <c r="AW141" s="134"/>
      <c r="AX141" s="134"/>
      <c r="AY141" s="134"/>
      <c r="AZ141" s="134"/>
      <c r="BA141" s="134"/>
    </row>
    <row r="142" spans="1:53" s="132" customFormat="1" ht="30" customHeight="1" x14ac:dyDescent="0.3">
      <c r="A142" s="134"/>
      <c r="C142" s="133"/>
      <c r="D142" s="133"/>
      <c r="E142" s="134"/>
      <c r="F142" s="134"/>
      <c r="G142" s="134"/>
      <c r="H142" s="134"/>
      <c r="I142" s="134"/>
      <c r="J142" s="134"/>
      <c r="K142" s="252"/>
      <c r="L142" s="134"/>
      <c r="M142" s="134"/>
      <c r="N142" s="134"/>
      <c r="O142" s="134"/>
      <c r="P142" s="252"/>
      <c r="Q142" s="134"/>
      <c r="R142" s="252"/>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8"/>
      <c r="AT142" s="138"/>
      <c r="AU142" s="135"/>
      <c r="AV142" s="134"/>
      <c r="AW142" s="134"/>
      <c r="AX142" s="134"/>
      <c r="AY142" s="134"/>
      <c r="AZ142" s="134"/>
      <c r="BA142" s="134"/>
    </row>
    <row r="143" spans="1:53" s="132" customFormat="1" ht="30" customHeight="1" x14ac:dyDescent="0.3">
      <c r="A143" s="134"/>
      <c r="C143" s="133"/>
      <c r="D143" s="133"/>
      <c r="E143" s="134"/>
      <c r="F143" s="134"/>
      <c r="G143" s="134"/>
      <c r="H143" s="134"/>
      <c r="I143" s="134"/>
      <c r="J143" s="134"/>
      <c r="K143" s="252"/>
      <c r="L143" s="134"/>
      <c r="M143" s="134"/>
      <c r="N143" s="134"/>
      <c r="O143" s="134"/>
      <c r="P143" s="252"/>
      <c r="Q143" s="134"/>
      <c r="R143" s="252"/>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8"/>
      <c r="AT143" s="138"/>
      <c r="AU143" s="135"/>
      <c r="AV143" s="134"/>
      <c r="AW143" s="134"/>
      <c r="AX143" s="134"/>
      <c r="AY143" s="134"/>
      <c r="AZ143" s="134"/>
      <c r="BA143" s="134"/>
    </row>
    <row r="144" spans="1:53" s="132" customFormat="1" ht="30" customHeight="1" x14ac:dyDescent="0.3">
      <c r="A144" s="134"/>
      <c r="C144" s="133"/>
      <c r="D144" s="133"/>
      <c r="E144" s="134"/>
      <c r="F144" s="134"/>
      <c r="G144" s="134"/>
      <c r="H144" s="134"/>
      <c r="I144" s="134"/>
      <c r="J144" s="134"/>
      <c r="K144" s="252"/>
      <c r="L144" s="134"/>
      <c r="M144" s="134"/>
      <c r="N144" s="134"/>
      <c r="O144" s="134"/>
      <c r="P144" s="252"/>
      <c r="Q144" s="134"/>
      <c r="R144" s="252"/>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8"/>
      <c r="AT144" s="138"/>
      <c r="AU144" s="135"/>
      <c r="AV144" s="134"/>
      <c r="AW144" s="134"/>
      <c r="AX144" s="134"/>
      <c r="AY144" s="134"/>
      <c r="AZ144" s="134"/>
      <c r="BA144" s="134"/>
    </row>
    <row r="145" spans="1:53" s="132" customFormat="1" ht="30" customHeight="1" x14ac:dyDescent="0.3">
      <c r="A145" s="134"/>
      <c r="C145" s="133"/>
      <c r="D145" s="133"/>
      <c r="E145" s="134"/>
      <c r="F145" s="134"/>
      <c r="G145" s="134"/>
      <c r="H145" s="134"/>
      <c r="I145" s="134"/>
      <c r="J145" s="134"/>
      <c r="K145" s="252"/>
      <c r="L145" s="134"/>
      <c r="M145" s="134"/>
      <c r="N145" s="134"/>
      <c r="O145" s="134"/>
      <c r="P145" s="252"/>
      <c r="Q145" s="134"/>
      <c r="R145" s="252"/>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8"/>
      <c r="AT145" s="138"/>
      <c r="AU145" s="135"/>
      <c r="AV145" s="134"/>
      <c r="AW145" s="134"/>
      <c r="AX145" s="134"/>
      <c r="AY145" s="134"/>
      <c r="AZ145" s="134"/>
      <c r="BA145" s="134"/>
    </row>
    <row r="146" spans="1:53" s="132" customFormat="1" ht="30" customHeight="1" x14ac:dyDescent="0.3">
      <c r="A146" s="134"/>
      <c r="C146" s="133"/>
      <c r="D146" s="133"/>
      <c r="E146" s="134"/>
      <c r="F146" s="134"/>
      <c r="G146" s="134"/>
      <c r="H146" s="134"/>
      <c r="I146" s="134"/>
      <c r="J146" s="134"/>
      <c r="K146" s="252"/>
      <c r="L146" s="134"/>
      <c r="M146" s="134"/>
      <c r="N146" s="134"/>
      <c r="O146" s="134"/>
      <c r="P146" s="252"/>
      <c r="Q146" s="134"/>
      <c r="R146" s="252"/>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8"/>
      <c r="AT146" s="138"/>
      <c r="AU146" s="135"/>
      <c r="AV146" s="134"/>
      <c r="AW146" s="134"/>
      <c r="AX146" s="134"/>
      <c r="AY146" s="134"/>
      <c r="AZ146" s="134"/>
      <c r="BA146" s="134"/>
    </row>
    <row r="147" spans="1:53" s="132" customFormat="1" ht="30" customHeight="1" x14ac:dyDescent="0.3">
      <c r="A147" s="134"/>
      <c r="C147" s="133"/>
      <c r="D147" s="133"/>
      <c r="E147" s="134"/>
      <c r="F147" s="134"/>
      <c r="G147" s="134"/>
      <c r="H147" s="134"/>
      <c r="I147" s="134"/>
      <c r="J147" s="134"/>
      <c r="K147" s="252"/>
      <c r="L147" s="134"/>
      <c r="M147" s="134"/>
      <c r="N147" s="134"/>
      <c r="O147" s="134"/>
      <c r="P147" s="252"/>
      <c r="Q147" s="134"/>
      <c r="R147" s="252"/>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8"/>
      <c r="AT147" s="138"/>
      <c r="AU147" s="135"/>
      <c r="AV147" s="134"/>
      <c r="AW147" s="134"/>
      <c r="AX147" s="134"/>
      <c r="AY147" s="134"/>
      <c r="AZ147" s="134"/>
      <c r="BA147" s="134"/>
    </row>
    <row r="148" spans="1:53" s="132" customFormat="1" ht="30" customHeight="1" x14ac:dyDescent="0.3">
      <c r="A148" s="134"/>
      <c r="C148" s="133"/>
      <c r="D148" s="133"/>
      <c r="E148" s="134"/>
      <c r="F148" s="134"/>
      <c r="G148" s="134"/>
      <c r="H148" s="134"/>
      <c r="I148" s="134"/>
      <c r="J148" s="134"/>
      <c r="K148" s="252"/>
      <c r="L148" s="134"/>
      <c r="M148" s="134"/>
      <c r="N148" s="134"/>
      <c r="O148" s="134"/>
      <c r="P148" s="252"/>
      <c r="Q148" s="134"/>
      <c r="R148" s="252"/>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8"/>
      <c r="AT148" s="138"/>
      <c r="AU148" s="135"/>
      <c r="AV148" s="134"/>
      <c r="AW148" s="134"/>
      <c r="AX148" s="134"/>
      <c r="AY148" s="134"/>
      <c r="AZ148" s="134"/>
      <c r="BA148" s="134"/>
    </row>
    <row r="149" spans="1:53" s="132" customFormat="1" ht="30" customHeight="1" x14ac:dyDescent="0.3">
      <c r="A149" s="134"/>
      <c r="C149" s="133"/>
      <c r="D149" s="133"/>
      <c r="E149" s="134"/>
      <c r="F149" s="134"/>
      <c r="G149" s="134"/>
      <c r="H149" s="134"/>
      <c r="I149" s="134"/>
      <c r="J149" s="134"/>
      <c r="K149" s="252"/>
      <c r="L149" s="134"/>
      <c r="M149" s="134"/>
      <c r="N149" s="134"/>
      <c r="O149" s="134"/>
      <c r="P149" s="252"/>
      <c r="Q149" s="134"/>
      <c r="R149" s="252"/>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8"/>
      <c r="AT149" s="138"/>
      <c r="AU149" s="135"/>
      <c r="AV149" s="134"/>
      <c r="AW149" s="134"/>
      <c r="AX149" s="134"/>
      <c r="AY149" s="134"/>
      <c r="AZ149" s="134"/>
      <c r="BA149" s="134"/>
    </row>
    <row r="150" spans="1:53" s="132" customFormat="1" ht="30" customHeight="1" x14ac:dyDescent="0.3">
      <c r="A150" s="134"/>
      <c r="C150" s="133"/>
      <c r="D150" s="133"/>
      <c r="E150" s="134"/>
      <c r="F150" s="134"/>
      <c r="G150" s="134"/>
      <c r="H150" s="134"/>
      <c r="I150" s="134"/>
      <c r="J150" s="134"/>
      <c r="K150" s="252"/>
      <c r="L150" s="134"/>
      <c r="M150" s="134"/>
      <c r="N150" s="134"/>
      <c r="O150" s="134"/>
      <c r="P150" s="252"/>
      <c r="Q150" s="134"/>
      <c r="R150" s="252"/>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8"/>
      <c r="AT150" s="138"/>
      <c r="AU150" s="135"/>
      <c r="AV150" s="134"/>
      <c r="AW150" s="134"/>
      <c r="AX150" s="134"/>
      <c r="AY150" s="134"/>
      <c r="AZ150" s="134"/>
      <c r="BA150" s="134"/>
    </row>
    <row r="151" spans="1:53" s="132" customFormat="1" ht="21" x14ac:dyDescent="0.3">
      <c r="A151" s="134"/>
      <c r="C151" s="133"/>
      <c r="D151" s="133"/>
      <c r="E151" s="134"/>
      <c r="F151" s="134"/>
      <c r="G151" s="134"/>
      <c r="H151" s="134"/>
      <c r="I151" s="134"/>
      <c r="J151" s="134"/>
      <c r="K151" s="252"/>
      <c r="L151" s="134"/>
      <c r="M151" s="134"/>
      <c r="N151" s="134"/>
      <c r="O151" s="134"/>
      <c r="P151" s="252"/>
      <c r="Q151" s="134"/>
      <c r="R151" s="252"/>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8"/>
      <c r="AT151" s="138"/>
      <c r="AU151" s="135"/>
      <c r="AV151" s="134"/>
      <c r="AW151" s="134"/>
      <c r="AX151" s="134"/>
      <c r="AY151" s="134"/>
      <c r="AZ151" s="134"/>
      <c r="BA151" s="134"/>
    </row>
    <row r="152" spans="1:53" s="132" customFormat="1" ht="21" x14ac:dyDescent="0.3">
      <c r="A152" s="134"/>
      <c r="C152" s="133"/>
      <c r="D152" s="133"/>
      <c r="E152" s="134"/>
      <c r="F152" s="134"/>
      <c r="G152" s="134"/>
      <c r="H152" s="134"/>
      <c r="I152" s="134"/>
      <c r="J152" s="134"/>
      <c r="K152" s="252"/>
      <c r="L152" s="134"/>
      <c r="M152" s="134"/>
      <c r="N152" s="134"/>
      <c r="O152" s="134"/>
      <c r="P152" s="252"/>
      <c r="Q152" s="134"/>
      <c r="R152" s="252"/>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8"/>
      <c r="AT152" s="138"/>
      <c r="AU152" s="135"/>
      <c r="AV152" s="134"/>
      <c r="AW152" s="134"/>
      <c r="AX152" s="134"/>
      <c r="AY152" s="134"/>
      <c r="AZ152" s="134"/>
      <c r="BA152" s="134"/>
    </row>
    <row r="153" spans="1:53" s="132" customFormat="1" ht="21" x14ac:dyDescent="0.3">
      <c r="A153" s="134"/>
      <c r="C153" s="133"/>
      <c r="D153" s="133"/>
      <c r="E153" s="134"/>
      <c r="F153" s="134"/>
      <c r="G153" s="134"/>
      <c r="H153" s="134"/>
      <c r="I153" s="134"/>
      <c r="J153" s="134"/>
      <c r="K153" s="252"/>
      <c r="L153" s="134"/>
      <c r="M153" s="134"/>
      <c r="N153" s="134"/>
      <c r="O153" s="134"/>
      <c r="P153" s="252"/>
      <c r="Q153" s="134"/>
      <c r="R153" s="252"/>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8"/>
      <c r="AT153" s="138"/>
      <c r="AU153" s="135"/>
      <c r="AV153" s="134"/>
      <c r="AW153" s="134"/>
      <c r="AX153" s="134"/>
      <c r="AY153" s="134"/>
      <c r="AZ153" s="134"/>
      <c r="BA153" s="134"/>
    </row>
    <row r="154" spans="1:53" s="132" customFormat="1" ht="21" x14ac:dyDescent="0.3">
      <c r="A154" s="134"/>
      <c r="C154" s="133"/>
      <c r="D154" s="133"/>
      <c r="E154" s="134"/>
      <c r="F154" s="134"/>
      <c r="G154" s="134"/>
      <c r="H154" s="134"/>
      <c r="I154" s="134"/>
      <c r="J154" s="134"/>
      <c r="K154" s="252"/>
      <c r="L154" s="134"/>
      <c r="M154" s="134"/>
      <c r="N154" s="134"/>
      <c r="O154" s="134"/>
      <c r="P154" s="252"/>
      <c r="Q154" s="134"/>
      <c r="R154" s="252"/>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8"/>
      <c r="AT154" s="138"/>
      <c r="AU154" s="135"/>
      <c r="AV154" s="134"/>
      <c r="AW154" s="134"/>
      <c r="AX154" s="134"/>
      <c r="AY154" s="134"/>
      <c r="AZ154" s="134"/>
      <c r="BA154" s="134"/>
    </row>
    <row r="155" spans="1:53" s="132" customFormat="1" ht="21" x14ac:dyDescent="0.3">
      <c r="A155" s="134"/>
      <c r="C155" s="133"/>
      <c r="D155" s="133"/>
      <c r="E155" s="134"/>
      <c r="F155" s="134"/>
      <c r="G155" s="134"/>
      <c r="H155" s="134"/>
      <c r="I155" s="134"/>
      <c r="J155" s="134"/>
      <c r="K155" s="252"/>
      <c r="L155" s="134"/>
      <c r="M155" s="134"/>
      <c r="N155" s="134"/>
      <c r="O155" s="134"/>
      <c r="P155" s="252"/>
      <c r="Q155" s="134"/>
      <c r="R155" s="252"/>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8"/>
      <c r="AT155" s="138"/>
      <c r="AU155" s="135"/>
      <c r="AV155" s="134"/>
      <c r="AW155" s="134"/>
      <c r="AX155" s="134"/>
      <c r="AY155" s="134"/>
      <c r="AZ155" s="134"/>
      <c r="BA155" s="134"/>
    </row>
    <row r="156" spans="1:53" s="132" customFormat="1" ht="21" x14ac:dyDescent="0.3">
      <c r="A156" s="134"/>
      <c r="C156" s="133"/>
      <c r="D156" s="133"/>
      <c r="E156" s="134"/>
      <c r="F156" s="134"/>
      <c r="G156" s="134"/>
      <c r="H156" s="134"/>
      <c r="I156" s="134"/>
      <c r="J156" s="134"/>
      <c r="K156" s="252"/>
      <c r="L156" s="134"/>
      <c r="M156" s="134"/>
      <c r="N156" s="134"/>
      <c r="O156" s="134"/>
      <c r="P156" s="252"/>
      <c r="Q156" s="134"/>
      <c r="R156" s="252"/>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8"/>
      <c r="AT156" s="138"/>
      <c r="AU156" s="135"/>
      <c r="AV156" s="134"/>
      <c r="AW156" s="134"/>
      <c r="AX156" s="134"/>
      <c r="AY156" s="134"/>
      <c r="AZ156" s="134"/>
      <c r="BA156" s="134"/>
    </row>
    <row r="157" spans="1:53" s="132" customFormat="1" ht="21" x14ac:dyDescent="0.3">
      <c r="A157" s="134"/>
      <c r="C157" s="133"/>
      <c r="D157" s="133"/>
      <c r="E157" s="134"/>
      <c r="F157" s="134"/>
      <c r="G157" s="134"/>
      <c r="H157" s="134"/>
      <c r="I157" s="134"/>
      <c r="J157" s="134"/>
      <c r="K157" s="252"/>
      <c r="L157" s="134"/>
      <c r="M157" s="134"/>
      <c r="N157" s="134"/>
      <c r="O157" s="134"/>
      <c r="P157" s="252"/>
      <c r="Q157" s="134"/>
      <c r="R157" s="252"/>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8"/>
      <c r="AT157" s="138"/>
      <c r="AU157" s="135"/>
      <c r="AV157" s="134"/>
      <c r="AW157" s="134"/>
      <c r="AX157" s="134"/>
      <c r="AY157" s="134"/>
      <c r="AZ157" s="134"/>
      <c r="BA157" s="134"/>
    </row>
    <row r="158" spans="1:53" s="132" customFormat="1" ht="21" x14ac:dyDescent="0.3">
      <c r="A158" s="134"/>
      <c r="C158" s="133"/>
      <c r="D158" s="133"/>
      <c r="E158" s="134"/>
      <c r="F158" s="134"/>
      <c r="G158" s="134"/>
      <c r="H158" s="134"/>
      <c r="I158" s="134"/>
      <c r="J158" s="134"/>
      <c r="K158" s="252"/>
      <c r="L158" s="134"/>
      <c r="M158" s="134"/>
      <c r="N158" s="134"/>
      <c r="O158" s="134"/>
      <c r="P158" s="252"/>
      <c r="Q158" s="134"/>
      <c r="R158" s="252"/>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8"/>
      <c r="AT158" s="138"/>
      <c r="AU158" s="135"/>
      <c r="AV158" s="134"/>
      <c r="AW158" s="134"/>
      <c r="AX158" s="134"/>
      <c r="AY158" s="134"/>
      <c r="AZ158" s="134"/>
      <c r="BA158" s="134"/>
    </row>
    <row r="159" spans="1:53" s="132" customFormat="1" ht="21" x14ac:dyDescent="0.3">
      <c r="A159" s="134"/>
      <c r="C159" s="133"/>
      <c r="D159" s="133"/>
      <c r="E159" s="134"/>
      <c r="F159" s="134"/>
      <c r="G159" s="134"/>
      <c r="H159" s="134"/>
      <c r="I159" s="134"/>
      <c r="J159" s="134"/>
      <c r="K159" s="252"/>
      <c r="L159" s="134"/>
      <c r="M159" s="134"/>
      <c r="N159" s="134"/>
      <c r="O159" s="134"/>
      <c r="P159" s="252"/>
      <c r="Q159" s="134"/>
      <c r="R159" s="252"/>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8"/>
      <c r="AT159" s="138"/>
      <c r="AU159" s="135"/>
      <c r="AV159" s="134"/>
      <c r="AW159" s="134"/>
      <c r="AX159" s="134"/>
      <c r="AY159" s="134"/>
      <c r="AZ159" s="134"/>
      <c r="BA159" s="134"/>
    </row>
    <row r="160" spans="1:53" s="132" customFormat="1" ht="21" x14ac:dyDescent="0.3">
      <c r="A160" s="134"/>
      <c r="C160" s="133"/>
      <c r="D160" s="133"/>
      <c r="E160" s="134"/>
      <c r="F160" s="134"/>
      <c r="G160" s="134"/>
      <c r="H160" s="134"/>
      <c r="I160" s="134"/>
      <c r="J160" s="134"/>
      <c r="K160" s="252"/>
      <c r="L160" s="134"/>
      <c r="M160" s="134"/>
      <c r="N160" s="134"/>
      <c r="O160" s="134"/>
      <c r="P160" s="252"/>
      <c r="Q160" s="134"/>
      <c r="R160" s="252"/>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8"/>
      <c r="AT160" s="138"/>
      <c r="AU160" s="135"/>
      <c r="AV160" s="134"/>
      <c r="AW160" s="134"/>
      <c r="AX160" s="134"/>
      <c r="AY160" s="134"/>
      <c r="AZ160" s="134"/>
      <c r="BA160" s="134"/>
    </row>
    <row r="161" spans="1:53" s="132" customFormat="1" ht="21" x14ac:dyDescent="0.3">
      <c r="A161" s="134"/>
      <c r="C161" s="133"/>
      <c r="D161" s="133"/>
      <c r="E161" s="134"/>
      <c r="F161" s="134"/>
      <c r="G161" s="134"/>
      <c r="H161" s="134"/>
      <c r="I161" s="134"/>
      <c r="J161" s="134"/>
      <c r="K161" s="252"/>
      <c r="L161" s="134"/>
      <c r="M161" s="134"/>
      <c r="N161" s="134"/>
      <c r="O161" s="134"/>
      <c r="P161" s="252"/>
      <c r="Q161" s="134"/>
      <c r="R161" s="252"/>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8"/>
      <c r="AT161" s="138"/>
      <c r="AU161" s="135"/>
      <c r="AV161" s="134"/>
      <c r="AW161" s="134"/>
      <c r="AX161" s="134"/>
      <c r="AY161" s="134"/>
      <c r="AZ161" s="134"/>
      <c r="BA161" s="134"/>
    </row>
    <row r="162" spans="1:53" s="132" customFormat="1" ht="21" x14ac:dyDescent="0.3">
      <c r="A162" s="134"/>
      <c r="C162" s="133"/>
      <c r="D162" s="133"/>
      <c r="E162" s="134"/>
      <c r="F162" s="134"/>
      <c r="G162" s="134"/>
      <c r="H162" s="134"/>
      <c r="I162" s="134"/>
      <c r="J162" s="134"/>
      <c r="K162" s="252"/>
      <c r="L162" s="134"/>
      <c r="M162" s="134"/>
      <c r="N162" s="134"/>
      <c r="O162" s="134"/>
      <c r="P162" s="252"/>
      <c r="Q162" s="134"/>
      <c r="R162" s="252"/>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8"/>
      <c r="AT162" s="138"/>
      <c r="AU162" s="135"/>
      <c r="AV162" s="134"/>
      <c r="AW162" s="134"/>
      <c r="AX162" s="134"/>
      <c r="AY162" s="134"/>
      <c r="AZ162" s="134"/>
      <c r="BA162" s="134"/>
    </row>
    <row r="163" spans="1:53" s="132" customFormat="1" ht="21" x14ac:dyDescent="0.3">
      <c r="A163" s="134"/>
      <c r="C163" s="133"/>
      <c r="D163" s="133"/>
      <c r="E163" s="134"/>
      <c r="F163" s="134"/>
      <c r="G163" s="134"/>
      <c r="H163" s="134"/>
      <c r="I163" s="134"/>
      <c r="J163" s="134"/>
      <c r="K163" s="252"/>
      <c r="L163" s="134"/>
      <c r="M163" s="134"/>
      <c r="N163" s="134"/>
      <c r="O163" s="134"/>
      <c r="P163" s="252"/>
      <c r="Q163" s="134"/>
      <c r="R163" s="252"/>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8"/>
      <c r="AT163" s="138"/>
      <c r="AU163" s="135"/>
      <c r="AV163" s="134"/>
      <c r="AW163" s="134"/>
      <c r="AX163" s="134"/>
      <c r="AY163" s="134"/>
      <c r="AZ163" s="134"/>
      <c r="BA163" s="134"/>
    </row>
    <row r="164" spans="1:53" s="132" customFormat="1" ht="21" x14ac:dyDescent="0.3">
      <c r="A164" s="134"/>
      <c r="C164" s="133"/>
      <c r="D164" s="133"/>
      <c r="E164" s="134"/>
      <c r="F164" s="134"/>
      <c r="G164" s="134"/>
      <c r="H164" s="134"/>
      <c r="I164" s="134"/>
      <c r="J164" s="134"/>
      <c r="K164" s="252"/>
      <c r="L164" s="134"/>
      <c r="M164" s="134"/>
      <c r="N164" s="134"/>
      <c r="O164" s="134"/>
      <c r="P164" s="252"/>
      <c r="Q164" s="134"/>
      <c r="R164" s="252"/>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8"/>
      <c r="AT164" s="138"/>
      <c r="AU164" s="135"/>
      <c r="AV164" s="134"/>
      <c r="AW164" s="134"/>
      <c r="AX164" s="134"/>
      <c r="AY164" s="134"/>
      <c r="AZ164" s="134"/>
      <c r="BA164" s="134"/>
    </row>
    <row r="165" spans="1:53" s="132" customFormat="1" ht="21" x14ac:dyDescent="0.3">
      <c r="A165" s="134"/>
      <c r="C165" s="133"/>
      <c r="D165" s="133"/>
      <c r="E165" s="134"/>
      <c r="F165" s="134"/>
      <c r="G165" s="134"/>
      <c r="H165" s="134"/>
      <c r="I165" s="134"/>
      <c r="J165" s="134"/>
      <c r="K165" s="252"/>
      <c r="L165" s="134"/>
      <c r="M165" s="134"/>
      <c r="N165" s="134"/>
      <c r="O165" s="134"/>
      <c r="P165" s="252"/>
      <c r="Q165" s="134"/>
      <c r="R165" s="252"/>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8"/>
      <c r="AT165" s="138"/>
      <c r="AU165" s="135"/>
      <c r="AV165" s="134"/>
      <c r="AW165" s="134"/>
      <c r="AX165" s="134"/>
      <c r="AY165" s="134"/>
      <c r="AZ165" s="134"/>
      <c r="BA165" s="134"/>
    </row>
    <row r="166" spans="1:53" s="132" customFormat="1" ht="21" x14ac:dyDescent="0.3">
      <c r="A166" s="134"/>
      <c r="C166" s="133"/>
      <c r="D166" s="133"/>
      <c r="E166" s="134"/>
      <c r="F166" s="134"/>
      <c r="G166" s="134"/>
      <c r="H166" s="134"/>
      <c r="I166" s="134"/>
      <c r="J166" s="134"/>
      <c r="K166" s="252"/>
      <c r="L166" s="134"/>
      <c r="M166" s="134"/>
      <c r="N166" s="134"/>
      <c r="O166" s="134"/>
      <c r="P166" s="252"/>
      <c r="Q166" s="134"/>
      <c r="R166" s="252"/>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8"/>
      <c r="AT166" s="138"/>
      <c r="AU166" s="135"/>
      <c r="AV166" s="134"/>
      <c r="AW166" s="134"/>
      <c r="AX166" s="134"/>
      <c r="AY166" s="134"/>
      <c r="AZ166" s="134"/>
      <c r="BA166" s="134"/>
    </row>
    <row r="167" spans="1:53" x14ac:dyDescent="0.3">
      <c r="J167" s="114"/>
      <c r="K167" s="3"/>
      <c r="L167" s="114"/>
      <c r="M167" s="114"/>
      <c r="N167" s="114"/>
      <c r="O167" s="114"/>
      <c r="P167" s="3"/>
      <c r="Q167" s="114"/>
      <c r="R167" s="3"/>
      <c r="S167" s="140"/>
      <c r="T167" s="140"/>
      <c r="U167" s="140"/>
      <c r="V167" s="140"/>
      <c r="W167" s="140"/>
      <c r="X167" s="140"/>
      <c r="Y167" s="140"/>
      <c r="Z167" s="140"/>
      <c r="AA167" s="140"/>
      <c r="AB167" s="140"/>
      <c r="AC167" s="140"/>
      <c r="AD167" s="140"/>
      <c r="AE167" s="140"/>
      <c r="AF167" s="140"/>
      <c r="AG167" s="140"/>
      <c r="AH167" s="140"/>
      <c r="AI167" s="140"/>
      <c r="AJ167" s="140"/>
      <c r="AK167" s="140"/>
      <c r="AL167" s="140"/>
      <c r="AM167" s="140"/>
      <c r="AN167" s="140"/>
      <c r="AO167" s="140"/>
      <c r="AP167" s="140"/>
      <c r="AQ167" s="140"/>
      <c r="AR167" s="140"/>
      <c r="AS167" s="141"/>
      <c r="AT167" s="141"/>
      <c r="AU167" s="140"/>
      <c r="AV167" s="114"/>
      <c r="AW167" s="114"/>
      <c r="AX167" s="114"/>
      <c r="AY167" s="114"/>
      <c r="AZ167" s="114"/>
      <c r="BA167" s="114"/>
    </row>
    <row r="168" spans="1:53" x14ac:dyDescent="0.3">
      <c r="J168" s="114"/>
      <c r="K168" s="3"/>
      <c r="L168" s="114"/>
      <c r="M168" s="114"/>
      <c r="N168" s="114"/>
      <c r="O168" s="114"/>
      <c r="P168" s="3"/>
      <c r="Q168" s="114"/>
      <c r="R168" s="3"/>
      <c r="S168" s="140"/>
      <c r="T168" s="140"/>
      <c r="U168" s="140"/>
      <c r="V168" s="140"/>
      <c r="W168" s="140"/>
      <c r="X168" s="140"/>
      <c r="Y168" s="140"/>
      <c r="Z168" s="140"/>
      <c r="AA168" s="140"/>
      <c r="AB168" s="140"/>
      <c r="AC168" s="140"/>
      <c r="AD168" s="140"/>
      <c r="AE168" s="140"/>
      <c r="AF168" s="140"/>
      <c r="AG168" s="140"/>
      <c r="AH168" s="140"/>
      <c r="AI168" s="140"/>
      <c r="AJ168" s="140"/>
      <c r="AK168" s="140"/>
      <c r="AL168" s="140"/>
      <c r="AM168" s="140"/>
      <c r="AN168" s="140"/>
      <c r="AO168" s="140"/>
      <c r="AP168" s="140"/>
      <c r="AQ168" s="140"/>
      <c r="AR168" s="140"/>
      <c r="AS168" s="141"/>
      <c r="AT168" s="141"/>
      <c r="AU168" s="140"/>
      <c r="AV168" s="114"/>
      <c r="AW168" s="114"/>
      <c r="AX168" s="114"/>
      <c r="AY168" s="114"/>
      <c r="AZ168" s="114"/>
      <c r="BA168" s="114"/>
    </row>
    <row r="169" spans="1:53" x14ac:dyDescent="0.3">
      <c r="J169" s="114"/>
      <c r="K169" s="3"/>
      <c r="L169" s="114"/>
      <c r="M169" s="114"/>
      <c r="N169" s="114"/>
      <c r="O169" s="114"/>
      <c r="P169" s="3"/>
      <c r="Q169" s="114"/>
      <c r="R169" s="3"/>
      <c r="S169" s="140"/>
      <c r="T169" s="140"/>
      <c r="U169" s="140"/>
      <c r="V169" s="140"/>
      <c r="W169" s="140"/>
      <c r="X169" s="140"/>
      <c r="Y169" s="140"/>
      <c r="Z169" s="140"/>
      <c r="AA169" s="140"/>
      <c r="AB169" s="140"/>
      <c r="AC169" s="140"/>
      <c r="AD169" s="140"/>
      <c r="AE169" s="140"/>
      <c r="AF169" s="140"/>
      <c r="AG169" s="140"/>
      <c r="AH169" s="140"/>
      <c r="AI169" s="140"/>
      <c r="AJ169" s="140"/>
      <c r="AK169" s="140"/>
      <c r="AL169" s="140"/>
      <c r="AM169" s="140"/>
      <c r="AN169" s="140"/>
      <c r="AO169" s="140"/>
      <c r="AP169" s="140"/>
      <c r="AQ169" s="140"/>
      <c r="AR169" s="140"/>
      <c r="AS169" s="141"/>
      <c r="AT169" s="141"/>
      <c r="AU169" s="140"/>
      <c r="AV169" s="114"/>
      <c r="AW169" s="114"/>
      <c r="AX169" s="114"/>
      <c r="AY169" s="114"/>
      <c r="AZ169" s="114"/>
      <c r="BA169" s="114"/>
    </row>
    <row r="170" spans="1:53" x14ac:dyDescent="0.3">
      <c r="J170" s="114"/>
      <c r="K170" s="3"/>
      <c r="L170" s="114"/>
      <c r="M170" s="114"/>
      <c r="N170" s="114"/>
      <c r="O170" s="114"/>
      <c r="P170" s="3"/>
      <c r="Q170" s="114"/>
      <c r="R170" s="3"/>
      <c r="S170" s="140"/>
      <c r="T170" s="140"/>
      <c r="U170" s="140"/>
      <c r="V170" s="140"/>
      <c r="W170" s="140"/>
      <c r="X170" s="140"/>
      <c r="Y170" s="140"/>
      <c r="Z170" s="140"/>
      <c r="AA170" s="140"/>
      <c r="AB170" s="140"/>
      <c r="AC170" s="140"/>
      <c r="AD170" s="140"/>
      <c r="AE170" s="140"/>
      <c r="AF170" s="140"/>
      <c r="AG170" s="140"/>
      <c r="AH170" s="140"/>
      <c r="AI170" s="140"/>
      <c r="AJ170" s="140"/>
      <c r="AK170" s="140"/>
      <c r="AL170" s="140"/>
      <c r="AM170" s="140"/>
      <c r="AN170" s="140"/>
      <c r="AO170" s="140"/>
      <c r="AP170" s="140"/>
      <c r="AQ170" s="140"/>
      <c r="AR170" s="140"/>
      <c r="AS170" s="141"/>
      <c r="AT170" s="141"/>
      <c r="AU170" s="140"/>
      <c r="AV170" s="114"/>
      <c r="AW170" s="114"/>
      <c r="AX170" s="114"/>
      <c r="AY170" s="114"/>
      <c r="AZ170" s="114"/>
      <c r="BA170" s="114"/>
    </row>
    <row r="171" spans="1:53" x14ac:dyDescent="0.3">
      <c r="J171" s="114"/>
      <c r="K171" s="3"/>
      <c r="L171" s="114"/>
      <c r="M171" s="114"/>
      <c r="N171" s="114"/>
      <c r="O171" s="114"/>
      <c r="P171" s="3"/>
      <c r="Q171" s="114"/>
      <c r="R171" s="3"/>
      <c r="S171" s="140"/>
      <c r="T171" s="140"/>
      <c r="U171" s="140"/>
      <c r="V171" s="140"/>
      <c r="W171" s="140"/>
      <c r="X171" s="140"/>
      <c r="Y171" s="140"/>
      <c r="Z171" s="140"/>
      <c r="AA171" s="140"/>
      <c r="AB171" s="140"/>
      <c r="AC171" s="140"/>
      <c r="AD171" s="140"/>
      <c r="AE171" s="140"/>
      <c r="AF171" s="140"/>
      <c r="AG171" s="140"/>
      <c r="AH171" s="140"/>
      <c r="AI171" s="140"/>
      <c r="AJ171" s="140"/>
      <c r="AK171" s="140"/>
      <c r="AL171" s="140"/>
      <c r="AM171" s="140"/>
      <c r="AN171" s="140"/>
      <c r="AO171" s="140"/>
      <c r="AP171" s="140"/>
      <c r="AQ171" s="140"/>
      <c r="AR171" s="140"/>
      <c r="AS171" s="141"/>
      <c r="AT171" s="141"/>
      <c r="AU171" s="140"/>
      <c r="AV171" s="114"/>
      <c r="AW171" s="114"/>
      <c r="AX171" s="114"/>
      <c r="AY171" s="114"/>
      <c r="AZ171" s="114"/>
      <c r="BA171" s="114"/>
    </row>
    <row r="172" spans="1:53" x14ac:dyDescent="0.3">
      <c r="J172" s="114"/>
      <c r="K172" s="3"/>
      <c r="L172" s="114"/>
      <c r="M172" s="114"/>
      <c r="N172" s="114"/>
      <c r="O172" s="114"/>
      <c r="P172" s="3"/>
      <c r="Q172" s="114"/>
      <c r="R172" s="3"/>
      <c r="S172" s="140"/>
      <c r="T172" s="140"/>
      <c r="U172" s="140"/>
      <c r="V172" s="140"/>
      <c r="W172" s="140"/>
      <c r="X172" s="140"/>
      <c r="Y172" s="140"/>
      <c r="Z172" s="140"/>
      <c r="AA172" s="140"/>
      <c r="AB172" s="140"/>
      <c r="AC172" s="140"/>
      <c r="AD172" s="140"/>
      <c r="AE172" s="140"/>
      <c r="AF172" s="140"/>
      <c r="AG172" s="140"/>
      <c r="AH172" s="140"/>
      <c r="AI172" s="140"/>
      <c r="AJ172" s="140"/>
      <c r="AK172" s="140"/>
      <c r="AL172" s="140"/>
      <c r="AM172" s="140"/>
      <c r="AN172" s="140"/>
      <c r="AO172" s="140"/>
      <c r="AP172" s="140"/>
      <c r="AQ172" s="140"/>
      <c r="AR172" s="140"/>
      <c r="AS172" s="141"/>
      <c r="AT172" s="141"/>
      <c r="AU172" s="140"/>
      <c r="AV172" s="114"/>
      <c r="AW172" s="114"/>
      <c r="AX172" s="114"/>
      <c r="AY172" s="114"/>
      <c r="AZ172" s="114"/>
      <c r="BA172" s="114"/>
    </row>
    <row r="173" spans="1:53" x14ac:dyDescent="0.3">
      <c r="J173" s="114"/>
      <c r="K173" s="3"/>
      <c r="L173" s="114"/>
      <c r="M173" s="114"/>
      <c r="N173" s="114"/>
      <c r="O173" s="114"/>
      <c r="P173" s="3"/>
      <c r="Q173" s="114"/>
      <c r="R173" s="3"/>
      <c r="S173" s="140"/>
      <c r="T173" s="140"/>
      <c r="U173" s="140"/>
      <c r="V173" s="140"/>
      <c r="W173" s="140"/>
      <c r="X173" s="140"/>
      <c r="Y173" s="140"/>
      <c r="Z173" s="140"/>
      <c r="AA173" s="140"/>
      <c r="AB173" s="140"/>
      <c r="AC173" s="140"/>
      <c r="AD173" s="140"/>
      <c r="AE173" s="140"/>
      <c r="AF173" s="140"/>
      <c r="AG173" s="140"/>
      <c r="AH173" s="140"/>
      <c r="AI173" s="140"/>
      <c r="AJ173" s="140"/>
      <c r="AK173" s="140"/>
      <c r="AL173" s="140"/>
      <c r="AM173" s="140"/>
      <c r="AN173" s="140"/>
      <c r="AO173" s="140"/>
      <c r="AP173" s="140"/>
      <c r="AQ173" s="140"/>
      <c r="AR173" s="140"/>
      <c r="AS173" s="141"/>
      <c r="AT173" s="141"/>
      <c r="AU173" s="140"/>
      <c r="AV173" s="114"/>
      <c r="AW173" s="114"/>
      <c r="AX173" s="114"/>
      <c r="AY173" s="114"/>
      <c r="AZ173" s="114"/>
      <c r="BA173" s="114"/>
    </row>
    <row r="174" spans="1:53" x14ac:dyDescent="0.3">
      <c r="J174" s="114"/>
      <c r="K174" s="3"/>
      <c r="L174" s="114"/>
      <c r="M174" s="114"/>
      <c r="N174" s="114"/>
      <c r="O174" s="114"/>
      <c r="P174" s="3"/>
      <c r="Q174" s="114"/>
      <c r="R174" s="3"/>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1"/>
      <c r="AT174" s="141"/>
      <c r="AU174" s="140"/>
      <c r="AV174" s="114"/>
      <c r="AW174" s="114"/>
      <c r="AX174" s="114"/>
      <c r="AY174" s="114"/>
      <c r="AZ174" s="114"/>
      <c r="BA174" s="114"/>
    </row>
    <row r="175" spans="1:53" x14ac:dyDescent="0.3">
      <c r="J175" s="114"/>
      <c r="K175" s="3"/>
      <c r="L175" s="114"/>
      <c r="M175" s="114"/>
      <c r="N175" s="114"/>
      <c r="O175" s="114"/>
      <c r="P175" s="3"/>
      <c r="Q175" s="114"/>
      <c r="R175" s="3"/>
      <c r="S175" s="140"/>
      <c r="T175" s="140"/>
      <c r="U175" s="140"/>
      <c r="V175" s="140"/>
      <c r="W175" s="140"/>
      <c r="X175" s="140"/>
      <c r="Y175" s="140"/>
      <c r="Z175" s="140"/>
      <c r="AA175" s="140"/>
      <c r="AB175" s="140"/>
      <c r="AC175" s="140"/>
      <c r="AD175" s="140"/>
      <c r="AE175" s="140"/>
      <c r="AF175" s="140"/>
      <c r="AG175" s="140"/>
      <c r="AH175" s="140"/>
      <c r="AI175" s="140"/>
      <c r="AJ175" s="140"/>
      <c r="AK175" s="140"/>
      <c r="AL175" s="140"/>
      <c r="AM175" s="140"/>
      <c r="AN175" s="140"/>
      <c r="AO175" s="140"/>
      <c r="AP175" s="140"/>
      <c r="AQ175" s="140"/>
      <c r="AR175" s="140"/>
      <c r="AS175" s="141"/>
      <c r="AT175" s="141"/>
      <c r="AU175" s="140"/>
      <c r="AV175" s="114"/>
      <c r="AW175" s="114"/>
      <c r="AX175" s="114"/>
      <c r="AY175" s="114"/>
      <c r="AZ175" s="114"/>
      <c r="BA175" s="114"/>
    </row>
    <row r="176" spans="1:53" x14ac:dyDescent="0.3">
      <c r="J176" s="114"/>
      <c r="K176" s="3"/>
      <c r="L176" s="114"/>
      <c r="M176" s="114"/>
      <c r="N176" s="114"/>
      <c r="O176" s="114"/>
      <c r="P176" s="3"/>
      <c r="Q176" s="114"/>
      <c r="R176" s="3"/>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1"/>
      <c r="AT176" s="141"/>
      <c r="AU176" s="140"/>
      <c r="AV176" s="114"/>
      <c r="AW176" s="114"/>
      <c r="AX176" s="114"/>
      <c r="AY176" s="114"/>
      <c r="AZ176" s="114"/>
      <c r="BA176" s="114"/>
    </row>
    <row r="177" spans="10:53" x14ac:dyDescent="0.3">
      <c r="J177" s="114"/>
      <c r="K177" s="3"/>
      <c r="L177" s="114"/>
      <c r="M177" s="114"/>
      <c r="N177" s="114"/>
      <c r="O177" s="114"/>
      <c r="P177" s="3"/>
      <c r="Q177" s="114"/>
      <c r="R177" s="3"/>
      <c r="S177" s="140"/>
      <c r="T177" s="140"/>
      <c r="U177" s="140"/>
      <c r="V177" s="140"/>
      <c r="W177" s="140"/>
      <c r="X177" s="140"/>
      <c r="Y177" s="140"/>
      <c r="Z177" s="140"/>
      <c r="AA177" s="140"/>
      <c r="AB177" s="140"/>
      <c r="AC177" s="140"/>
      <c r="AD177" s="140"/>
      <c r="AE177" s="140"/>
      <c r="AF177" s="140"/>
      <c r="AG177" s="140"/>
      <c r="AH177" s="140"/>
      <c r="AI177" s="140"/>
      <c r="AJ177" s="140"/>
      <c r="AK177" s="140"/>
      <c r="AL177" s="140"/>
      <c r="AM177" s="140"/>
      <c r="AN177" s="140"/>
      <c r="AO177" s="140"/>
      <c r="AP177" s="140"/>
      <c r="AQ177" s="140"/>
      <c r="AR177" s="140"/>
      <c r="AS177" s="141"/>
      <c r="AT177" s="141"/>
      <c r="AU177" s="140"/>
      <c r="AV177" s="114"/>
      <c r="AW177" s="114"/>
      <c r="AX177" s="114"/>
      <c r="AY177" s="114"/>
      <c r="AZ177" s="114"/>
      <c r="BA177" s="114"/>
    </row>
    <row r="178" spans="10:53" x14ac:dyDescent="0.3">
      <c r="J178" s="114"/>
      <c r="K178" s="3"/>
      <c r="L178" s="114"/>
      <c r="M178" s="114"/>
      <c r="N178" s="114"/>
      <c r="O178" s="114"/>
      <c r="P178" s="3"/>
      <c r="Q178" s="114"/>
      <c r="R178" s="3"/>
      <c r="S178" s="140"/>
      <c r="T178" s="140"/>
      <c r="U178" s="140"/>
      <c r="V178" s="140"/>
      <c r="W178" s="140"/>
      <c r="X178" s="140"/>
      <c r="Y178" s="140"/>
      <c r="Z178" s="140"/>
      <c r="AA178" s="140"/>
      <c r="AB178" s="140"/>
      <c r="AC178" s="140"/>
      <c r="AD178" s="140"/>
      <c r="AE178" s="140"/>
      <c r="AF178" s="140"/>
      <c r="AG178" s="140"/>
      <c r="AH178" s="140"/>
      <c r="AI178" s="140"/>
      <c r="AJ178" s="140"/>
      <c r="AK178" s="140"/>
      <c r="AL178" s="140"/>
      <c r="AM178" s="140"/>
      <c r="AN178" s="140"/>
      <c r="AO178" s="140"/>
      <c r="AP178" s="140"/>
      <c r="AQ178" s="140"/>
      <c r="AR178" s="140"/>
      <c r="AS178" s="141"/>
      <c r="AT178" s="141"/>
      <c r="AU178" s="140"/>
      <c r="AV178" s="114"/>
      <c r="AW178" s="114"/>
      <c r="AX178" s="114"/>
      <c r="AY178" s="114"/>
      <c r="AZ178" s="114"/>
      <c r="BA178" s="114"/>
    </row>
    <row r="179" spans="10:53" x14ac:dyDescent="0.3">
      <c r="J179" s="114"/>
      <c r="K179" s="3"/>
      <c r="L179" s="114"/>
      <c r="M179" s="114"/>
      <c r="N179" s="114"/>
      <c r="O179" s="114"/>
      <c r="P179" s="3"/>
      <c r="Q179" s="114"/>
      <c r="R179" s="3"/>
      <c r="S179" s="140"/>
      <c r="T179" s="140"/>
      <c r="U179" s="140"/>
      <c r="V179" s="140"/>
      <c r="W179" s="140"/>
      <c r="X179" s="140"/>
      <c r="Y179" s="140"/>
      <c r="Z179" s="140"/>
      <c r="AA179" s="140"/>
      <c r="AB179" s="140"/>
      <c r="AC179" s="140"/>
      <c r="AD179" s="140"/>
      <c r="AE179" s="140"/>
      <c r="AF179" s="140"/>
      <c r="AG179" s="140"/>
      <c r="AH179" s="140"/>
      <c r="AI179" s="140"/>
      <c r="AJ179" s="140"/>
      <c r="AK179" s="140"/>
      <c r="AL179" s="140"/>
      <c r="AM179" s="140"/>
      <c r="AN179" s="140"/>
      <c r="AO179" s="140"/>
      <c r="AP179" s="140"/>
      <c r="AQ179" s="140"/>
      <c r="AR179" s="140"/>
      <c r="AS179" s="141"/>
      <c r="AT179" s="141"/>
      <c r="AU179" s="140"/>
      <c r="AV179" s="114"/>
      <c r="AW179" s="114"/>
      <c r="AX179" s="114"/>
      <c r="AY179" s="114"/>
      <c r="AZ179" s="114"/>
      <c r="BA179" s="114"/>
    </row>
    <row r="180" spans="10:53" x14ac:dyDescent="0.3">
      <c r="J180" s="114"/>
      <c r="K180" s="3"/>
      <c r="L180" s="114"/>
      <c r="M180" s="114"/>
      <c r="N180" s="114"/>
      <c r="O180" s="114"/>
      <c r="P180" s="3"/>
      <c r="Q180" s="114"/>
      <c r="R180" s="3"/>
      <c r="S180" s="140"/>
      <c r="T180" s="140"/>
      <c r="U180" s="140"/>
      <c r="V180" s="140"/>
      <c r="W180" s="140"/>
      <c r="X180" s="140"/>
      <c r="Y180" s="140"/>
      <c r="Z180" s="140"/>
      <c r="AA180" s="140"/>
      <c r="AB180" s="140"/>
      <c r="AC180" s="140"/>
      <c r="AD180" s="140"/>
      <c r="AE180" s="140"/>
      <c r="AF180" s="140"/>
      <c r="AG180" s="140"/>
      <c r="AH180" s="140"/>
      <c r="AI180" s="140"/>
      <c r="AJ180" s="140"/>
      <c r="AK180" s="140"/>
      <c r="AL180" s="140"/>
      <c r="AM180" s="140"/>
      <c r="AN180" s="140"/>
      <c r="AO180" s="140"/>
      <c r="AP180" s="140"/>
      <c r="AQ180" s="140"/>
      <c r="AR180" s="140"/>
      <c r="AS180" s="141"/>
      <c r="AT180" s="141"/>
      <c r="AU180" s="140"/>
      <c r="AV180" s="114"/>
      <c r="AW180" s="114"/>
      <c r="AX180" s="114"/>
      <c r="AY180" s="114"/>
      <c r="AZ180" s="114"/>
      <c r="BA180" s="114"/>
    </row>
    <row r="181" spans="10:53" x14ac:dyDescent="0.3">
      <c r="J181" s="114"/>
      <c r="K181" s="3"/>
      <c r="L181" s="114"/>
      <c r="M181" s="114"/>
      <c r="N181" s="114"/>
      <c r="O181" s="114"/>
      <c r="P181" s="3"/>
      <c r="Q181" s="114"/>
      <c r="R181" s="3"/>
      <c r="S181" s="140"/>
      <c r="T181" s="140"/>
      <c r="U181" s="140"/>
      <c r="V181" s="140"/>
      <c r="W181" s="140"/>
      <c r="X181" s="140"/>
      <c r="Y181" s="140"/>
      <c r="Z181" s="140"/>
      <c r="AA181" s="140"/>
      <c r="AB181" s="140"/>
      <c r="AC181" s="140"/>
      <c r="AD181" s="140"/>
      <c r="AE181" s="140"/>
      <c r="AF181" s="140"/>
      <c r="AG181" s="140"/>
      <c r="AH181" s="140"/>
      <c r="AI181" s="140"/>
      <c r="AJ181" s="140"/>
      <c r="AK181" s="140"/>
      <c r="AL181" s="140"/>
      <c r="AM181" s="140"/>
      <c r="AN181" s="140"/>
      <c r="AO181" s="140"/>
      <c r="AP181" s="140"/>
      <c r="AQ181" s="140"/>
      <c r="AR181" s="140"/>
      <c r="AS181" s="141"/>
      <c r="AT181" s="141"/>
      <c r="AU181" s="140"/>
      <c r="AV181" s="114"/>
      <c r="AW181" s="114"/>
      <c r="AX181" s="114"/>
      <c r="AY181" s="114"/>
      <c r="AZ181" s="114"/>
      <c r="BA181" s="114"/>
    </row>
    <row r="182" spans="10:53" x14ac:dyDescent="0.3">
      <c r="J182" s="114"/>
      <c r="K182" s="3"/>
      <c r="L182" s="114"/>
      <c r="M182" s="114"/>
      <c r="N182" s="114"/>
      <c r="O182" s="114"/>
      <c r="P182" s="3"/>
      <c r="Q182" s="114"/>
      <c r="R182" s="3"/>
      <c r="S182" s="140"/>
      <c r="T182" s="140"/>
      <c r="U182" s="140"/>
      <c r="V182" s="140"/>
      <c r="W182" s="140"/>
      <c r="X182" s="140"/>
      <c r="Y182" s="140"/>
      <c r="Z182" s="140"/>
      <c r="AA182" s="140"/>
      <c r="AB182" s="140"/>
      <c r="AC182" s="140"/>
      <c r="AD182" s="140"/>
      <c r="AE182" s="140"/>
      <c r="AF182" s="140"/>
      <c r="AG182" s="140"/>
      <c r="AH182" s="140"/>
      <c r="AI182" s="140"/>
      <c r="AJ182" s="140"/>
      <c r="AK182" s="140"/>
      <c r="AL182" s="140"/>
      <c r="AM182" s="140"/>
      <c r="AN182" s="140"/>
      <c r="AO182" s="140"/>
      <c r="AP182" s="140"/>
      <c r="AQ182" s="140"/>
      <c r="AR182" s="140"/>
      <c r="AS182" s="141"/>
      <c r="AT182" s="141"/>
      <c r="AU182" s="140"/>
      <c r="AV182" s="114"/>
      <c r="AW182" s="114"/>
      <c r="AX182" s="114"/>
      <c r="AY182" s="114"/>
      <c r="AZ182" s="114"/>
      <c r="BA182" s="114"/>
    </row>
    <row r="183" spans="10:53" x14ac:dyDescent="0.3">
      <c r="J183" s="114"/>
      <c r="K183" s="3"/>
      <c r="L183" s="114"/>
      <c r="M183" s="114"/>
      <c r="N183" s="114"/>
      <c r="O183" s="114"/>
      <c r="P183" s="3"/>
      <c r="Q183" s="114"/>
      <c r="R183" s="3"/>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1"/>
      <c r="AT183" s="141"/>
      <c r="AU183" s="142"/>
      <c r="AV183" s="114"/>
      <c r="AW183" s="114"/>
      <c r="AX183" s="114"/>
      <c r="AY183" s="114"/>
      <c r="AZ183" s="114"/>
      <c r="BA183" s="114"/>
    </row>
    <row r="184" spans="10:53" x14ac:dyDescent="0.3">
      <c r="J184" s="114"/>
      <c r="K184" s="3"/>
      <c r="L184" s="114"/>
      <c r="M184" s="114"/>
      <c r="N184" s="114"/>
      <c r="O184" s="114"/>
      <c r="P184" s="3"/>
      <c r="Q184" s="114"/>
      <c r="R184" s="3"/>
      <c r="S184" s="142"/>
      <c r="T184" s="142"/>
      <c r="U184" s="142"/>
      <c r="V184" s="142"/>
      <c r="W184" s="142"/>
      <c r="X184" s="142"/>
      <c r="Y184" s="142"/>
      <c r="Z184" s="142"/>
      <c r="AA184" s="142"/>
      <c r="AB184" s="142"/>
      <c r="AC184" s="142"/>
      <c r="AD184" s="142"/>
      <c r="AE184" s="142"/>
      <c r="AF184" s="142"/>
      <c r="AG184" s="142"/>
      <c r="AH184" s="142"/>
      <c r="AI184" s="142"/>
      <c r="AJ184" s="142"/>
      <c r="AK184" s="142"/>
      <c r="AL184" s="142"/>
      <c r="AM184" s="142"/>
      <c r="AN184" s="142"/>
      <c r="AO184" s="142"/>
      <c r="AP184" s="142"/>
      <c r="AQ184" s="142"/>
      <c r="AR184" s="142"/>
      <c r="AS184" s="141"/>
      <c r="AT184" s="141"/>
      <c r="AU184" s="142"/>
      <c r="AV184" s="114"/>
      <c r="AW184" s="114"/>
      <c r="AX184" s="114"/>
      <c r="AY184" s="114"/>
      <c r="AZ184" s="114"/>
      <c r="BA184" s="114"/>
    </row>
    <row r="185" spans="10:53" x14ac:dyDescent="0.3">
      <c r="J185" s="114"/>
      <c r="K185" s="3"/>
      <c r="L185" s="114"/>
      <c r="M185" s="114"/>
      <c r="N185" s="114"/>
      <c r="O185" s="114"/>
      <c r="P185" s="3"/>
      <c r="Q185" s="114"/>
      <c r="R185" s="3"/>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1"/>
      <c r="AT185" s="141"/>
      <c r="AU185" s="142"/>
      <c r="AV185" s="114"/>
      <c r="AW185" s="114"/>
      <c r="AX185" s="114"/>
      <c r="AY185" s="114"/>
      <c r="AZ185" s="114"/>
      <c r="BA185" s="114"/>
    </row>
    <row r="186" spans="10:53" x14ac:dyDescent="0.3">
      <c r="J186" s="114"/>
      <c r="K186" s="3"/>
      <c r="L186" s="114"/>
      <c r="M186" s="114"/>
      <c r="N186" s="114"/>
      <c r="O186" s="114"/>
      <c r="P186" s="3"/>
      <c r="Q186" s="114"/>
      <c r="R186" s="3"/>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2"/>
      <c r="AN186" s="142"/>
      <c r="AO186" s="142"/>
      <c r="AP186" s="142"/>
      <c r="AQ186" s="142"/>
      <c r="AR186" s="142"/>
      <c r="AS186" s="141"/>
      <c r="AT186" s="141"/>
      <c r="AU186" s="142"/>
      <c r="AV186" s="114"/>
      <c r="AW186" s="114"/>
      <c r="AX186" s="114"/>
      <c r="AY186" s="114"/>
      <c r="AZ186" s="114"/>
      <c r="BA186" s="114"/>
    </row>
    <row r="187" spans="10:53" x14ac:dyDescent="0.3">
      <c r="J187" s="114"/>
      <c r="K187" s="3"/>
      <c r="L187" s="114"/>
      <c r="M187" s="114"/>
      <c r="N187" s="114"/>
      <c r="O187" s="114"/>
      <c r="P187" s="3"/>
      <c r="Q187" s="114"/>
      <c r="R187" s="3"/>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1"/>
      <c r="AT187" s="141"/>
      <c r="AU187" s="142"/>
      <c r="AV187" s="114"/>
      <c r="AW187" s="114"/>
      <c r="AX187" s="114"/>
      <c r="AY187" s="114"/>
      <c r="AZ187" s="114"/>
      <c r="BA187" s="114"/>
    </row>
    <row r="188" spans="10:53" x14ac:dyDescent="0.3">
      <c r="J188" s="114"/>
      <c r="K188" s="3"/>
      <c r="L188" s="114"/>
      <c r="M188" s="114"/>
      <c r="N188" s="114"/>
      <c r="O188" s="114"/>
      <c r="P188" s="3"/>
      <c r="Q188" s="114"/>
      <c r="R188" s="3"/>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1"/>
      <c r="AT188" s="141"/>
      <c r="AU188" s="142"/>
      <c r="AV188" s="114"/>
      <c r="AW188" s="114"/>
      <c r="AX188" s="114"/>
      <c r="AY188" s="114"/>
      <c r="AZ188" s="114"/>
      <c r="BA188" s="114"/>
    </row>
    <row r="189" spans="10:53" x14ac:dyDescent="0.3">
      <c r="J189" s="114"/>
      <c r="K189" s="3"/>
      <c r="L189" s="114"/>
      <c r="M189" s="114"/>
      <c r="N189" s="114"/>
      <c r="O189" s="114"/>
      <c r="P189" s="3"/>
      <c r="Q189" s="114"/>
      <c r="R189" s="3"/>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1"/>
      <c r="AT189" s="141"/>
      <c r="AU189" s="142"/>
      <c r="AV189" s="114"/>
      <c r="AW189" s="114"/>
      <c r="AX189" s="114"/>
      <c r="AY189" s="114"/>
      <c r="AZ189" s="114"/>
      <c r="BA189" s="114"/>
    </row>
    <row r="190" spans="10:53" x14ac:dyDescent="0.3">
      <c r="J190" s="114"/>
      <c r="K190" s="3"/>
      <c r="L190" s="114"/>
      <c r="M190" s="114"/>
      <c r="N190" s="114"/>
      <c r="O190" s="114"/>
      <c r="P190" s="3"/>
      <c r="Q190" s="114"/>
      <c r="R190" s="3"/>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1"/>
      <c r="AT190" s="141"/>
      <c r="AU190" s="142"/>
      <c r="AV190" s="114"/>
      <c r="AW190" s="114"/>
      <c r="AX190" s="114"/>
      <c r="AY190" s="114"/>
      <c r="AZ190" s="114"/>
      <c r="BA190" s="114"/>
    </row>
    <row r="191" spans="10:53" x14ac:dyDescent="0.3">
      <c r="J191" s="114"/>
      <c r="K191" s="3"/>
      <c r="L191" s="114"/>
      <c r="M191" s="114"/>
      <c r="N191" s="114"/>
      <c r="O191" s="114"/>
      <c r="P191" s="3"/>
      <c r="Q191" s="114"/>
      <c r="R191" s="3"/>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1"/>
      <c r="AT191" s="141"/>
      <c r="AU191" s="142"/>
      <c r="AV191" s="114"/>
      <c r="AW191" s="114"/>
      <c r="AX191" s="114"/>
      <c r="AY191" s="114"/>
      <c r="AZ191" s="114"/>
      <c r="BA191" s="114"/>
    </row>
    <row r="192" spans="10:53" x14ac:dyDescent="0.3">
      <c r="J192" s="114"/>
      <c r="K192" s="3"/>
      <c r="L192" s="114"/>
      <c r="M192" s="114"/>
      <c r="N192" s="114"/>
      <c r="O192" s="114"/>
      <c r="P192" s="3"/>
      <c r="Q192" s="114"/>
      <c r="R192" s="3"/>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c r="AN192" s="142"/>
      <c r="AO192" s="142"/>
      <c r="AP192" s="142"/>
      <c r="AQ192" s="142"/>
      <c r="AR192" s="142"/>
      <c r="AS192" s="141"/>
      <c r="AT192" s="141"/>
      <c r="AU192" s="142"/>
      <c r="AV192" s="114"/>
      <c r="AW192" s="114"/>
      <c r="AX192" s="114"/>
      <c r="AY192" s="114"/>
      <c r="AZ192" s="114"/>
      <c r="BA192" s="114"/>
    </row>
    <row r="193" spans="10:53" x14ac:dyDescent="0.3">
      <c r="J193" s="114"/>
      <c r="K193" s="3"/>
      <c r="L193" s="114"/>
      <c r="M193" s="114"/>
      <c r="N193" s="114"/>
      <c r="O193" s="114"/>
      <c r="P193" s="3"/>
      <c r="Q193" s="114"/>
      <c r="R193" s="3"/>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c r="AN193" s="142"/>
      <c r="AO193" s="142"/>
      <c r="AP193" s="142"/>
      <c r="AQ193" s="142"/>
      <c r="AR193" s="142"/>
      <c r="AS193" s="141"/>
      <c r="AT193" s="141"/>
      <c r="AU193" s="142"/>
      <c r="AV193" s="114"/>
      <c r="AW193" s="114"/>
      <c r="AX193" s="114"/>
      <c r="AY193" s="114"/>
      <c r="AZ193" s="114"/>
      <c r="BA193" s="114"/>
    </row>
    <row r="194" spans="10:53" x14ac:dyDescent="0.3">
      <c r="J194" s="114"/>
      <c r="K194" s="3"/>
      <c r="L194" s="114"/>
      <c r="M194" s="114"/>
      <c r="N194" s="114"/>
      <c r="O194" s="114"/>
      <c r="P194" s="3"/>
      <c r="Q194" s="114"/>
      <c r="R194" s="3"/>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c r="AN194" s="142"/>
      <c r="AO194" s="142"/>
      <c r="AP194" s="142"/>
      <c r="AQ194" s="142"/>
      <c r="AR194" s="142"/>
      <c r="AS194" s="141"/>
      <c r="AT194" s="141"/>
      <c r="AU194" s="142"/>
      <c r="AV194" s="114"/>
      <c r="AW194" s="114"/>
      <c r="AX194" s="114"/>
      <c r="AY194" s="114"/>
      <c r="AZ194" s="114"/>
      <c r="BA194" s="114"/>
    </row>
    <row r="195" spans="10:53" x14ac:dyDescent="0.3">
      <c r="J195" s="114"/>
      <c r="K195" s="3"/>
      <c r="L195" s="114"/>
      <c r="M195" s="114"/>
      <c r="N195" s="114"/>
      <c r="O195" s="114"/>
      <c r="P195" s="3"/>
      <c r="Q195" s="114"/>
      <c r="R195" s="3"/>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1"/>
      <c r="AT195" s="141"/>
      <c r="AU195" s="142"/>
      <c r="AV195" s="114"/>
      <c r="AW195" s="114"/>
      <c r="AX195" s="114"/>
      <c r="AY195" s="114"/>
      <c r="AZ195" s="114"/>
      <c r="BA195" s="114"/>
    </row>
    <row r="196" spans="10:53" x14ac:dyDescent="0.3">
      <c r="J196" s="114"/>
      <c r="K196" s="3"/>
      <c r="L196" s="114"/>
      <c r="M196" s="114"/>
      <c r="N196" s="114"/>
      <c r="O196" s="114"/>
      <c r="P196" s="3"/>
      <c r="Q196" s="114"/>
      <c r="R196" s="3"/>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2"/>
      <c r="AN196" s="142"/>
      <c r="AO196" s="142"/>
      <c r="AP196" s="142"/>
      <c r="AQ196" s="142"/>
      <c r="AR196" s="142"/>
      <c r="AS196" s="141"/>
      <c r="AT196" s="141"/>
      <c r="AU196" s="142"/>
      <c r="AV196" s="114"/>
      <c r="AW196" s="114"/>
      <c r="AX196" s="114"/>
      <c r="AY196" s="114"/>
      <c r="AZ196" s="114"/>
      <c r="BA196" s="114"/>
    </row>
    <row r="197" spans="10:53" x14ac:dyDescent="0.3">
      <c r="J197" s="114"/>
      <c r="K197" s="3"/>
      <c r="L197" s="114"/>
      <c r="M197" s="114"/>
      <c r="N197" s="114"/>
      <c r="O197" s="114"/>
      <c r="P197" s="3"/>
      <c r="Q197" s="114"/>
      <c r="R197" s="3"/>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O197" s="142"/>
      <c r="AP197" s="142"/>
      <c r="AQ197" s="142"/>
      <c r="AR197" s="142"/>
      <c r="AS197" s="141"/>
      <c r="AT197" s="141"/>
      <c r="AU197" s="142"/>
      <c r="AV197" s="114"/>
      <c r="AW197" s="114"/>
      <c r="AX197" s="114"/>
      <c r="AY197" s="114"/>
      <c r="AZ197" s="114"/>
      <c r="BA197" s="114"/>
    </row>
    <row r="198" spans="10:53" x14ac:dyDescent="0.3">
      <c r="J198" s="114"/>
      <c r="K198" s="3"/>
      <c r="L198" s="114"/>
      <c r="M198" s="114"/>
      <c r="N198" s="114"/>
      <c r="O198" s="114"/>
      <c r="P198" s="3"/>
      <c r="Q198" s="114"/>
      <c r="R198" s="3"/>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c r="AN198" s="142"/>
      <c r="AO198" s="142"/>
      <c r="AP198" s="142"/>
      <c r="AQ198" s="142"/>
      <c r="AR198" s="142"/>
      <c r="AS198" s="141"/>
      <c r="AT198" s="141"/>
      <c r="AU198" s="142"/>
      <c r="AV198" s="114"/>
      <c r="AW198" s="114"/>
      <c r="AX198" s="114"/>
      <c r="AY198" s="114"/>
      <c r="AZ198" s="114"/>
      <c r="BA198" s="114"/>
    </row>
    <row r="199" spans="10:53" x14ac:dyDescent="0.3">
      <c r="J199" s="114"/>
      <c r="K199" s="3"/>
      <c r="L199" s="114"/>
      <c r="M199" s="114"/>
      <c r="N199" s="114"/>
      <c r="O199" s="114"/>
      <c r="P199" s="3"/>
      <c r="Q199" s="114"/>
      <c r="R199" s="3"/>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1"/>
      <c r="AT199" s="141"/>
      <c r="AU199" s="142"/>
      <c r="AV199" s="114"/>
      <c r="AW199" s="114"/>
      <c r="AX199" s="114"/>
      <c r="AY199" s="114"/>
      <c r="AZ199" s="114"/>
      <c r="BA199" s="114"/>
    </row>
    <row r="200" spans="10:53" x14ac:dyDescent="0.3">
      <c r="J200" s="114"/>
      <c r="K200" s="3"/>
      <c r="L200" s="114"/>
      <c r="M200" s="114"/>
      <c r="N200" s="114"/>
      <c r="O200" s="114"/>
      <c r="P200" s="3"/>
      <c r="Q200" s="114"/>
      <c r="R200" s="3"/>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c r="AN200" s="142"/>
      <c r="AO200" s="142"/>
      <c r="AP200" s="142"/>
      <c r="AQ200" s="142"/>
      <c r="AR200" s="142"/>
      <c r="AS200" s="141"/>
      <c r="AT200" s="141"/>
      <c r="AU200" s="142"/>
      <c r="AV200" s="114"/>
      <c r="AW200" s="114"/>
      <c r="AX200" s="114"/>
      <c r="AY200" s="114"/>
      <c r="AZ200" s="114"/>
      <c r="BA200" s="114"/>
    </row>
    <row r="201" spans="10:53" x14ac:dyDescent="0.3">
      <c r="J201" s="114"/>
      <c r="K201" s="3"/>
      <c r="L201" s="114"/>
      <c r="M201" s="114"/>
      <c r="N201" s="114"/>
      <c r="O201" s="114"/>
      <c r="P201" s="3"/>
      <c r="Q201" s="114"/>
      <c r="R201" s="3"/>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1"/>
      <c r="AT201" s="141"/>
      <c r="AU201" s="142"/>
      <c r="AV201" s="114"/>
      <c r="AW201" s="114"/>
      <c r="AX201" s="114"/>
      <c r="AY201" s="114"/>
      <c r="AZ201" s="114"/>
      <c r="BA201" s="114"/>
    </row>
    <row r="202" spans="10:53" x14ac:dyDescent="0.3">
      <c r="J202" s="114"/>
      <c r="K202" s="3"/>
      <c r="L202" s="114"/>
      <c r="M202" s="114"/>
      <c r="N202" s="114"/>
      <c r="O202" s="114"/>
      <c r="P202" s="3"/>
      <c r="Q202" s="114"/>
      <c r="R202" s="3"/>
      <c r="S202" s="142"/>
      <c r="T202" s="142"/>
      <c r="U202" s="142"/>
      <c r="V202" s="142"/>
      <c r="W202" s="142"/>
      <c r="X202" s="142"/>
      <c r="Y202" s="142"/>
      <c r="Z202" s="142"/>
      <c r="AA202" s="142"/>
      <c r="AB202" s="142"/>
      <c r="AC202" s="142"/>
      <c r="AD202" s="142"/>
      <c r="AE202" s="142"/>
      <c r="AF202" s="142"/>
      <c r="AG202" s="142"/>
      <c r="AH202" s="142"/>
      <c r="AI202" s="142"/>
      <c r="AJ202" s="142"/>
      <c r="AK202" s="142"/>
      <c r="AL202" s="142"/>
      <c r="AM202" s="142"/>
      <c r="AN202" s="142"/>
      <c r="AO202" s="142"/>
      <c r="AP202" s="142"/>
      <c r="AQ202" s="142"/>
      <c r="AR202" s="142"/>
      <c r="AS202" s="141"/>
      <c r="AT202" s="141"/>
      <c r="AU202" s="142"/>
      <c r="AV202" s="114"/>
      <c r="AW202" s="114"/>
      <c r="AX202" s="114"/>
      <c r="AY202" s="114"/>
      <c r="AZ202" s="114"/>
      <c r="BA202" s="114"/>
    </row>
    <row r="203" spans="10:53" x14ac:dyDescent="0.3">
      <c r="J203" s="114"/>
      <c r="K203" s="3"/>
      <c r="L203" s="114"/>
      <c r="M203" s="114"/>
      <c r="N203" s="114"/>
      <c r="O203" s="114"/>
      <c r="P203" s="3"/>
      <c r="Q203" s="114"/>
      <c r="R203" s="3"/>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1"/>
      <c r="AT203" s="141"/>
      <c r="AU203" s="142"/>
      <c r="AV203" s="114"/>
      <c r="AW203" s="114"/>
      <c r="AX203" s="114"/>
      <c r="AY203" s="114"/>
      <c r="AZ203" s="114"/>
      <c r="BA203" s="114"/>
    </row>
    <row r="204" spans="10:53" x14ac:dyDescent="0.3">
      <c r="J204" s="114"/>
      <c r="K204" s="3"/>
      <c r="L204" s="114"/>
      <c r="M204" s="114"/>
      <c r="N204" s="114"/>
      <c r="O204" s="114"/>
      <c r="P204" s="3"/>
      <c r="Q204" s="114"/>
      <c r="R204" s="3"/>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1"/>
      <c r="AT204" s="141"/>
      <c r="AU204" s="142"/>
      <c r="AV204" s="114"/>
      <c r="AW204" s="114"/>
      <c r="AX204" s="114"/>
      <c r="AY204" s="114"/>
      <c r="AZ204" s="114"/>
      <c r="BA204" s="114"/>
    </row>
    <row r="205" spans="10:53" x14ac:dyDescent="0.3">
      <c r="J205" s="114"/>
      <c r="K205" s="3"/>
      <c r="L205" s="114"/>
      <c r="M205" s="114"/>
      <c r="N205" s="114"/>
      <c r="O205" s="114"/>
      <c r="P205" s="3"/>
      <c r="Q205" s="114"/>
      <c r="R205" s="3"/>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1"/>
      <c r="AT205" s="141"/>
      <c r="AU205" s="142"/>
      <c r="AV205" s="114"/>
      <c r="AW205" s="114"/>
      <c r="AX205" s="114"/>
      <c r="AY205" s="114"/>
      <c r="AZ205" s="114"/>
      <c r="BA205" s="114"/>
    </row>
    <row r="206" spans="10:53" x14ac:dyDescent="0.3">
      <c r="J206" s="114"/>
      <c r="K206" s="3"/>
      <c r="L206" s="114"/>
      <c r="M206" s="114"/>
      <c r="N206" s="114"/>
      <c r="O206" s="114"/>
      <c r="P206" s="3"/>
      <c r="Q206" s="114"/>
      <c r="R206" s="3"/>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O206" s="142"/>
      <c r="AP206" s="142"/>
      <c r="AQ206" s="142"/>
      <c r="AR206" s="142"/>
      <c r="AS206" s="141"/>
      <c r="AT206" s="141"/>
      <c r="AU206" s="142"/>
      <c r="AV206" s="114"/>
      <c r="AW206" s="114"/>
      <c r="AX206" s="114"/>
      <c r="AY206" s="114"/>
      <c r="AZ206" s="114"/>
      <c r="BA206" s="114"/>
    </row>
    <row r="207" spans="10:53" x14ac:dyDescent="0.3">
      <c r="J207" s="114"/>
      <c r="K207" s="3"/>
      <c r="L207" s="114"/>
      <c r="M207" s="114"/>
      <c r="N207" s="114"/>
      <c r="O207" s="114"/>
      <c r="P207" s="3"/>
      <c r="Q207" s="114"/>
      <c r="R207" s="3"/>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c r="AN207" s="142"/>
      <c r="AO207" s="142"/>
      <c r="AP207" s="142"/>
      <c r="AQ207" s="142"/>
      <c r="AR207" s="142"/>
      <c r="AS207" s="141"/>
      <c r="AT207" s="141"/>
      <c r="AU207" s="142"/>
      <c r="AV207" s="114"/>
      <c r="AW207" s="114"/>
      <c r="AX207" s="114"/>
      <c r="AY207" s="114"/>
      <c r="AZ207" s="114"/>
      <c r="BA207" s="114"/>
    </row>
    <row r="208" spans="10:53" x14ac:dyDescent="0.3">
      <c r="J208" s="114"/>
      <c r="K208" s="3"/>
      <c r="L208" s="114"/>
      <c r="M208" s="114"/>
      <c r="N208" s="114"/>
      <c r="O208" s="114"/>
      <c r="P208" s="3"/>
      <c r="Q208" s="114"/>
      <c r="R208" s="3"/>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1"/>
      <c r="AT208" s="141"/>
      <c r="AU208" s="142"/>
      <c r="AV208" s="114"/>
      <c r="AW208" s="114"/>
      <c r="AX208" s="114"/>
      <c r="AY208" s="114"/>
      <c r="AZ208" s="114"/>
      <c r="BA208" s="114"/>
    </row>
    <row r="209" spans="10:53" x14ac:dyDescent="0.3">
      <c r="J209" s="114"/>
      <c r="K209" s="3"/>
      <c r="L209" s="114"/>
      <c r="M209" s="114"/>
      <c r="N209" s="114"/>
      <c r="O209" s="114"/>
      <c r="P209" s="3"/>
      <c r="Q209" s="114"/>
      <c r="R209" s="3"/>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c r="AN209" s="142"/>
      <c r="AO209" s="142"/>
      <c r="AP209" s="142"/>
      <c r="AQ209" s="142"/>
      <c r="AR209" s="142"/>
      <c r="AS209" s="141"/>
      <c r="AT209" s="141"/>
      <c r="AU209" s="142"/>
      <c r="AV209" s="114"/>
      <c r="AW209" s="114"/>
      <c r="AX209" s="114"/>
      <c r="AY209" s="114"/>
      <c r="AZ209" s="114"/>
      <c r="BA209" s="114"/>
    </row>
    <row r="210" spans="10:53" x14ac:dyDescent="0.3">
      <c r="J210" s="114"/>
      <c r="K210" s="3"/>
      <c r="L210" s="114"/>
      <c r="M210" s="114"/>
      <c r="N210" s="114"/>
      <c r="O210" s="114"/>
      <c r="P210" s="3"/>
      <c r="Q210" s="114"/>
      <c r="R210" s="3"/>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1"/>
      <c r="AT210" s="141"/>
      <c r="AU210" s="142"/>
      <c r="AV210" s="114"/>
      <c r="AW210" s="114"/>
      <c r="AX210" s="114"/>
      <c r="AY210" s="114"/>
      <c r="AZ210" s="114"/>
      <c r="BA210" s="114"/>
    </row>
    <row r="211" spans="10:53" x14ac:dyDescent="0.3">
      <c r="J211" s="114"/>
      <c r="K211" s="3"/>
      <c r="L211" s="114"/>
      <c r="M211" s="114"/>
      <c r="N211" s="114"/>
      <c r="O211" s="114"/>
      <c r="P211" s="3"/>
      <c r="Q211" s="114"/>
      <c r="R211" s="3"/>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1"/>
      <c r="AT211" s="141"/>
      <c r="AU211" s="142"/>
      <c r="AV211" s="114"/>
      <c r="AW211" s="114"/>
      <c r="AX211" s="114"/>
      <c r="AY211" s="114"/>
      <c r="AZ211" s="114"/>
      <c r="BA211" s="114"/>
    </row>
    <row r="212" spans="10:53" x14ac:dyDescent="0.3">
      <c r="J212" s="114"/>
      <c r="K212" s="3"/>
      <c r="L212" s="114"/>
      <c r="M212" s="114"/>
      <c r="N212" s="114"/>
      <c r="O212" s="114"/>
      <c r="P212" s="3"/>
      <c r="Q212" s="114"/>
      <c r="R212" s="3"/>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1"/>
      <c r="AT212" s="141"/>
      <c r="AU212" s="142"/>
      <c r="AV212" s="114"/>
      <c r="AW212" s="114"/>
      <c r="AX212" s="114"/>
      <c r="AY212" s="114"/>
      <c r="AZ212" s="114"/>
      <c r="BA212" s="114"/>
    </row>
    <row r="213" spans="10:53" x14ac:dyDescent="0.3">
      <c r="J213" s="114"/>
      <c r="K213" s="3"/>
      <c r="L213" s="114"/>
      <c r="M213" s="114"/>
      <c r="N213" s="114"/>
      <c r="O213" s="114"/>
      <c r="P213" s="3"/>
      <c r="Q213" s="114"/>
      <c r="R213" s="3"/>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1"/>
      <c r="AT213" s="141"/>
      <c r="AU213" s="142"/>
      <c r="AV213" s="114"/>
      <c r="AW213" s="114"/>
      <c r="AX213" s="114"/>
      <c r="AY213" s="114"/>
      <c r="AZ213" s="114"/>
      <c r="BA213" s="114"/>
    </row>
    <row r="214" spans="10:53" x14ac:dyDescent="0.3">
      <c r="J214" s="114"/>
      <c r="K214" s="3"/>
      <c r="L214" s="114"/>
      <c r="M214" s="114"/>
      <c r="N214" s="114"/>
      <c r="O214" s="114"/>
      <c r="P214" s="3"/>
      <c r="Q214" s="114"/>
      <c r="R214" s="3"/>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1"/>
      <c r="AT214" s="141"/>
      <c r="AU214" s="142"/>
      <c r="AV214" s="114"/>
      <c r="AW214" s="114"/>
      <c r="AX214" s="114"/>
      <c r="AY214" s="114"/>
      <c r="AZ214" s="114"/>
      <c r="BA214" s="114"/>
    </row>
    <row r="215" spans="10:53" x14ac:dyDescent="0.3">
      <c r="J215" s="114"/>
      <c r="K215" s="3"/>
      <c r="L215" s="114"/>
      <c r="M215" s="114"/>
      <c r="N215" s="114"/>
      <c r="O215" s="114"/>
      <c r="P215" s="3"/>
      <c r="Q215" s="114"/>
      <c r="R215" s="3"/>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1"/>
      <c r="AT215" s="141"/>
      <c r="AU215" s="142"/>
      <c r="AV215" s="114"/>
      <c r="AW215" s="114"/>
      <c r="AX215" s="114"/>
      <c r="AY215" s="114"/>
      <c r="AZ215" s="114"/>
      <c r="BA215" s="114"/>
    </row>
    <row r="216" spans="10:53" x14ac:dyDescent="0.3">
      <c r="J216" s="114"/>
      <c r="K216" s="3"/>
      <c r="L216" s="114"/>
      <c r="M216" s="114"/>
      <c r="N216" s="114"/>
      <c r="O216" s="114"/>
      <c r="P216" s="3"/>
      <c r="Q216" s="114"/>
      <c r="R216" s="3"/>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1"/>
      <c r="AT216" s="141"/>
      <c r="AU216" s="142"/>
      <c r="AV216" s="114"/>
      <c r="AW216" s="114"/>
      <c r="AX216" s="114"/>
      <c r="AY216" s="114"/>
      <c r="AZ216" s="114"/>
      <c r="BA216" s="114"/>
    </row>
    <row r="217" spans="10:53" x14ac:dyDescent="0.3">
      <c r="J217" s="114"/>
      <c r="K217" s="3"/>
      <c r="L217" s="114"/>
      <c r="M217" s="114"/>
      <c r="N217" s="114"/>
      <c r="O217" s="114"/>
      <c r="P217" s="3"/>
      <c r="Q217" s="114"/>
      <c r="R217" s="3"/>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c r="AN217" s="142"/>
      <c r="AO217" s="142"/>
      <c r="AP217" s="142"/>
      <c r="AQ217" s="142"/>
      <c r="AR217" s="142"/>
      <c r="AS217" s="141"/>
      <c r="AT217" s="141"/>
      <c r="AU217" s="142"/>
      <c r="AV217" s="114"/>
      <c r="AW217" s="114"/>
      <c r="AX217" s="114"/>
      <c r="AY217" s="114"/>
      <c r="AZ217" s="114"/>
      <c r="BA217" s="114"/>
    </row>
    <row r="218" spans="10:53" x14ac:dyDescent="0.3">
      <c r="J218" s="114"/>
      <c r="K218" s="3"/>
      <c r="L218" s="114"/>
      <c r="M218" s="114"/>
      <c r="N218" s="114"/>
      <c r="O218" s="114"/>
      <c r="P218" s="3"/>
      <c r="Q218" s="114"/>
      <c r="R218" s="3"/>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O218" s="142"/>
      <c r="AP218" s="142"/>
      <c r="AQ218" s="142"/>
      <c r="AR218" s="142"/>
      <c r="AS218" s="141"/>
      <c r="AT218" s="141"/>
      <c r="AU218" s="142"/>
      <c r="AV218" s="114"/>
      <c r="AW218" s="114"/>
      <c r="AX218" s="114"/>
      <c r="AY218" s="114"/>
      <c r="AZ218" s="114"/>
      <c r="BA218" s="114"/>
    </row>
    <row r="219" spans="10:53" x14ac:dyDescent="0.3">
      <c r="J219" s="114"/>
      <c r="K219" s="3"/>
      <c r="L219" s="114"/>
      <c r="M219" s="114"/>
      <c r="N219" s="114"/>
      <c r="O219" s="114"/>
      <c r="P219" s="3"/>
      <c r="Q219" s="114"/>
      <c r="R219" s="3"/>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c r="AN219" s="142"/>
      <c r="AO219" s="142"/>
      <c r="AP219" s="142"/>
      <c r="AQ219" s="142"/>
      <c r="AR219" s="142"/>
      <c r="AS219" s="141"/>
      <c r="AT219" s="141"/>
      <c r="AU219" s="142"/>
      <c r="AV219" s="114"/>
      <c r="AW219" s="114"/>
      <c r="AX219" s="114"/>
      <c r="AY219" s="114"/>
      <c r="AZ219" s="114"/>
      <c r="BA219" s="114"/>
    </row>
    <row r="220" spans="10:53" x14ac:dyDescent="0.3">
      <c r="J220" s="114"/>
      <c r="K220" s="3"/>
      <c r="L220" s="114"/>
      <c r="M220" s="114"/>
      <c r="N220" s="114"/>
      <c r="O220" s="114"/>
      <c r="P220" s="3"/>
      <c r="Q220" s="114"/>
      <c r="R220" s="3"/>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1"/>
      <c r="AT220" s="141"/>
      <c r="AU220" s="142"/>
      <c r="AV220" s="114"/>
      <c r="AW220" s="114"/>
      <c r="AX220" s="114"/>
      <c r="AY220" s="114"/>
      <c r="AZ220" s="114"/>
      <c r="BA220" s="114"/>
    </row>
    <row r="221" spans="10:53" x14ac:dyDescent="0.3">
      <c r="J221" s="114"/>
      <c r="K221" s="3"/>
      <c r="L221" s="114"/>
      <c r="M221" s="114"/>
      <c r="N221" s="114"/>
      <c r="O221" s="114"/>
      <c r="P221" s="3"/>
      <c r="Q221" s="114"/>
      <c r="R221" s="3"/>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O221" s="142"/>
      <c r="AP221" s="142"/>
      <c r="AQ221" s="142"/>
      <c r="AR221" s="142"/>
      <c r="AS221" s="141"/>
      <c r="AT221" s="141"/>
      <c r="AU221" s="142"/>
      <c r="AV221" s="114"/>
      <c r="AW221" s="114"/>
      <c r="AX221" s="114"/>
      <c r="AY221" s="114"/>
      <c r="AZ221" s="114"/>
      <c r="BA221" s="114"/>
    </row>
    <row r="222" spans="10:53" x14ac:dyDescent="0.3">
      <c r="J222" s="114"/>
      <c r="K222" s="3"/>
      <c r="L222" s="114"/>
      <c r="M222" s="114"/>
      <c r="N222" s="114"/>
      <c r="O222" s="114"/>
      <c r="P222" s="3"/>
      <c r="Q222" s="114"/>
      <c r="R222" s="3"/>
      <c r="S222" s="142"/>
      <c r="T222" s="142"/>
      <c r="U222" s="142"/>
      <c r="V222" s="142"/>
      <c r="W222" s="142"/>
      <c r="X222" s="142"/>
      <c r="Y222" s="142"/>
      <c r="Z222" s="142"/>
      <c r="AA222" s="142"/>
      <c r="AB222" s="142"/>
      <c r="AC222" s="142"/>
      <c r="AD222" s="142"/>
      <c r="AE222" s="142"/>
      <c r="AF222" s="142"/>
      <c r="AG222" s="142"/>
      <c r="AH222" s="142"/>
      <c r="AI222" s="142"/>
      <c r="AJ222" s="142"/>
      <c r="AK222" s="142"/>
      <c r="AL222" s="142"/>
      <c r="AM222" s="142"/>
      <c r="AN222" s="142"/>
      <c r="AO222" s="142"/>
      <c r="AP222" s="142"/>
      <c r="AQ222" s="142"/>
      <c r="AR222" s="142"/>
      <c r="AS222" s="141"/>
      <c r="AT222" s="141"/>
      <c r="AU222" s="142"/>
      <c r="AV222" s="114"/>
      <c r="AW222" s="114"/>
      <c r="AX222" s="114"/>
      <c r="AY222" s="114"/>
      <c r="AZ222" s="114"/>
      <c r="BA222" s="114"/>
    </row>
    <row r="223" spans="10:53" x14ac:dyDescent="0.3">
      <c r="J223" s="114"/>
      <c r="K223" s="3"/>
      <c r="L223" s="114"/>
      <c r="M223" s="114"/>
      <c r="N223" s="114"/>
      <c r="O223" s="114"/>
      <c r="P223" s="3"/>
      <c r="Q223" s="114"/>
      <c r="R223" s="3"/>
      <c r="S223" s="142"/>
      <c r="T223" s="142"/>
      <c r="U223" s="142"/>
      <c r="V223" s="142"/>
      <c r="W223" s="142"/>
      <c r="X223" s="142"/>
      <c r="Y223" s="142"/>
      <c r="Z223" s="142"/>
      <c r="AA223" s="142"/>
      <c r="AB223" s="142"/>
      <c r="AC223" s="142"/>
      <c r="AD223" s="142"/>
      <c r="AE223" s="142"/>
      <c r="AF223" s="142"/>
      <c r="AG223" s="142"/>
      <c r="AH223" s="142"/>
      <c r="AI223" s="142"/>
      <c r="AJ223" s="142"/>
      <c r="AK223" s="142"/>
      <c r="AL223" s="142"/>
      <c r="AM223" s="142"/>
      <c r="AN223" s="142"/>
      <c r="AO223" s="142"/>
      <c r="AP223" s="142"/>
      <c r="AQ223" s="142"/>
      <c r="AR223" s="142"/>
      <c r="AS223" s="141"/>
      <c r="AT223" s="141"/>
      <c r="AU223" s="142"/>
      <c r="AV223" s="114"/>
      <c r="AW223" s="114"/>
      <c r="AX223" s="114"/>
      <c r="AY223" s="114"/>
      <c r="AZ223" s="114"/>
      <c r="BA223" s="114"/>
    </row>
    <row r="224" spans="10:53" x14ac:dyDescent="0.3">
      <c r="J224" s="114"/>
      <c r="K224" s="3"/>
      <c r="L224" s="114"/>
      <c r="M224" s="114"/>
      <c r="N224" s="114"/>
      <c r="O224" s="114"/>
      <c r="P224" s="3"/>
      <c r="Q224" s="114"/>
      <c r="R224" s="3"/>
      <c r="S224" s="142"/>
      <c r="T224" s="142"/>
      <c r="U224" s="142"/>
      <c r="V224" s="142"/>
      <c r="W224" s="142"/>
      <c r="X224" s="142"/>
      <c r="Y224" s="142"/>
      <c r="Z224" s="142"/>
      <c r="AA224" s="142"/>
      <c r="AB224" s="142"/>
      <c r="AC224" s="142"/>
      <c r="AD224" s="142"/>
      <c r="AE224" s="142"/>
      <c r="AF224" s="142"/>
      <c r="AG224" s="142"/>
      <c r="AH224" s="142"/>
      <c r="AI224" s="142"/>
      <c r="AJ224" s="142"/>
      <c r="AK224" s="142"/>
      <c r="AL224" s="142"/>
      <c r="AM224" s="142"/>
      <c r="AN224" s="142"/>
      <c r="AO224" s="142"/>
      <c r="AP224" s="142"/>
      <c r="AQ224" s="142"/>
      <c r="AR224" s="142"/>
      <c r="AS224" s="141"/>
      <c r="AT224" s="141"/>
      <c r="AU224" s="142"/>
      <c r="AV224" s="114"/>
      <c r="AW224" s="114"/>
      <c r="AX224" s="114"/>
      <c r="AY224" s="114"/>
      <c r="AZ224" s="114"/>
      <c r="BA224" s="114"/>
    </row>
    <row r="225" spans="10:53" x14ac:dyDescent="0.3">
      <c r="J225" s="114"/>
      <c r="K225" s="3"/>
      <c r="L225" s="114"/>
      <c r="M225" s="114"/>
      <c r="N225" s="114"/>
      <c r="O225" s="114"/>
      <c r="P225" s="3"/>
      <c r="Q225" s="114"/>
      <c r="R225" s="3"/>
      <c r="S225" s="142"/>
      <c r="T225" s="142"/>
      <c r="U225" s="142"/>
      <c r="V225" s="142"/>
      <c r="W225" s="142"/>
      <c r="X225" s="142"/>
      <c r="Y225" s="142"/>
      <c r="Z225" s="142"/>
      <c r="AA225" s="142"/>
      <c r="AB225" s="142"/>
      <c r="AC225" s="142"/>
      <c r="AD225" s="142"/>
      <c r="AE225" s="142"/>
      <c r="AF225" s="142"/>
      <c r="AG225" s="142"/>
      <c r="AH225" s="142"/>
      <c r="AI225" s="142"/>
      <c r="AJ225" s="142"/>
      <c r="AK225" s="142"/>
      <c r="AL225" s="142"/>
      <c r="AM225" s="142"/>
      <c r="AN225" s="142"/>
      <c r="AO225" s="142"/>
      <c r="AP225" s="142"/>
      <c r="AQ225" s="142"/>
      <c r="AR225" s="142"/>
      <c r="AS225" s="141"/>
      <c r="AT225" s="141"/>
      <c r="AU225" s="142"/>
      <c r="AV225" s="114"/>
      <c r="AW225" s="114"/>
      <c r="AX225" s="114"/>
      <c r="AY225" s="114"/>
      <c r="AZ225" s="114"/>
      <c r="BA225" s="114"/>
    </row>
    <row r="226" spans="10:53" x14ac:dyDescent="0.3">
      <c r="J226" s="114"/>
      <c r="K226" s="3"/>
      <c r="L226" s="114"/>
      <c r="M226" s="114"/>
      <c r="N226" s="114"/>
      <c r="O226" s="114"/>
      <c r="P226" s="3"/>
      <c r="Q226" s="114"/>
      <c r="R226" s="3"/>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42"/>
      <c r="AR226" s="142"/>
      <c r="AS226" s="141"/>
      <c r="AT226" s="141"/>
      <c r="AU226" s="142"/>
      <c r="AV226" s="114"/>
      <c r="AW226" s="114"/>
      <c r="AX226" s="114"/>
      <c r="AY226" s="114"/>
      <c r="AZ226" s="114"/>
      <c r="BA226" s="114"/>
    </row>
    <row r="227" spans="10:53" x14ac:dyDescent="0.3">
      <c r="J227" s="114"/>
      <c r="K227" s="3"/>
      <c r="L227" s="114"/>
      <c r="M227" s="114"/>
      <c r="N227" s="114"/>
      <c r="O227" s="114"/>
      <c r="P227" s="3"/>
      <c r="Q227" s="114"/>
      <c r="R227" s="3"/>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1"/>
      <c r="AT227" s="141"/>
      <c r="AU227" s="142"/>
      <c r="AV227" s="114"/>
      <c r="AW227" s="114"/>
      <c r="AX227" s="114"/>
      <c r="AY227" s="114"/>
      <c r="AZ227" s="114"/>
      <c r="BA227" s="114"/>
    </row>
    <row r="228" spans="10:53" x14ac:dyDescent="0.3">
      <c r="J228" s="114"/>
      <c r="K228" s="3"/>
      <c r="L228" s="114"/>
      <c r="M228" s="114"/>
      <c r="N228" s="114"/>
      <c r="O228" s="114"/>
      <c r="P228" s="3"/>
      <c r="Q228" s="114"/>
      <c r="R228" s="3"/>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2"/>
      <c r="AN228" s="142"/>
      <c r="AO228" s="142"/>
      <c r="AP228" s="142"/>
      <c r="AQ228" s="142"/>
      <c r="AR228" s="142"/>
      <c r="AS228" s="141"/>
      <c r="AT228" s="141"/>
      <c r="AU228" s="142"/>
      <c r="AV228" s="114"/>
      <c r="AW228" s="114"/>
      <c r="AX228" s="114"/>
      <c r="AY228" s="114"/>
      <c r="AZ228" s="114"/>
      <c r="BA228" s="114"/>
    </row>
    <row r="229" spans="10:53" x14ac:dyDescent="0.3">
      <c r="J229" s="114"/>
      <c r="K229" s="3"/>
      <c r="L229" s="114"/>
      <c r="M229" s="114"/>
      <c r="N229" s="114"/>
      <c r="O229" s="114"/>
      <c r="P229" s="3"/>
      <c r="Q229" s="114"/>
      <c r="R229" s="3"/>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2"/>
      <c r="AP229" s="142"/>
      <c r="AQ229" s="142"/>
      <c r="AR229" s="142"/>
      <c r="AS229" s="141"/>
      <c r="AT229" s="141"/>
      <c r="AU229" s="142"/>
      <c r="AV229" s="114"/>
      <c r="AW229" s="114"/>
      <c r="AX229" s="114"/>
      <c r="AY229" s="114"/>
      <c r="AZ229" s="114"/>
      <c r="BA229" s="114"/>
    </row>
    <row r="230" spans="10:53" x14ac:dyDescent="0.3">
      <c r="J230" s="114"/>
      <c r="K230" s="3"/>
      <c r="L230" s="114"/>
      <c r="M230" s="114"/>
      <c r="N230" s="114"/>
      <c r="O230" s="114"/>
      <c r="P230" s="3"/>
      <c r="Q230" s="114"/>
      <c r="R230" s="3"/>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c r="AN230" s="142"/>
      <c r="AO230" s="142"/>
      <c r="AP230" s="142"/>
      <c r="AQ230" s="142"/>
      <c r="AR230" s="142"/>
      <c r="AS230" s="141"/>
      <c r="AT230" s="141"/>
      <c r="AU230" s="142"/>
      <c r="AV230" s="114"/>
      <c r="AW230" s="114"/>
      <c r="AX230" s="114"/>
      <c r="AY230" s="114"/>
      <c r="AZ230" s="114"/>
      <c r="BA230" s="114"/>
    </row>
    <row r="231" spans="10:53" x14ac:dyDescent="0.3">
      <c r="J231" s="114"/>
      <c r="K231" s="3"/>
      <c r="L231" s="114"/>
      <c r="M231" s="114"/>
      <c r="N231" s="114"/>
      <c r="O231" s="114"/>
      <c r="P231" s="3"/>
      <c r="Q231" s="114"/>
      <c r="R231" s="3"/>
      <c r="S231" s="142"/>
      <c r="T231" s="142"/>
      <c r="U231" s="142"/>
      <c r="V231" s="142"/>
      <c r="W231" s="142"/>
      <c r="X231" s="142"/>
      <c r="Y231" s="142"/>
      <c r="Z231" s="142"/>
      <c r="AA231" s="142"/>
      <c r="AB231" s="142"/>
      <c r="AC231" s="142"/>
      <c r="AD231" s="142"/>
      <c r="AE231" s="142"/>
      <c r="AF231" s="142"/>
      <c r="AG231" s="142"/>
      <c r="AH231" s="142"/>
      <c r="AI231" s="142"/>
      <c r="AJ231" s="142"/>
      <c r="AK231" s="142"/>
      <c r="AL231" s="142"/>
      <c r="AM231" s="142"/>
      <c r="AN231" s="142"/>
      <c r="AO231" s="142"/>
      <c r="AP231" s="142"/>
      <c r="AQ231" s="142"/>
      <c r="AR231" s="142"/>
      <c r="AS231" s="141"/>
      <c r="AT231" s="141"/>
      <c r="AU231" s="142"/>
      <c r="AV231" s="114"/>
      <c r="AW231" s="114"/>
      <c r="AX231" s="114"/>
      <c r="AY231" s="114"/>
      <c r="AZ231" s="114"/>
      <c r="BA231" s="114"/>
    </row>
    <row r="232" spans="10:53" x14ac:dyDescent="0.3">
      <c r="J232" s="114"/>
      <c r="K232" s="3"/>
      <c r="L232" s="114"/>
      <c r="M232" s="114"/>
      <c r="N232" s="114"/>
      <c r="O232" s="114"/>
      <c r="P232" s="3"/>
      <c r="Q232" s="114"/>
      <c r="R232" s="3"/>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1"/>
      <c r="AT232" s="141"/>
      <c r="AU232" s="142"/>
      <c r="AV232" s="114"/>
      <c r="AW232" s="114"/>
      <c r="AX232" s="114"/>
      <c r="AY232" s="114"/>
      <c r="AZ232" s="114"/>
      <c r="BA232" s="114"/>
    </row>
    <row r="233" spans="10:53" x14ac:dyDescent="0.3">
      <c r="J233" s="114"/>
      <c r="K233" s="3"/>
      <c r="L233" s="114"/>
      <c r="M233" s="114"/>
      <c r="N233" s="114"/>
      <c r="O233" s="114"/>
      <c r="P233" s="3"/>
      <c r="Q233" s="114"/>
      <c r="R233" s="3"/>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2"/>
      <c r="AN233" s="142"/>
      <c r="AO233" s="142"/>
      <c r="AP233" s="142"/>
      <c r="AQ233" s="142"/>
      <c r="AR233" s="142"/>
      <c r="AS233" s="141"/>
      <c r="AT233" s="141"/>
      <c r="AU233" s="142"/>
      <c r="AV233" s="114"/>
      <c r="AW233" s="114"/>
      <c r="AX233" s="114"/>
      <c r="AY233" s="114"/>
      <c r="AZ233" s="114"/>
      <c r="BA233" s="114"/>
    </row>
    <row r="234" spans="10:53" x14ac:dyDescent="0.3">
      <c r="J234" s="114"/>
      <c r="K234" s="3"/>
      <c r="L234" s="114"/>
      <c r="M234" s="114"/>
      <c r="N234" s="114"/>
      <c r="O234" s="114"/>
      <c r="P234" s="3"/>
      <c r="Q234" s="114"/>
      <c r="R234" s="3"/>
      <c r="S234" s="142"/>
      <c r="T234" s="142"/>
      <c r="U234" s="142"/>
      <c r="V234" s="142"/>
      <c r="W234" s="142"/>
      <c r="X234" s="142"/>
      <c r="Y234" s="142"/>
      <c r="Z234" s="142"/>
      <c r="AA234" s="142"/>
      <c r="AB234" s="142"/>
      <c r="AC234" s="142"/>
      <c r="AD234" s="142"/>
      <c r="AE234" s="142"/>
      <c r="AF234" s="142"/>
      <c r="AG234" s="142"/>
      <c r="AH234" s="142"/>
      <c r="AI234" s="142"/>
      <c r="AJ234" s="142"/>
      <c r="AK234" s="142"/>
      <c r="AL234" s="142"/>
      <c r="AM234" s="142"/>
      <c r="AN234" s="142"/>
      <c r="AO234" s="142"/>
      <c r="AP234" s="142"/>
      <c r="AQ234" s="142"/>
      <c r="AR234" s="142"/>
      <c r="AS234" s="141"/>
      <c r="AT234" s="141"/>
      <c r="AU234" s="142"/>
      <c r="AV234" s="114"/>
      <c r="AW234" s="114"/>
      <c r="AX234" s="114"/>
      <c r="AY234" s="114"/>
      <c r="AZ234" s="114"/>
      <c r="BA234" s="114"/>
    </row>
    <row r="235" spans="10:53" x14ac:dyDescent="0.3">
      <c r="J235" s="114"/>
      <c r="K235" s="3"/>
      <c r="L235" s="114"/>
      <c r="M235" s="114"/>
      <c r="N235" s="114"/>
      <c r="O235" s="114"/>
      <c r="P235" s="3"/>
      <c r="Q235" s="114"/>
      <c r="R235" s="3"/>
      <c r="S235" s="142"/>
      <c r="T235" s="142"/>
      <c r="U235" s="142"/>
      <c r="V235" s="142"/>
      <c r="W235" s="142"/>
      <c r="X235" s="142"/>
      <c r="Y235" s="142"/>
      <c r="Z235" s="142"/>
      <c r="AA235" s="142"/>
      <c r="AB235" s="142"/>
      <c r="AC235" s="142"/>
      <c r="AD235" s="142"/>
      <c r="AE235" s="142"/>
      <c r="AF235" s="142"/>
      <c r="AG235" s="142"/>
      <c r="AH235" s="142"/>
      <c r="AI235" s="142"/>
      <c r="AJ235" s="142"/>
      <c r="AK235" s="142"/>
      <c r="AL235" s="142"/>
      <c r="AM235" s="142"/>
      <c r="AN235" s="142"/>
      <c r="AO235" s="142"/>
      <c r="AP235" s="142"/>
      <c r="AQ235" s="142"/>
      <c r="AR235" s="142"/>
      <c r="AS235" s="141"/>
      <c r="AT235" s="141"/>
      <c r="AU235" s="142"/>
      <c r="AV235" s="114"/>
      <c r="AW235" s="114"/>
      <c r="AX235" s="114"/>
      <c r="AY235" s="114"/>
      <c r="AZ235" s="114"/>
      <c r="BA235" s="114"/>
    </row>
    <row r="236" spans="10:53" x14ac:dyDescent="0.3">
      <c r="J236" s="114"/>
      <c r="K236" s="3"/>
      <c r="L236" s="114"/>
      <c r="M236" s="114"/>
      <c r="N236" s="114"/>
      <c r="O236" s="114"/>
      <c r="P236" s="3"/>
      <c r="Q236" s="114"/>
      <c r="R236" s="3"/>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c r="AN236" s="142"/>
      <c r="AO236" s="142"/>
      <c r="AP236" s="142"/>
      <c r="AQ236" s="142"/>
      <c r="AR236" s="142"/>
      <c r="AS236" s="141"/>
      <c r="AT236" s="141"/>
      <c r="AU236" s="142"/>
      <c r="AV236" s="114"/>
      <c r="AW236" s="114"/>
      <c r="AX236" s="114"/>
      <c r="AY236" s="114"/>
      <c r="AZ236" s="114"/>
      <c r="BA236" s="114"/>
    </row>
    <row r="237" spans="10:53" x14ac:dyDescent="0.3">
      <c r="J237" s="114"/>
      <c r="K237" s="3"/>
      <c r="L237" s="114"/>
      <c r="M237" s="114"/>
      <c r="N237" s="114"/>
      <c r="O237" s="114"/>
      <c r="P237" s="3"/>
      <c r="Q237" s="114"/>
      <c r="R237" s="3"/>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2"/>
      <c r="AN237" s="142"/>
      <c r="AO237" s="142"/>
      <c r="AP237" s="142"/>
      <c r="AQ237" s="142"/>
      <c r="AR237" s="142"/>
      <c r="AS237" s="141"/>
      <c r="AT237" s="141"/>
      <c r="AU237" s="142"/>
      <c r="AV237" s="114"/>
      <c r="AW237" s="114"/>
      <c r="AX237" s="114"/>
      <c r="AY237" s="114"/>
      <c r="AZ237" s="114"/>
      <c r="BA237" s="114"/>
    </row>
    <row r="238" spans="10:53" x14ac:dyDescent="0.3">
      <c r="J238" s="114"/>
      <c r="K238" s="3"/>
      <c r="L238" s="114"/>
      <c r="M238" s="114"/>
      <c r="N238" s="114"/>
      <c r="O238" s="114"/>
      <c r="P238" s="3"/>
      <c r="Q238" s="114"/>
      <c r="R238" s="3"/>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c r="AN238" s="142"/>
      <c r="AO238" s="142"/>
      <c r="AP238" s="142"/>
      <c r="AQ238" s="142"/>
      <c r="AR238" s="142"/>
      <c r="AS238" s="141"/>
      <c r="AT238" s="141"/>
      <c r="AU238" s="142"/>
      <c r="AV238" s="114"/>
      <c r="AW238" s="114"/>
      <c r="AX238" s="114"/>
      <c r="AY238" s="114"/>
      <c r="AZ238" s="114"/>
      <c r="BA238" s="114"/>
    </row>
    <row r="239" spans="10:53" x14ac:dyDescent="0.3">
      <c r="J239" s="114"/>
      <c r="K239" s="3"/>
      <c r="L239" s="114"/>
      <c r="M239" s="114"/>
      <c r="N239" s="114"/>
      <c r="O239" s="114"/>
      <c r="P239" s="3"/>
      <c r="Q239" s="114"/>
      <c r="R239" s="3"/>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c r="AN239" s="142"/>
      <c r="AO239" s="142"/>
      <c r="AP239" s="142"/>
      <c r="AQ239" s="142"/>
      <c r="AR239" s="142"/>
      <c r="AS239" s="141"/>
      <c r="AT239" s="141"/>
      <c r="AU239" s="142"/>
      <c r="AV239" s="114"/>
      <c r="AW239" s="114"/>
      <c r="AX239" s="114"/>
      <c r="AY239" s="114"/>
      <c r="AZ239" s="114"/>
      <c r="BA239" s="114"/>
    </row>
    <row r="240" spans="10:53" x14ac:dyDescent="0.3">
      <c r="J240" s="114"/>
      <c r="K240" s="3"/>
      <c r="L240" s="114"/>
      <c r="M240" s="114"/>
      <c r="N240" s="114"/>
      <c r="O240" s="114"/>
      <c r="P240" s="3"/>
      <c r="Q240" s="114"/>
      <c r="R240" s="3"/>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c r="AN240" s="142"/>
      <c r="AO240" s="142"/>
      <c r="AP240" s="142"/>
      <c r="AQ240" s="142"/>
      <c r="AR240" s="142"/>
      <c r="AS240" s="141"/>
      <c r="AT240" s="141"/>
      <c r="AU240" s="142"/>
      <c r="AV240" s="114"/>
      <c r="AW240" s="114"/>
      <c r="AX240" s="114"/>
      <c r="AY240" s="114"/>
      <c r="AZ240" s="114"/>
      <c r="BA240" s="114"/>
    </row>
    <row r="241" spans="10:53" x14ac:dyDescent="0.3">
      <c r="J241" s="114"/>
      <c r="K241" s="3"/>
      <c r="L241" s="114"/>
      <c r="M241" s="114"/>
      <c r="N241" s="114"/>
      <c r="O241" s="114"/>
      <c r="P241" s="3"/>
      <c r="Q241" s="114"/>
      <c r="R241" s="3"/>
      <c r="S241" s="142"/>
      <c r="T241" s="142"/>
      <c r="U241" s="142"/>
      <c r="V241" s="142"/>
      <c r="W241" s="142"/>
      <c r="X241" s="142"/>
      <c r="Y241" s="142"/>
      <c r="Z241" s="142"/>
      <c r="AA241" s="142"/>
      <c r="AB241" s="142"/>
      <c r="AC241" s="142"/>
      <c r="AD241" s="142"/>
      <c r="AE241" s="142"/>
      <c r="AF241" s="142"/>
      <c r="AG241" s="142"/>
      <c r="AH241" s="142"/>
      <c r="AI241" s="142"/>
      <c r="AJ241" s="142"/>
      <c r="AK241" s="142"/>
      <c r="AL241" s="142"/>
      <c r="AM241" s="142"/>
      <c r="AN241" s="142"/>
      <c r="AO241" s="142"/>
      <c r="AP241" s="142"/>
      <c r="AQ241" s="142"/>
      <c r="AR241" s="142"/>
      <c r="AS241" s="141"/>
      <c r="AT241" s="141"/>
      <c r="AU241" s="142"/>
      <c r="AV241" s="114"/>
      <c r="AW241" s="114"/>
      <c r="AX241" s="114"/>
      <c r="AY241" s="114"/>
      <c r="AZ241" s="114"/>
      <c r="BA241" s="114"/>
    </row>
    <row r="242" spans="10:53" x14ac:dyDescent="0.3">
      <c r="J242" s="114"/>
      <c r="K242" s="3"/>
      <c r="L242" s="114"/>
      <c r="M242" s="114"/>
      <c r="N242" s="114"/>
      <c r="O242" s="114"/>
      <c r="P242" s="3"/>
      <c r="Q242" s="114"/>
      <c r="R242" s="3"/>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c r="AN242" s="142"/>
      <c r="AO242" s="142"/>
      <c r="AP242" s="142"/>
      <c r="AQ242" s="142"/>
      <c r="AR242" s="142"/>
      <c r="AS242" s="141"/>
      <c r="AT242" s="141"/>
      <c r="AU242" s="142"/>
      <c r="AV242" s="114"/>
      <c r="AW242" s="114"/>
      <c r="AX242" s="114"/>
      <c r="AY242" s="114"/>
      <c r="AZ242" s="114"/>
      <c r="BA242" s="114"/>
    </row>
    <row r="243" spans="10:53" x14ac:dyDescent="0.3">
      <c r="J243" s="114"/>
      <c r="K243" s="3"/>
      <c r="L243" s="114"/>
      <c r="M243" s="114"/>
      <c r="N243" s="114"/>
      <c r="O243" s="114"/>
      <c r="P243" s="3"/>
      <c r="Q243" s="114"/>
      <c r="R243" s="3"/>
      <c r="S243" s="142"/>
      <c r="T243" s="142"/>
      <c r="U243" s="142"/>
      <c r="V243" s="142"/>
      <c r="W243" s="142"/>
      <c r="X243" s="142"/>
      <c r="Y243" s="142"/>
      <c r="Z243" s="142"/>
      <c r="AA243" s="142"/>
      <c r="AB243" s="142"/>
      <c r="AC243" s="142"/>
      <c r="AD243" s="142"/>
      <c r="AE243" s="142"/>
      <c r="AF243" s="142"/>
      <c r="AG243" s="142"/>
      <c r="AH243" s="142"/>
      <c r="AI243" s="142"/>
      <c r="AJ243" s="142"/>
      <c r="AK243" s="142"/>
      <c r="AL243" s="142"/>
      <c r="AM243" s="142"/>
      <c r="AN243" s="142"/>
      <c r="AO243" s="142"/>
      <c r="AP243" s="142"/>
      <c r="AQ243" s="142"/>
      <c r="AR243" s="142"/>
      <c r="AS243" s="141"/>
      <c r="AT243" s="141"/>
      <c r="AU243" s="142"/>
      <c r="AV243" s="114"/>
      <c r="AW243" s="114"/>
      <c r="AX243" s="114"/>
      <c r="AY243" s="114"/>
      <c r="AZ243" s="114"/>
      <c r="BA243" s="114"/>
    </row>
    <row r="244" spans="10:53" x14ac:dyDescent="0.3">
      <c r="J244" s="114"/>
      <c r="K244" s="3"/>
      <c r="L244" s="114"/>
      <c r="M244" s="114"/>
      <c r="N244" s="114"/>
      <c r="O244" s="114"/>
      <c r="P244" s="3"/>
      <c r="Q244" s="114"/>
      <c r="R244" s="3"/>
      <c r="S244" s="142"/>
      <c r="T244" s="142"/>
      <c r="U244" s="142"/>
      <c r="V244" s="142"/>
      <c r="W244" s="142"/>
      <c r="X244" s="142"/>
      <c r="Y244" s="142"/>
      <c r="Z244" s="142"/>
      <c r="AA244" s="142"/>
      <c r="AB244" s="142"/>
      <c r="AC244" s="142"/>
      <c r="AD244" s="142"/>
      <c r="AE244" s="142"/>
      <c r="AF244" s="142"/>
      <c r="AG244" s="142"/>
      <c r="AH244" s="142"/>
      <c r="AI244" s="142"/>
      <c r="AJ244" s="142"/>
      <c r="AK244" s="142"/>
      <c r="AL244" s="142"/>
      <c r="AM244" s="142"/>
      <c r="AN244" s="142"/>
      <c r="AO244" s="142"/>
      <c r="AP244" s="142"/>
      <c r="AQ244" s="142"/>
      <c r="AR244" s="142"/>
      <c r="AS244" s="141"/>
      <c r="AT244" s="141"/>
      <c r="AU244" s="142"/>
      <c r="AV244" s="114"/>
      <c r="AW244" s="114"/>
      <c r="AX244" s="114"/>
      <c r="AY244" s="114"/>
      <c r="AZ244" s="114"/>
      <c r="BA244" s="114"/>
    </row>
    <row r="245" spans="10:53" x14ac:dyDescent="0.3">
      <c r="J245" s="114"/>
      <c r="K245" s="3"/>
      <c r="L245" s="114"/>
      <c r="M245" s="114"/>
      <c r="N245" s="114"/>
      <c r="O245" s="114"/>
      <c r="P245" s="3"/>
      <c r="Q245" s="114"/>
      <c r="R245" s="3"/>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c r="AN245" s="142"/>
      <c r="AO245" s="142"/>
      <c r="AP245" s="142"/>
      <c r="AQ245" s="142"/>
      <c r="AR245" s="142"/>
      <c r="AS245" s="141"/>
      <c r="AT245" s="141"/>
      <c r="AU245" s="142"/>
      <c r="AV245" s="114"/>
      <c r="AW245" s="114"/>
      <c r="AX245" s="114"/>
      <c r="AY245" s="114"/>
      <c r="AZ245" s="114"/>
      <c r="BA245" s="114"/>
    </row>
    <row r="246" spans="10:53" x14ac:dyDescent="0.3">
      <c r="J246" s="114"/>
      <c r="K246" s="3"/>
      <c r="L246" s="114"/>
      <c r="M246" s="114"/>
      <c r="N246" s="114"/>
      <c r="O246" s="114"/>
      <c r="P246" s="3"/>
      <c r="Q246" s="114"/>
      <c r="R246" s="3"/>
      <c r="S246" s="142"/>
      <c r="T246" s="142"/>
      <c r="U246" s="142"/>
      <c r="V246" s="142"/>
      <c r="W246" s="142"/>
      <c r="X246" s="142"/>
      <c r="Y246" s="142"/>
      <c r="Z246" s="142"/>
      <c r="AA246" s="142"/>
      <c r="AB246" s="142"/>
      <c r="AC246" s="142"/>
      <c r="AD246" s="142"/>
      <c r="AE246" s="142"/>
      <c r="AF246" s="142"/>
      <c r="AG246" s="142"/>
      <c r="AH246" s="142"/>
      <c r="AI246" s="142"/>
      <c r="AJ246" s="142"/>
      <c r="AK246" s="142"/>
      <c r="AL246" s="142"/>
      <c r="AM246" s="142"/>
      <c r="AN246" s="142"/>
      <c r="AO246" s="142"/>
      <c r="AP246" s="142"/>
      <c r="AQ246" s="142"/>
      <c r="AR246" s="142"/>
      <c r="AS246" s="141"/>
      <c r="AT246" s="141"/>
      <c r="AU246" s="142"/>
      <c r="AV246" s="114"/>
      <c r="AW246" s="114"/>
      <c r="AX246" s="114"/>
      <c r="AY246" s="114"/>
      <c r="AZ246" s="114"/>
      <c r="BA246" s="114"/>
    </row>
    <row r="247" spans="10:53" x14ac:dyDescent="0.3">
      <c r="J247" s="114"/>
      <c r="K247" s="3"/>
      <c r="L247" s="114"/>
      <c r="M247" s="114"/>
      <c r="N247" s="114"/>
      <c r="O247" s="114"/>
      <c r="P247" s="3"/>
      <c r="Q247" s="114"/>
      <c r="R247" s="3"/>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2"/>
      <c r="AN247" s="142"/>
      <c r="AO247" s="142"/>
      <c r="AP247" s="142"/>
      <c r="AQ247" s="142"/>
      <c r="AR247" s="142"/>
      <c r="AS247" s="141"/>
      <c r="AT247" s="141"/>
      <c r="AU247" s="142"/>
      <c r="AV247" s="114"/>
      <c r="AW247" s="114"/>
      <c r="AX247" s="114"/>
      <c r="AY247" s="114"/>
      <c r="AZ247" s="114"/>
      <c r="BA247" s="114"/>
    </row>
    <row r="248" spans="10:53" x14ac:dyDescent="0.3">
      <c r="J248" s="114"/>
      <c r="K248" s="3"/>
      <c r="L248" s="114"/>
      <c r="M248" s="114"/>
      <c r="N248" s="114"/>
      <c r="O248" s="114"/>
      <c r="P248" s="3"/>
      <c r="Q248" s="114"/>
      <c r="R248" s="3"/>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2"/>
      <c r="AN248" s="142"/>
      <c r="AO248" s="142"/>
      <c r="AP248" s="142"/>
      <c r="AQ248" s="142"/>
      <c r="AR248" s="142"/>
      <c r="AS248" s="141"/>
      <c r="AT248" s="141"/>
      <c r="AU248" s="142"/>
      <c r="AV248" s="114"/>
      <c r="AW248" s="114"/>
      <c r="AX248" s="114"/>
      <c r="AY248" s="114"/>
      <c r="AZ248" s="114"/>
      <c r="BA248" s="114"/>
    </row>
    <row r="249" spans="10:53" x14ac:dyDescent="0.3">
      <c r="J249" s="114"/>
      <c r="K249" s="3"/>
      <c r="L249" s="114"/>
      <c r="M249" s="114"/>
      <c r="N249" s="114"/>
      <c r="O249" s="114"/>
      <c r="P249" s="3"/>
      <c r="Q249" s="114"/>
      <c r="R249" s="3"/>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2"/>
      <c r="AN249" s="142"/>
      <c r="AO249" s="142"/>
      <c r="AP249" s="142"/>
      <c r="AQ249" s="142"/>
      <c r="AR249" s="142"/>
      <c r="AS249" s="141"/>
      <c r="AT249" s="141"/>
      <c r="AU249" s="142"/>
      <c r="AV249" s="114"/>
      <c r="AW249" s="114"/>
      <c r="AX249" s="114"/>
      <c r="AY249" s="114"/>
      <c r="AZ249" s="114"/>
      <c r="BA249" s="114"/>
    </row>
    <row r="250" spans="10:53" x14ac:dyDescent="0.3">
      <c r="J250" s="114"/>
      <c r="K250" s="3"/>
      <c r="L250" s="114"/>
      <c r="M250" s="114"/>
      <c r="N250" s="114"/>
      <c r="O250" s="114"/>
      <c r="P250" s="3"/>
      <c r="Q250" s="114"/>
      <c r="R250" s="3"/>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1"/>
      <c r="AT250" s="141"/>
      <c r="AU250" s="142"/>
      <c r="AV250" s="114"/>
      <c r="AW250" s="114"/>
      <c r="AX250" s="114"/>
      <c r="AY250" s="114"/>
      <c r="AZ250" s="114"/>
      <c r="BA250" s="114"/>
    </row>
    <row r="251" spans="10:53" x14ac:dyDescent="0.3">
      <c r="J251" s="114"/>
      <c r="K251" s="3"/>
      <c r="L251" s="114"/>
      <c r="M251" s="114"/>
      <c r="N251" s="114"/>
      <c r="O251" s="114"/>
      <c r="P251" s="3"/>
      <c r="Q251" s="114"/>
      <c r="R251" s="3"/>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O251" s="142"/>
      <c r="AP251" s="142"/>
      <c r="AQ251" s="142"/>
      <c r="AR251" s="142"/>
      <c r="AS251" s="141"/>
      <c r="AT251" s="141"/>
      <c r="AU251" s="142"/>
      <c r="AV251" s="114"/>
      <c r="AW251" s="114"/>
      <c r="AX251" s="114"/>
      <c r="AY251" s="114"/>
      <c r="AZ251" s="114"/>
      <c r="BA251" s="114"/>
    </row>
    <row r="252" spans="10:53" x14ac:dyDescent="0.3">
      <c r="J252" s="114"/>
      <c r="K252" s="3"/>
      <c r="L252" s="114"/>
      <c r="M252" s="114"/>
      <c r="N252" s="114"/>
      <c r="O252" s="114"/>
      <c r="P252" s="3"/>
      <c r="Q252" s="114"/>
      <c r="R252" s="3"/>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1"/>
      <c r="AT252" s="141"/>
      <c r="AU252" s="142"/>
      <c r="AV252" s="114"/>
      <c r="AW252" s="114"/>
      <c r="AX252" s="114"/>
      <c r="AY252" s="114"/>
      <c r="AZ252" s="114"/>
      <c r="BA252" s="114"/>
    </row>
    <row r="253" spans="10:53" x14ac:dyDescent="0.3">
      <c r="J253" s="114"/>
      <c r="K253" s="3"/>
      <c r="L253" s="114"/>
      <c r="M253" s="114"/>
      <c r="N253" s="114"/>
      <c r="O253" s="114"/>
      <c r="P253" s="3"/>
      <c r="Q253" s="114"/>
      <c r="R253" s="3"/>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1"/>
      <c r="AT253" s="141"/>
      <c r="AU253" s="142"/>
      <c r="AV253" s="114"/>
      <c r="AW253" s="114"/>
      <c r="AX253" s="114"/>
      <c r="AY253" s="114"/>
      <c r="AZ253" s="114"/>
      <c r="BA253" s="114"/>
    </row>
    <row r="254" spans="10:53" x14ac:dyDescent="0.3">
      <c r="J254" s="114"/>
      <c r="K254" s="3"/>
      <c r="L254" s="114"/>
      <c r="M254" s="114"/>
      <c r="N254" s="114"/>
      <c r="O254" s="114"/>
      <c r="P254" s="3"/>
      <c r="Q254" s="114"/>
      <c r="R254" s="3"/>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O254" s="142"/>
      <c r="AP254" s="142"/>
      <c r="AQ254" s="142"/>
      <c r="AR254" s="142"/>
      <c r="AS254" s="141"/>
      <c r="AT254" s="141"/>
      <c r="AU254" s="142"/>
      <c r="AV254" s="114"/>
      <c r="AW254" s="114"/>
      <c r="AX254" s="114"/>
      <c r="AY254" s="114"/>
      <c r="AZ254" s="114"/>
      <c r="BA254" s="114"/>
    </row>
    <row r="255" spans="10:53" x14ac:dyDescent="0.3">
      <c r="J255" s="114"/>
      <c r="K255" s="3"/>
      <c r="L255" s="114"/>
      <c r="M255" s="114"/>
      <c r="N255" s="114"/>
      <c r="O255" s="114"/>
      <c r="P255" s="3"/>
      <c r="Q255" s="114"/>
      <c r="R255" s="3"/>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2"/>
      <c r="AN255" s="142"/>
      <c r="AO255" s="142"/>
      <c r="AP255" s="142"/>
      <c r="AQ255" s="142"/>
      <c r="AR255" s="142"/>
      <c r="AS255" s="141"/>
      <c r="AT255" s="141"/>
      <c r="AU255" s="142"/>
      <c r="AV255" s="114"/>
      <c r="AW255" s="114"/>
      <c r="AX255" s="114"/>
      <c r="AY255" s="114"/>
      <c r="AZ255" s="114"/>
      <c r="BA255" s="114"/>
    </row>
    <row r="256" spans="10:53" x14ac:dyDescent="0.3">
      <c r="J256" s="114"/>
      <c r="K256" s="3"/>
      <c r="L256" s="114"/>
      <c r="M256" s="114"/>
      <c r="N256" s="114"/>
      <c r="O256" s="114"/>
      <c r="P256" s="3"/>
      <c r="Q256" s="114"/>
      <c r="R256" s="3"/>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c r="AN256" s="142"/>
      <c r="AO256" s="142"/>
      <c r="AP256" s="142"/>
      <c r="AQ256" s="142"/>
      <c r="AR256" s="142"/>
      <c r="AS256" s="141"/>
      <c r="AT256" s="141"/>
      <c r="AU256" s="142"/>
      <c r="AV256" s="114"/>
      <c r="AW256" s="114"/>
      <c r="AX256" s="114"/>
      <c r="AY256" s="114"/>
      <c r="AZ256" s="114"/>
      <c r="BA256" s="114"/>
    </row>
    <row r="257" spans="10:53" x14ac:dyDescent="0.3">
      <c r="J257" s="114"/>
      <c r="K257" s="3"/>
      <c r="L257" s="114"/>
      <c r="M257" s="114"/>
      <c r="N257" s="114"/>
      <c r="O257" s="114"/>
      <c r="P257" s="3"/>
      <c r="Q257" s="114"/>
      <c r="R257" s="3"/>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O257" s="142"/>
      <c r="AP257" s="142"/>
      <c r="AQ257" s="142"/>
      <c r="AR257" s="142"/>
      <c r="AS257" s="141"/>
      <c r="AT257" s="141"/>
      <c r="AU257" s="142"/>
      <c r="AV257" s="114"/>
      <c r="AW257" s="114"/>
      <c r="AX257" s="114"/>
      <c r="AY257" s="114"/>
      <c r="AZ257" s="114"/>
      <c r="BA257" s="114"/>
    </row>
    <row r="258" spans="10:53" x14ac:dyDescent="0.3">
      <c r="J258" s="114"/>
      <c r="K258" s="3"/>
      <c r="L258" s="114"/>
      <c r="M258" s="114"/>
      <c r="N258" s="114"/>
      <c r="O258" s="114"/>
      <c r="P258" s="3"/>
      <c r="Q258" s="114"/>
      <c r="R258" s="3"/>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1"/>
      <c r="AT258" s="141"/>
      <c r="AU258" s="142"/>
      <c r="AV258" s="114"/>
      <c r="AW258" s="114"/>
      <c r="AX258" s="114"/>
      <c r="AY258" s="114"/>
      <c r="AZ258" s="114"/>
      <c r="BA258" s="114"/>
    </row>
    <row r="259" spans="10:53" x14ac:dyDescent="0.3">
      <c r="J259" s="114"/>
      <c r="K259" s="3"/>
      <c r="L259" s="114"/>
      <c r="M259" s="114"/>
      <c r="N259" s="114"/>
      <c r="O259" s="114"/>
      <c r="P259" s="3"/>
      <c r="Q259" s="114"/>
      <c r="R259" s="3"/>
      <c r="S259" s="142"/>
      <c r="T259" s="142"/>
      <c r="U259" s="142"/>
      <c r="V259" s="142"/>
      <c r="W259" s="142"/>
      <c r="X259" s="142"/>
      <c r="Y259" s="142"/>
      <c r="Z259" s="142"/>
      <c r="AA259" s="142"/>
      <c r="AB259" s="142"/>
      <c r="AC259" s="142"/>
      <c r="AD259" s="142"/>
      <c r="AE259" s="142"/>
      <c r="AF259" s="142"/>
      <c r="AG259" s="142"/>
      <c r="AH259" s="142"/>
      <c r="AI259" s="142"/>
      <c r="AJ259" s="142"/>
      <c r="AK259" s="142"/>
      <c r="AL259" s="142"/>
      <c r="AM259" s="142"/>
      <c r="AN259" s="142"/>
      <c r="AO259" s="142"/>
      <c r="AP259" s="142"/>
      <c r="AQ259" s="142"/>
      <c r="AR259" s="142"/>
      <c r="AS259" s="141"/>
      <c r="AT259" s="141"/>
      <c r="AU259" s="142"/>
      <c r="AV259" s="114"/>
      <c r="AW259" s="114"/>
      <c r="AX259" s="114"/>
      <c r="AY259" s="114"/>
      <c r="AZ259" s="114"/>
      <c r="BA259" s="114"/>
    </row>
    <row r="260" spans="10:53" x14ac:dyDescent="0.3">
      <c r="J260" s="114"/>
      <c r="K260" s="3"/>
      <c r="L260" s="114"/>
      <c r="M260" s="114"/>
      <c r="N260" s="114"/>
      <c r="O260" s="114"/>
      <c r="P260" s="3"/>
      <c r="Q260" s="114"/>
      <c r="R260" s="3"/>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O260" s="142"/>
      <c r="AP260" s="142"/>
      <c r="AQ260" s="142"/>
      <c r="AR260" s="142"/>
      <c r="AS260" s="143"/>
      <c r="AT260" s="141"/>
      <c r="AU260" s="142"/>
      <c r="AV260" s="114"/>
      <c r="AW260" s="114"/>
      <c r="AX260" s="114"/>
      <c r="AY260" s="114"/>
      <c r="AZ260" s="114"/>
      <c r="BA260" s="114"/>
    </row>
    <row r="261" spans="10:53" x14ac:dyDescent="0.3">
      <c r="J261" s="114"/>
      <c r="K261" s="3"/>
      <c r="L261" s="114"/>
      <c r="M261" s="114"/>
      <c r="N261" s="114"/>
      <c r="O261" s="114"/>
      <c r="P261" s="3"/>
      <c r="Q261" s="114"/>
      <c r="R261" s="3"/>
      <c r="S261" s="142"/>
      <c r="T261" s="142"/>
      <c r="U261" s="142"/>
      <c r="V261" s="142"/>
      <c r="W261" s="142"/>
      <c r="X261" s="142"/>
      <c r="Y261" s="142"/>
      <c r="Z261" s="142"/>
      <c r="AA261" s="142"/>
      <c r="AB261" s="142"/>
      <c r="AC261" s="142"/>
      <c r="AD261" s="142"/>
      <c r="AE261" s="142"/>
      <c r="AF261" s="142"/>
      <c r="AG261" s="142"/>
      <c r="AH261" s="142"/>
      <c r="AI261" s="142"/>
      <c r="AJ261" s="142"/>
      <c r="AK261" s="142"/>
      <c r="AL261" s="142"/>
      <c r="AM261" s="142"/>
      <c r="AN261" s="142"/>
      <c r="AO261" s="142"/>
      <c r="AP261" s="142"/>
      <c r="AQ261" s="142"/>
      <c r="AR261" s="142"/>
      <c r="AS261" s="143"/>
      <c r="AT261" s="141"/>
      <c r="AU261" s="142"/>
      <c r="AV261" s="114"/>
      <c r="AW261" s="114"/>
      <c r="AX261" s="114"/>
      <c r="AY261" s="114"/>
      <c r="AZ261" s="114"/>
      <c r="BA261" s="114"/>
    </row>
    <row r="262" spans="10:53" x14ac:dyDescent="0.3">
      <c r="J262" s="114"/>
      <c r="K262" s="3"/>
      <c r="L262" s="114"/>
      <c r="M262" s="114"/>
      <c r="N262" s="114"/>
      <c r="O262" s="114"/>
      <c r="P262" s="3"/>
      <c r="Q262" s="114"/>
      <c r="R262" s="3"/>
      <c r="S262" s="142"/>
      <c r="T262" s="142"/>
      <c r="U262" s="142"/>
      <c r="V262" s="142"/>
      <c r="W262" s="142"/>
      <c r="X262" s="142"/>
      <c r="Y262" s="142"/>
      <c r="Z262" s="142"/>
      <c r="AA262" s="142"/>
      <c r="AB262" s="142"/>
      <c r="AC262" s="142"/>
      <c r="AD262" s="142"/>
      <c r="AE262" s="142"/>
      <c r="AF262" s="142"/>
      <c r="AG262" s="142"/>
      <c r="AH262" s="142"/>
      <c r="AI262" s="142"/>
      <c r="AJ262" s="142"/>
      <c r="AK262" s="142"/>
      <c r="AL262" s="142"/>
      <c r="AM262" s="142"/>
      <c r="AN262" s="142"/>
      <c r="AO262" s="142"/>
      <c r="AP262" s="142"/>
      <c r="AQ262" s="142"/>
      <c r="AR262" s="142"/>
      <c r="AS262" s="143"/>
      <c r="AT262" s="141"/>
      <c r="AU262" s="142"/>
      <c r="AV262" s="114"/>
      <c r="AW262" s="114"/>
      <c r="AX262" s="114"/>
      <c r="AY262" s="114"/>
      <c r="AZ262" s="114"/>
      <c r="BA262" s="114"/>
    </row>
    <row r="263" spans="10:53" x14ac:dyDescent="0.3">
      <c r="J263" s="114"/>
      <c r="K263" s="3"/>
      <c r="L263" s="114"/>
      <c r="M263" s="114"/>
      <c r="N263" s="114"/>
      <c r="O263" s="114"/>
      <c r="P263" s="3"/>
      <c r="Q263" s="114"/>
      <c r="R263" s="3"/>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3"/>
      <c r="AT263" s="141"/>
      <c r="AU263" s="142"/>
      <c r="AV263" s="114"/>
      <c r="AW263" s="114"/>
      <c r="AX263" s="114"/>
      <c r="AY263" s="114"/>
      <c r="AZ263" s="114"/>
      <c r="BA263" s="114"/>
    </row>
    <row r="264" spans="10:53" x14ac:dyDescent="0.3">
      <c r="J264" s="114"/>
      <c r="K264" s="3"/>
      <c r="L264" s="114"/>
      <c r="M264" s="114"/>
      <c r="N264" s="114"/>
      <c r="O264" s="114"/>
      <c r="P264" s="3"/>
      <c r="Q264" s="114"/>
      <c r="R264" s="3"/>
      <c r="S264" s="142"/>
      <c r="T264" s="142"/>
      <c r="U264" s="142"/>
      <c r="V264" s="142"/>
      <c r="W264" s="142"/>
      <c r="X264" s="142"/>
      <c r="Y264" s="142"/>
      <c r="Z264" s="142"/>
      <c r="AA264" s="142"/>
      <c r="AB264" s="142"/>
      <c r="AC264" s="142"/>
      <c r="AD264" s="142"/>
      <c r="AE264" s="142"/>
      <c r="AF264" s="142"/>
      <c r="AG264" s="142"/>
      <c r="AH264" s="142"/>
      <c r="AI264" s="142"/>
      <c r="AJ264" s="142"/>
      <c r="AK264" s="142"/>
      <c r="AL264" s="142"/>
      <c r="AM264" s="142"/>
      <c r="AN264" s="142"/>
      <c r="AO264" s="142"/>
      <c r="AP264" s="142"/>
      <c r="AQ264" s="142"/>
      <c r="AR264" s="142"/>
      <c r="AS264" s="143"/>
      <c r="AT264" s="141"/>
      <c r="AU264" s="142"/>
      <c r="AV264" s="114"/>
      <c r="AW264" s="114"/>
      <c r="AX264" s="114"/>
      <c r="AY264" s="114"/>
      <c r="AZ264" s="114"/>
      <c r="BA264" s="114"/>
    </row>
    <row r="265" spans="10:53" x14ac:dyDescent="0.3">
      <c r="J265" s="114"/>
      <c r="K265" s="3"/>
      <c r="L265" s="114"/>
      <c r="M265" s="114"/>
      <c r="N265" s="114"/>
      <c r="O265" s="114"/>
      <c r="P265" s="3"/>
      <c r="Q265" s="114"/>
      <c r="R265" s="3"/>
      <c r="S265" s="142"/>
      <c r="T265" s="142"/>
      <c r="U265" s="142"/>
      <c r="V265" s="142"/>
      <c r="W265" s="142"/>
      <c r="X265" s="142"/>
      <c r="Y265" s="142"/>
      <c r="Z265" s="142"/>
      <c r="AA265" s="142"/>
      <c r="AB265" s="142"/>
      <c r="AC265" s="142"/>
      <c r="AD265" s="142"/>
      <c r="AE265" s="142"/>
      <c r="AF265" s="142"/>
      <c r="AG265" s="142"/>
      <c r="AH265" s="142"/>
      <c r="AI265" s="142"/>
      <c r="AJ265" s="142"/>
      <c r="AK265" s="142"/>
      <c r="AL265" s="142"/>
      <c r="AM265" s="142"/>
      <c r="AN265" s="142"/>
      <c r="AO265" s="142"/>
      <c r="AP265" s="142"/>
      <c r="AQ265" s="142"/>
      <c r="AR265" s="142"/>
      <c r="AS265" s="143"/>
      <c r="AT265" s="141"/>
      <c r="AU265" s="142"/>
      <c r="AV265" s="114"/>
      <c r="AW265" s="114"/>
      <c r="AX265" s="114"/>
      <c r="AY265" s="114"/>
      <c r="AZ265" s="114"/>
      <c r="BA265" s="114"/>
    </row>
    <row r="266" spans="10:53" x14ac:dyDescent="0.3">
      <c r="J266" s="114"/>
      <c r="K266" s="3"/>
      <c r="L266" s="114"/>
      <c r="M266" s="114"/>
      <c r="N266" s="114"/>
      <c r="O266" s="114"/>
      <c r="P266" s="3"/>
      <c r="Q266" s="114"/>
      <c r="R266" s="3"/>
      <c r="S266" s="142"/>
      <c r="T266" s="142"/>
      <c r="U266" s="142"/>
      <c r="V266" s="142"/>
      <c r="W266" s="142"/>
      <c r="X266" s="142"/>
      <c r="Y266" s="142"/>
      <c r="Z266" s="142"/>
      <c r="AA266" s="142"/>
      <c r="AB266" s="142"/>
      <c r="AC266" s="142"/>
      <c r="AD266" s="142"/>
      <c r="AE266" s="142"/>
      <c r="AF266" s="142"/>
      <c r="AG266" s="142"/>
      <c r="AH266" s="142"/>
      <c r="AI266" s="142"/>
      <c r="AJ266" s="142"/>
      <c r="AK266" s="142"/>
      <c r="AL266" s="142"/>
      <c r="AM266" s="142"/>
      <c r="AN266" s="142"/>
      <c r="AO266" s="142"/>
      <c r="AP266" s="142"/>
      <c r="AQ266" s="142"/>
      <c r="AR266" s="142"/>
      <c r="AS266" s="143"/>
      <c r="AT266" s="141"/>
      <c r="AU266" s="142"/>
      <c r="AV266" s="114"/>
      <c r="AW266" s="114"/>
      <c r="AX266" s="114"/>
      <c r="AY266" s="114"/>
      <c r="AZ266" s="114"/>
      <c r="BA266" s="114"/>
    </row>
    <row r="267" spans="10:53" x14ac:dyDescent="0.3">
      <c r="J267" s="114"/>
      <c r="K267" s="3"/>
      <c r="L267" s="114"/>
      <c r="M267" s="114"/>
      <c r="N267" s="114"/>
      <c r="O267" s="114"/>
      <c r="P267" s="3"/>
      <c r="Q267" s="114"/>
      <c r="R267" s="3"/>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2"/>
      <c r="AN267" s="142"/>
      <c r="AO267" s="142"/>
      <c r="AP267" s="142"/>
      <c r="AQ267" s="142"/>
      <c r="AR267" s="142"/>
      <c r="AS267" s="143"/>
      <c r="AT267" s="141"/>
      <c r="AU267" s="142"/>
      <c r="AV267" s="114"/>
      <c r="AW267" s="114"/>
      <c r="AX267" s="114"/>
      <c r="AY267" s="114"/>
      <c r="AZ267" s="114"/>
      <c r="BA267" s="114"/>
    </row>
    <row r="268" spans="10:53" x14ac:dyDescent="0.3">
      <c r="J268" s="114"/>
      <c r="K268" s="3"/>
      <c r="L268" s="114"/>
      <c r="M268" s="114"/>
      <c r="N268" s="114"/>
      <c r="O268" s="114"/>
      <c r="P268" s="3"/>
      <c r="Q268" s="114"/>
      <c r="R268" s="3"/>
      <c r="S268" s="142"/>
      <c r="T268" s="142"/>
      <c r="U268" s="142"/>
      <c r="V268" s="142"/>
      <c r="W268" s="142"/>
      <c r="X268" s="142"/>
      <c r="Y268" s="142"/>
      <c r="Z268" s="142"/>
      <c r="AA268" s="142"/>
      <c r="AB268" s="142"/>
      <c r="AC268" s="142"/>
      <c r="AD268" s="142"/>
      <c r="AE268" s="142"/>
      <c r="AF268" s="142"/>
      <c r="AG268" s="142"/>
      <c r="AH268" s="142"/>
      <c r="AI268" s="142"/>
      <c r="AJ268" s="142"/>
      <c r="AK268" s="142"/>
      <c r="AL268" s="142"/>
      <c r="AM268" s="142"/>
      <c r="AN268" s="142"/>
      <c r="AO268" s="142"/>
      <c r="AP268" s="142"/>
      <c r="AQ268" s="142"/>
      <c r="AR268" s="142"/>
      <c r="AS268" s="143"/>
      <c r="AT268" s="141"/>
      <c r="AU268" s="142"/>
      <c r="AV268" s="114"/>
      <c r="AW268" s="114"/>
      <c r="AX268" s="114"/>
      <c r="AY268" s="114"/>
      <c r="AZ268" s="114"/>
      <c r="BA268" s="114"/>
    </row>
    <row r="269" spans="10:53" x14ac:dyDescent="0.3">
      <c r="J269" s="114"/>
      <c r="K269" s="3"/>
      <c r="L269" s="114"/>
      <c r="M269" s="114"/>
      <c r="N269" s="114"/>
      <c r="O269" s="114"/>
      <c r="P269" s="3"/>
      <c r="Q269" s="114"/>
      <c r="R269" s="3"/>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O269" s="142"/>
      <c r="AP269" s="142"/>
      <c r="AQ269" s="142"/>
      <c r="AR269" s="142"/>
      <c r="AS269" s="143"/>
      <c r="AT269" s="141"/>
      <c r="AU269" s="142"/>
      <c r="AV269" s="114"/>
      <c r="AW269" s="114"/>
      <c r="AX269" s="114"/>
      <c r="AY269" s="114"/>
      <c r="AZ269" s="114"/>
      <c r="BA269" s="114"/>
    </row>
    <row r="270" spans="10:53" x14ac:dyDescent="0.3">
      <c r="J270" s="114"/>
      <c r="K270" s="3"/>
      <c r="L270" s="114"/>
      <c r="M270" s="114"/>
      <c r="N270" s="114"/>
      <c r="O270" s="114"/>
      <c r="P270" s="3"/>
      <c r="Q270" s="114"/>
      <c r="R270" s="3"/>
      <c r="S270" s="142"/>
      <c r="T270" s="142"/>
      <c r="U270" s="142"/>
      <c r="V270" s="142"/>
      <c r="W270" s="142"/>
      <c r="X270" s="142"/>
      <c r="Y270" s="142"/>
      <c r="Z270" s="142"/>
      <c r="AA270" s="142"/>
      <c r="AB270" s="142"/>
      <c r="AC270" s="142"/>
      <c r="AD270" s="142"/>
      <c r="AE270" s="142"/>
      <c r="AF270" s="142"/>
      <c r="AG270" s="142"/>
      <c r="AH270" s="142"/>
      <c r="AI270" s="142"/>
      <c r="AJ270" s="142"/>
      <c r="AK270" s="142"/>
      <c r="AL270" s="142"/>
      <c r="AM270" s="142"/>
      <c r="AN270" s="142"/>
      <c r="AO270" s="142"/>
      <c r="AP270" s="142"/>
      <c r="AQ270" s="142"/>
      <c r="AR270" s="142"/>
      <c r="AS270" s="143"/>
      <c r="AT270" s="141"/>
      <c r="AU270" s="142"/>
      <c r="AV270" s="114"/>
      <c r="AW270" s="114"/>
      <c r="AX270" s="114"/>
      <c r="AY270" s="114"/>
      <c r="AZ270" s="114"/>
      <c r="BA270" s="114"/>
    </row>
    <row r="271" spans="10:53" x14ac:dyDescent="0.3">
      <c r="J271" s="114"/>
      <c r="K271" s="3"/>
      <c r="L271" s="114"/>
      <c r="M271" s="114"/>
      <c r="N271" s="114"/>
      <c r="O271" s="114"/>
      <c r="P271" s="3"/>
      <c r="Q271" s="114"/>
      <c r="R271" s="3"/>
      <c r="S271" s="142"/>
      <c r="T271" s="142"/>
      <c r="U271" s="142"/>
      <c r="V271" s="142"/>
      <c r="W271" s="142"/>
      <c r="X271" s="142"/>
      <c r="Y271" s="142"/>
      <c r="Z271" s="142"/>
      <c r="AA271" s="142"/>
      <c r="AB271" s="142"/>
      <c r="AC271" s="142"/>
      <c r="AD271" s="142"/>
      <c r="AE271" s="142"/>
      <c r="AF271" s="142"/>
      <c r="AG271" s="142"/>
      <c r="AH271" s="142"/>
      <c r="AI271" s="142"/>
      <c r="AJ271" s="142"/>
      <c r="AK271" s="142"/>
      <c r="AL271" s="142"/>
      <c r="AM271" s="142"/>
      <c r="AN271" s="142"/>
      <c r="AO271" s="142"/>
      <c r="AP271" s="142"/>
      <c r="AQ271" s="142"/>
      <c r="AR271" s="142"/>
      <c r="AS271" s="143"/>
      <c r="AT271" s="141"/>
      <c r="AU271" s="142"/>
      <c r="AV271" s="114"/>
      <c r="AW271" s="114"/>
      <c r="AX271" s="114"/>
      <c r="AY271" s="114"/>
      <c r="AZ271" s="114"/>
      <c r="BA271" s="114"/>
    </row>
    <row r="272" spans="10:53" x14ac:dyDescent="0.3">
      <c r="J272" s="114"/>
      <c r="K272" s="3"/>
      <c r="L272" s="114"/>
      <c r="M272" s="114"/>
      <c r="N272" s="114"/>
      <c r="O272" s="114"/>
      <c r="P272" s="3"/>
      <c r="Q272" s="114"/>
      <c r="R272" s="3"/>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3"/>
      <c r="AT272" s="141"/>
      <c r="AU272" s="142"/>
      <c r="AV272" s="114"/>
      <c r="AW272" s="114"/>
      <c r="AX272" s="114"/>
      <c r="AY272" s="114"/>
      <c r="AZ272" s="114"/>
      <c r="BA272" s="114"/>
    </row>
    <row r="273" spans="10:53" x14ac:dyDescent="0.3">
      <c r="J273" s="114"/>
      <c r="K273" s="3"/>
      <c r="L273" s="114"/>
      <c r="M273" s="114"/>
      <c r="N273" s="114"/>
      <c r="O273" s="114"/>
      <c r="P273" s="3"/>
      <c r="Q273" s="114"/>
      <c r="R273" s="3"/>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3"/>
      <c r="AT273" s="141"/>
      <c r="AU273" s="142"/>
      <c r="AV273" s="114"/>
      <c r="AW273" s="114"/>
      <c r="AX273" s="114"/>
      <c r="AY273" s="114"/>
      <c r="AZ273" s="114"/>
      <c r="BA273" s="114"/>
    </row>
    <row r="274" spans="10:53" x14ac:dyDescent="0.3">
      <c r="J274" s="114"/>
      <c r="K274" s="3"/>
      <c r="L274" s="114"/>
      <c r="M274" s="114"/>
      <c r="N274" s="114"/>
      <c r="O274" s="114"/>
      <c r="P274" s="3"/>
      <c r="Q274" s="114"/>
      <c r="R274" s="3"/>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3"/>
      <c r="AT274" s="141"/>
      <c r="AU274" s="142"/>
      <c r="AV274" s="114"/>
      <c r="AW274" s="114"/>
      <c r="AX274" s="114"/>
      <c r="AY274" s="114"/>
      <c r="AZ274" s="114"/>
      <c r="BA274" s="114"/>
    </row>
    <row r="275" spans="10:53" x14ac:dyDescent="0.3">
      <c r="J275" s="114"/>
      <c r="K275" s="3"/>
      <c r="L275" s="114"/>
      <c r="M275" s="114"/>
      <c r="N275" s="114"/>
      <c r="O275" s="114"/>
      <c r="P275" s="3"/>
      <c r="Q275" s="114"/>
      <c r="R275" s="3"/>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3"/>
      <c r="AT275" s="141"/>
      <c r="AU275" s="142"/>
      <c r="AV275" s="114"/>
      <c r="AW275" s="114"/>
      <c r="AX275" s="114"/>
      <c r="AY275" s="114"/>
      <c r="AZ275" s="114"/>
      <c r="BA275" s="114"/>
    </row>
    <row r="276" spans="10:53" x14ac:dyDescent="0.3">
      <c r="J276" s="114"/>
      <c r="K276" s="3"/>
      <c r="L276" s="114"/>
      <c r="M276" s="114"/>
      <c r="N276" s="114"/>
      <c r="O276" s="114"/>
      <c r="P276" s="3"/>
      <c r="Q276" s="114"/>
      <c r="R276" s="3"/>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2"/>
      <c r="AN276" s="142"/>
      <c r="AO276" s="142"/>
      <c r="AP276" s="142"/>
      <c r="AQ276" s="142"/>
      <c r="AR276" s="142"/>
      <c r="AS276" s="143"/>
      <c r="AT276" s="141"/>
      <c r="AU276" s="142"/>
      <c r="AV276" s="114"/>
      <c r="AW276" s="114"/>
      <c r="AX276" s="114"/>
      <c r="AY276" s="114"/>
      <c r="AZ276" s="114"/>
      <c r="BA276" s="114"/>
    </row>
    <row r="277" spans="10:53" x14ac:dyDescent="0.3">
      <c r="J277" s="114"/>
      <c r="K277" s="3"/>
      <c r="L277" s="114"/>
      <c r="M277" s="114"/>
      <c r="N277" s="114"/>
      <c r="O277" s="114"/>
      <c r="P277" s="3"/>
      <c r="Q277" s="114"/>
      <c r="R277" s="3"/>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c r="AN277" s="142"/>
      <c r="AO277" s="142"/>
      <c r="AP277" s="142"/>
      <c r="AQ277" s="142"/>
      <c r="AR277" s="142"/>
      <c r="AS277" s="143"/>
      <c r="AT277" s="141"/>
      <c r="AU277" s="142"/>
      <c r="AV277" s="114"/>
      <c r="AW277" s="114"/>
      <c r="AX277" s="114"/>
      <c r="AY277" s="114"/>
      <c r="AZ277" s="114"/>
      <c r="BA277" s="114"/>
    </row>
    <row r="278" spans="10:53" x14ac:dyDescent="0.3">
      <c r="J278" s="114"/>
      <c r="K278" s="3"/>
      <c r="L278" s="114"/>
      <c r="M278" s="114"/>
      <c r="N278" s="114"/>
      <c r="O278" s="114"/>
      <c r="P278" s="3"/>
      <c r="Q278" s="114"/>
      <c r="R278" s="3"/>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3"/>
      <c r="AT278" s="141"/>
      <c r="AU278" s="142"/>
      <c r="AV278" s="114"/>
      <c r="AW278" s="114"/>
      <c r="AX278" s="114"/>
      <c r="AY278" s="114"/>
      <c r="AZ278" s="114"/>
      <c r="BA278" s="114"/>
    </row>
    <row r="279" spans="10:53" x14ac:dyDescent="0.3">
      <c r="J279" s="114"/>
      <c r="K279" s="3"/>
      <c r="L279" s="114"/>
      <c r="M279" s="114"/>
      <c r="N279" s="114"/>
      <c r="O279" s="114"/>
      <c r="P279" s="3"/>
      <c r="Q279" s="114"/>
      <c r="R279" s="3"/>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c r="AN279" s="142"/>
      <c r="AO279" s="142"/>
      <c r="AP279" s="142"/>
      <c r="AQ279" s="142"/>
      <c r="AR279" s="142"/>
      <c r="AS279" s="143"/>
      <c r="AT279" s="141"/>
      <c r="AU279" s="142"/>
      <c r="AV279" s="114"/>
      <c r="AW279" s="114"/>
      <c r="AX279" s="114"/>
      <c r="AY279" s="114"/>
      <c r="AZ279" s="114"/>
      <c r="BA279" s="114"/>
    </row>
    <row r="280" spans="10:53" x14ac:dyDescent="0.3">
      <c r="J280" s="114"/>
      <c r="K280" s="3"/>
      <c r="L280" s="114"/>
      <c r="M280" s="114"/>
      <c r="N280" s="114"/>
      <c r="O280" s="114"/>
      <c r="P280" s="3"/>
      <c r="Q280" s="114"/>
      <c r="R280" s="3"/>
      <c r="S280" s="142"/>
      <c r="T280" s="142"/>
      <c r="U280" s="142"/>
      <c r="V280" s="142"/>
      <c r="W280" s="142"/>
      <c r="X280" s="142"/>
      <c r="Y280" s="142"/>
      <c r="Z280" s="142"/>
      <c r="AA280" s="142"/>
      <c r="AB280" s="142"/>
      <c r="AC280" s="142"/>
      <c r="AD280" s="142"/>
      <c r="AE280" s="142"/>
      <c r="AF280" s="142"/>
      <c r="AG280" s="142"/>
      <c r="AH280" s="142"/>
      <c r="AI280" s="142"/>
      <c r="AJ280" s="142"/>
      <c r="AK280" s="142"/>
      <c r="AL280" s="142"/>
      <c r="AM280" s="142"/>
      <c r="AN280" s="142"/>
      <c r="AO280" s="142"/>
      <c r="AP280" s="142"/>
      <c r="AQ280" s="142"/>
      <c r="AR280" s="142"/>
      <c r="AS280" s="143"/>
      <c r="AT280" s="141"/>
      <c r="AU280" s="142"/>
      <c r="AV280" s="114"/>
      <c r="AW280" s="114"/>
      <c r="AX280" s="114"/>
      <c r="AY280" s="114"/>
      <c r="AZ280" s="114"/>
      <c r="BA280" s="114"/>
    </row>
    <row r="281" spans="10:53" x14ac:dyDescent="0.3">
      <c r="J281" s="114"/>
      <c r="K281" s="3"/>
      <c r="L281" s="114"/>
      <c r="M281" s="114"/>
      <c r="N281" s="114"/>
      <c r="O281" s="114"/>
      <c r="P281" s="3"/>
      <c r="Q281" s="114"/>
      <c r="R281" s="3"/>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3"/>
      <c r="AT281" s="141"/>
      <c r="AU281" s="142"/>
      <c r="AV281" s="114"/>
      <c r="AW281" s="114"/>
      <c r="AX281" s="114"/>
      <c r="AY281" s="114"/>
      <c r="AZ281" s="114"/>
      <c r="BA281" s="114"/>
    </row>
    <row r="282" spans="10:53" x14ac:dyDescent="0.3">
      <c r="J282" s="114"/>
      <c r="K282" s="3"/>
      <c r="L282" s="114"/>
      <c r="M282" s="114"/>
      <c r="N282" s="114"/>
      <c r="O282" s="114"/>
      <c r="P282" s="3"/>
      <c r="Q282" s="114"/>
      <c r="R282" s="3"/>
      <c r="S282" s="142"/>
      <c r="T282" s="142"/>
      <c r="U282" s="142"/>
      <c r="V282" s="142"/>
      <c r="W282" s="142"/>
      <c r="X282" s="142"/>
      <c r="Y282" s="142"/>
      <c r="Z282" s="142"/>
      <c r="AA282" s="142"/>
      <c r="AB282" s="142"/>
      <c r="AC282" s="142"/>
      <c r="AD282" s="142"/>
      <c r="AE282" s="142"/>
      <c r="AF282" s="142"/>
      <c r="AG282" s="142"/>
      <c r="AH282" s="142"/>
      <c r="AI282" s="142"/>
      <c r="AJ282" s="142"/>
      <c r="AK282" s="142"/>
      <c r="AL282" s="142"/>
      <c r="AM282" s="142"/>
      <c r="AN282" s="142"/>
      <c r="AO282" s="142"/>
      <c r="AP282" s="142"/>
      <c r="AQ282" s="142"/>
      <c r="AR282" s="142"/>
      <c r="AS282" s="143"/>
      <c r="AT282" s="141"/>
      <c r="AU282" s="142"/>
      <c r="AV282" s="114"/>
      <c r="AW282" s="114"/>
      <c r="AX282" s="114"/>
      <c r="AY282" s="114"/>
      <c r="AZ282" s="114"/>
      <c r="BA282" s="114"/>
    </row>
    <row r="283" spans="10:53" x14ac:dyDescent="0.3">
      <c r="J283" s="114"/>
      <c r="K283" s="3"/>
      <c r="L283" s="114"/>
      <c r="M283" s="114"/>
      <c r="N283" s="114"/>
      <c r="O283" s="114"/>
      <c r="P283" s="3"/>
      <c r="Q283" s="114"/>
      <c r="R283" s="3"/>
      <c r="S283" s="142"/>
      <c r="T283" s="142"/>
      <c r="U283" s="142"/>
      <c r="V283" s="142"/>
      <c r="W283" s="142"/>
      <c r="X283" s="142"/>
      <c r="Y283" s="142"/>
      <c r="Z283" s="142"/>
      <c r="AA283" s="142"/>
      <c r="AB283" s="142"/>
      <c r="AC283" s="142"/>
      <c r="AD283" s="142"/>
      <c r="AE283" s="142"/>
      <c r="AF283" s="142"/>
      <c r="AG283" s="142"/>
      <c r="AH283" s="142"/>
      <c r="AI283" s="142"/>
      <c r="AJ283" s="142"/>
      <c r="AK283" s="142"/>
      <c r="AL283" s="142"/>
      <c r="AM283" s="142"/>
      <c r="AN283" s="142"/>
      <c r="AO283" s="142"/>
      <c r="AP283" s="142"/>
      <c r="AQ283" s="142"/>
      <c r="AR283" s="142"/>
      <c r="AS283" s="143"/>
      <c r="AT283" s="141"/>
      <c r="AU283" s="142"/>
      <c r="AV283" s="114"/>
      <c r="AW283" s="114"/>
      <c r="AX283" s="114"/>
      <c r="AY283" s="114"/>
      <c r="AZ283" s="114"/>
      <c r="BA283" s="114"/>
    </row>
    <row r="284" spans="10:53" x14ac:dyDescent="0.3">
      <c r="J284" s="114"/>
      <c r="K284" s="3"/>
      <c r="L284" s="114"/>
      <c r="M284" s="114"/>
      <c r="N284" s="114"/>
      <c r="O284" s="114"/>
      <c r="P284" s="3"/>
      <c r="Q284" s="114"/>
      <c r="R284" s="3"/>
      <c r="S284" s="142"/>
      <c r="T284" s="142"/>
      <c r="U284" s="142"/>
      <c r="V284" s="142"/>
      <c r="W284" s="142"/>
      <c r="X284" s="142"/>
      <c r="Y284" s="142"/>
      <c r="Z284" s="142"/>
      <c r="AA284" s="142"/>
      <c r="AB284" s="142"/>
      <c r="AC284" s="142"/>
      <c r="AD284" s="142"/>
      <c r="AE284" s="142"/>
      <c r="AF284" s="142"/>
      <c r="AG284" s="142"/>
      <c r="AH284" s="142"/>
      <c r="AI284" s="142"/>
      <c r="AJ284" s="142"/>
      <c r="AK284" s="142"/>
      <c r="AL284" s="142"/>
      <c r="AM284" s="142"/>
      <c r="AN284" s="142"/>
      <c r="AO284" s="142"/>
      <c r="AP284" s="142"/>
      <c r="AQ284" s="142"/>
      <c r="AR284" s="142"/>
      <c r="AS284" s="143"/>
      <c r="AT284" s="141"/>
      <c r="AU284" s="142"/>
      <c r="AV284" s="114"/>
      <c r="AW284" s="114"/>
      <c r="AX284" s="114"/>
      <c r="AY284" s="114"/>
      <c r="AZ284" s="114"/>
      <c r="BA284" s="114"/>
    </row>
    <row r="285" spans="10:53" x14ac:dyDescent="0.3">
      <c r="J285" s="114"/>
      <c r="K285" s="3"/>
      <c r="L285" s="114"/>
      <c r="M285" s="114"/>
      <c r="N285" s="114"/>
      <c r="O285" s="114"/>
      <c r="P285" s="3"/>
      <c r="Q285" s="114"/>
      <c r="R285" s="3"/>
      <c r="S285" s="142"/>
      <c r="T285" s="142"/>
      <c r="U285" s="142"/>
      <c r="V285" s="142"/>
      <c r="W285" s="142"/>
      <c r="X285" s="142"/>
      <c r="Y285" s="142"/>
      <c r="Z285" s="142"/>
      <c r="AA285" s="142"/>
      <c r="AB285" s="142"/>
      <c r="AC285" s="142"/>
      <c r="AD285" s="142"/>
      <c r="AE285" s="142"/>
      <c r="AF285" s="142"/>
      <c r="AG285" s="142"/>
      <c r="AH285" s="142"/>
      <c r="AI285" s="142"/>
      <c r="AJ285" s="142"/>
      <c r="AK285" s="142"/>
      <c r="AL285" s="142"/>
      <c r="AM285" s="142"/>
      <c r="AN285" s="142"/>
      <c r="AO285" s="142"/>
      <c r="AP285" s="142"/>
      <c r="AQ285" s="142"/>
      <c r="AR285" s="142"/>
      <c r="AS285" s="143"/>
      <c r="AT285" s="141"/>
      <c r="AU285" s="142"/>
      <c r="AV285" s="114"/>
      <c r="AW285" s="114"/>
      <c r="AX285" s="114"/>
      <c r="AY285" s="114"/>
      <c r="AZ285" s="114"/>
      <c r="BA285" s="114"/>
    </row>
    <row r="286" spans="10:53" x14ac:dyDescent="0.3">
      <c r="J286" s="114"/>
      <c r="K286" s="3"/>
      <c r="L286" s="114"/>
      <c r="M286" s="114"/>
      <c r="N286" s="114"/>
      <c r="O286" s="114"/>
      <c r="P286" s="3"/>
      <c r="Q286" s="114"/>
      <c r="R286" s="3"/>
      <c r="S286" s="142"/>
      <c r="T286" s="142"/>
      <c r="U286" s="142"/>
      <c r="V286" s="142"/>
      <c r="W286" s="142"/>
      <c r="X286" s="142"/>
      <c r="Y286" s="142"/>
      <c r="Z286" s="142"/>
      <c r="AA286" s="142"/>
      <c r="AB286" s="142"/>
      <c r="AC286" s="142"/>
      <c r="AD286" s="142"/>
      <c r="AE286" s="142"/>
      <c r="AF286" s="142"/>
      <c r="AG286" s="142"/>
      <c r="AH286" s="142"/>
      <c r="AI286" s="142"/>
      <c r="AJ286" s="142"/>
      <c r="AK286" s="142"/>
      <c r="AL286" s="142"/>
      <c r="AM286" s="142"/>
      <c r="AN286" s="142"/>
      <c r="AO286" s="142"/>
      <c r="AP286" s="142"/>
      <c r="AQ286" s="142"/>
      <c r="AR286" s="142"/>
      <c r="AS286" s="143"/>
      <c r="AT286" s="141"/>
      <c r="AU286" s="142"/>
      <c r="AV286" s="114"/>
      <c r="AW286" s="114"/>
      <c r="AX286" s="114"/>
      <c r="AY286" s="114"/>
      <c r="AZ286" s="114"/>
      <c r="BA286" s="114"/>
    </row>
    <row r="287" spans="10:53" x14ac:dyDescent="0.3">
      <c r="J287" s="114"/>
      <c r="K287" s="3"/>
      <c r="L287" s="114"/>
      <c r="M287" s="114"/>
      <c r="N287" s="114"/>
      <c r="O287" s="114"/>
      <c r="P287" s="3"/>
      <c r="Q287" s="114"/>
      <c r="R287" s="3"/>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2"/>
      <c r="AN287" s="142"/>
      <c r="AO287" s="142"/>
      <c r="AP287" s="142"/>
      <c r="AQ287" s="142"/>
      <c r="AR287" s="142"/>
      <c r="AS287" s="143"/>
      <c r="AT287" s="141"/>
      <c r="AU287" s="142"/>
      <c r="AV287" s="114"/>
      <c r="AW287" s="114"/>
      <c r="AX287" s="114"/>
      <c r="AY287" s="114"/>
      <c r="AZ287" s="114"/>
      <c r="BA287" s="114"/>
    </row>
    <row r="288" spans="10:53" x14ac:dyDescent="0.3">
      <c r="J288" s="114"/>
      <c r="K288" s="3"/>
      <c r="L288" s="114"/>
      <c r="M288" s="114"/>
      <c r="N288" s="114"/>
      <c r="O288" s="114"/>
      <c r="P288" s="3"/>
      <c r="Q288" s="114"/>
      <c r="R288" s="3"/>
      <c r="S288" s="142"/>
      <c r="T288" s="142"/>
      <c r="U288" s="142"/>
      <c r="V288" s="142"/>
      <c r="W288" s="142"/>
      <c r="X288" s="142"/>
      <c r="Y288" s="142"/>
      <c r="Z288" s="142"/>
      <c r="AA288" s="142"/>
      <c r="AB288" s="142"/>
      <c r="AC288" s="142"/>
      <c r="AD288" s="142"/>
      <c r="AE288" s="142"/>
      <c r="AF288" s="142"/>
      <c r="AG288" s="142"/>
      <c r="AH288" s="142"/>
      <c r="AI288" s="142"/>
      <c r="AJ288" s="142"/>
      <c r="AK288" s="142"/>
      <c r="AL288" s="142"/>
      <c r="AM288" s="142"/>
      <c r="AN288" s="142"/>
      <c r="AO288" s="142"/>
      <c r="AP288" s="142"/>
      <c r="AQ288" s="142"/>
      <c r="AR288" s="142"/>
      <c r="AS288" s="143"/>
      <c r="AT288" s="141"/>
      <c r="AU288" s="142"/>
      <c r="AV288" s="114"/>
      <c r="AW288" s="114"/>
      <c r="AX288" s="114"/>
      <c r="AY288" s="114"/>
      <c r="AZ288" s="114"/>
      <c r="BA288" s="114"/>
    </row>
    <row r="289" spans="10:53" x14ac:dyDescent="0.3">
      <c r="J289" s="114"/>
      <c r="K289" s="3"/>
      <c r="L289" s="114"/>
      <c r="M289" s="114"/>
      <c r="N289" s="114"/>
      <c r="O289" s="114"/>
      <c r="P289" s="3"/>
      <c r="Q289" s="114"/>
      <c r="R289" s="3"/>
      <c r="S289" s="142"/>
      <c r="T289" s="142"/>
      <c r="U289" s="142"/>
      <c r="V289" s="142"/>
      <c r="W289" s="142"/>
      <c r="X289" s="142"/>
      <c r="Y289" s="142"/>
      <c r="Z289" s="142"/>
      <c r="AA289" s="142"/>
      <c r="AB289" s="142"/>
      <c r="AC289" s="142"/>
      <c r="AD289" s="142"/>
      <c r="AE289" s="142"/>
      <c r="AF289" s="142"/>
      <c r="AG289" s="142"/>
      <c r="AH289" s="142"/>
      <c r="AI289" s="142"/>
      <c r="AJ289" s="142"/>
      <c r="AK289" s="142"/>
      <c r="AL289" s="142"/>
      <c r="AM289" s="142"/>
      <c r="AN289" s="142"/>
      <c r="AO289" s="142"/>
      <c r="AP289" s="142"/>
      <c r="AQ289" s="142"/>
      <c r="AR289" s="142"/>
      <c r="AS289" s="143"/>
      <c r="AT289" s="141"/>
      <c r="AU289" s="142"/>
      <c r="AV289" s="114"/>
      <c r="AW289" s="114"/>
      <c r="AX289" s="114"/>
      <c r="AY289" s="114"/>
      <c r="AZ289" s="114"/>
      <c r="BA289" s="114"/>
    </row>
    <row r="290" spans="10:53" x14ac:dyDescent="0.3">
      <c r="J290" s="114"/>
      <c r="K290" s="3"/>
      <c r="L290" s="114"/>
      <c r="M290" s="114"/>
      <c r="N290" s="114"/>
      <c r="O290" s="114"/>
      <c r="P290" s="3"/>
      <c r="Q290" s="114"/>
      <c r="R290" s="3"/>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O290" s="142"/>
      <c r="AP290" s="142"/>
      <c r="AQ290" s="142"/>
      <c r="AR290" s="142"/>
      <c r="AS290" s="143"/>
      <c r="AT290" s="141"/>
      <c r="AU290" s="142"/>
      <c r="AV290" s="114"/>
      <c r="AW290" s="114"/>
      <c r="AX290" s="114"/>
      <c r="AY290" s="114"/>
      <c r="AZ290" s="114"/>
      <c r="BA290" s="114"/>
    </row>
    <row r="291" spans="10:53" x14ac:dyDescent="0.3">
      <c r="J291" s="114"/>
      <c r="K291" s="3"/>
      <c r="L291" s="114"/>
      <c r="M291" s="114"/>
      <c r="N291" s="114"/>
      <c r="O291" s="114"/>
      <c r="P291" s="3"/>
      <c r="Q291" s="114"/>
      <c r="R291" s="3"/>
      <c r="S291" s="142"/>
      <c r="T291" s="142"/>
      <c r="U291" s="142"/>
      <c r="V291" s="142"/>
      <c r="W291" s="142"/>
      <c r="X291" s="142"/>
      <c r="Y291" s="142"/>
      <c r="Z291" s="142"/>
      <c r="AA291" s="142"/>
      <c r="AB291" s="142"/>
      <c r="AC291" s="142"/>
      <c r="AD291" s="142"/>
      <c r="AE291" s="142"/>
      <c r="AF291" s="142"/>
      <c r="AG291" s="142"/>
      <c r="AH291" s="142"/>
      <c r="AI291" s="142"/>
      <c r="AJ291" s="142"/>
      <c r="AK291" s="142"/>
      <c r="AL291" s="142"/>
      <c r="AM291" s="142"/>
      <c r="AN291" s="142"/>
      <c r="AO291" s="142"/>
      <c r="AP291" s="142"/>
      <c r="AQ291" s="142"/>
      <c r="AR291" s="142"/>
      <c r="AS291" s="143"/>
      <c r="AT291" s="141"/>
      <c r="AU291" s="142"/>
      <c r="AV291" s="114"/>
      <c r="AW291" s="114"/>
      <c r="AX291" s="114"/>
      <c r="AY291" s="114"/>
      <c r="AZ291" s="114"/>
      <c r="BA291" s="114"/>
    </row>
    <row r="292" spans="10:53" x14ac:dyDescent="0.3">
      <c r="J292" s="114"/>
      <c r="K292" s="3"/>
      <c r="L292" s="114"/>
      <c r="M292" s="114"/>
      <c r="N292" s="114"/>
      <c r="O292" s="114"/>
      <c r="P292" s="3"/>
      <c r="Q292" s="114"/>
      <c r="R292" s="3"/>
      <c r="S292" s="142"/>
      <c r="T292" s="142"/>
      <c r="U292" s="142"/>
      <c r="V292" s="142"/>
      <c r="W292" s="142"/>
      <c r="X292" s="142"/>
      <c r="Y292" s="142"/>
      <c r="Z292" s="142"/>
      <c r="AA292" s="142"/>
      <c r="AB292" s="142"/>
      <c r="AC292" s="142"/>
      <c r="AD292" s="142"/>
      <c r="AE292" s="142"/>
      <c r="AF292" s="142"/>
      <c r="AG292" s="142"/>
      <c r="AH292" s="142"/>
      <c r="AI292" s="142"/>
      <c r="AJ292" s="142"/>
      <c r="AK292" s="142"/>
      <c r="AL292" s="142"/>
      <c r="AM292" s="142"/>
      <c r="AN292" s="142"/>
      <c r="AO292" s="142"/>
      <c r="AP292" s="142"/>
      <c r="AQ292" s="142"/>
      <c r="AR292" s="142"/>
      <c r="AS292" s="143"/>
      <c r="AT292" s="141"/>
      <c r="AU292" s="142"/>
      <c r="AV292" s="114"/>
      <c r="AW292" s="114"/>
      <c r="AX292" s="114"/>
      <c r="AY292" s="114"/>
      <c r="AZ292" s="114"/>
      <c r="BA292" s="114"/>
    </row>
    <row r="293" spans="10:53" x14ac:dyDescent="0.3">
      <c r="J293" s="114"/>
      <c r="K293" s="3"/>
      <c r="L293" s="114"/>
      <c r="M293" s="114"/>
      <c r="N293" s="114"/>
      <c r="O293" s="114"/>
      <c r="P293" s="3"/>
      <c r="Q293" s="114"/>
      <c r="R293" s="3"/>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c r="AN293" s="142"/>
      <c r="AO293" s="142"/>
      <c r="AP293" s="142"/>
      <c r="AQ293" s="142"/>
      <c r="AR293" s="142"/>
      <c r="AS293" s="143"/>
      <c r="AT293" s="141"/>
      <c r="AU293" s="142"/>
      <c r="AV293" s="114"/>
      <c r="AW293" s="114"/>
      <c r="AX293" s="114"/>
      <c r="AY293" s="114"/>
      <c r="AZ293" s="114"/>
      <c r="BA293" s="114"/>
    </row>
    <row r="294" spans="10:53" x14ac:dyDescent="0.3">
      <c r="J294" s="114"/>
      <c r="K294" s="3"/>
      <c r="L294" s="114"/>
      <c r="M294" s="114"/>
      <c r="N294" s="114"/>
      <c r="O294" s="114"/>
      <c r="P294" s="3"/>
      <c r="Q294" s="114"/>
      <c r="R294" s="3"/>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3"/>
      <c r="AT294" s="141"/>
      <c r="AU294" s="142"/>
      <c r="AV294" s="114"/>
      <c r="AW294" s="114"/>
      <c r="AX294" s="114"/>
      <c r="AY294" s="114"/>
      <c r="AZ294" s="114"/>
      <c r="BA294" s="114"/>
    </row>
    <row r="295" spans="10:53" x14ac:dyDescent="0.3">
      <c r="J295" s="114"/>
      <c r="K295" s="3"/>
      <c r="L295" s="114"/>
      <c r="M295" s="114"/>
      <c r="N295" s="114"/>
      <c r="O295" s="114"/>
      <c r="P295" s="3"/>
      <c r="Q295" s="114"/>
      <c r="R295" s="3"/>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2"/>
      <c r="AN295" s="142"/>
      <c r="AO295" s="142"/>
      <c r="AP295" s="142"/>
      <c r="AQ295" s="142"/>
      <c r="AR295" s="142"/>
      <c r="AS295" s="143"/>
      <c r="AT295" s="141"/>
      <c r="AU295" s="142"/>
      <c r="AV295" s="114"/>
      <c r="AW295" s="114"/>
      <c r="AX295" s="114"/>
      <c r="AY295" s="114"/>
      <c r="AZ295" s="114"/>
      <c r="BA295" s="114"/>
    </row>
    <row r="296" spans="10:53" x14ac:dyDescent="0.3">
      <c r="J296" s="114"/>
      <c r="K296" s="3"/>
      <c r="L296" s="114"/>
      <c r="M296" s="114"/>
      <c r="N296" s="114"/>
      <c r="O296" s="114"/>
      <c r="P296" s="3"/>
      <c r="Q296" s="114"/>
      <c r="R296" s="3"/>
      <c r="S296" s="142"/>
      <c r="T296" s="142"/>
      <c r="U296" s="142"/>
      <c r="V296" s="142"/>
      <c r="W296" s="142"/>
      <c r="X296" s="142"/>
      <c r="Y296" s="142"/>
      <c r="Z296" s="142"/>
      <c r="AA296" s="142"/>
      <c r="AB296" s="142"/>
      <c r="AC296" s="142"/>
      <c r="AD296" s="142"/>
      <c r="AE296" s="142"/>
      <c r="AF296" s="142"/>
      <c r="AG296" s="142"/>
      <c r="AH296" s="142"/>
      <c r="AI296" s="142"/>
      <c r="AJ296" s="142"/>
      <c r="AK296" s="142"/>
      <c r="AL296" s="142"/>
      <c r="AM296" s="142"/>
      <c r="AN296" s="142"/>
      <c r="AO296" s="142"/>
      <c r="AP296" s="142"/>
      <c r="AQ296" s="142"/>
      <c r="AR296" s="142"/>
      <c r="AS296" s="143"/>
      <c r="AT296" s="141"/>
      <c r="AU296" s="142"/>
      <c r="AV296" s="114"/>
      <c r="AW296" s="114"/>
      <c r="AX296" s="114"/>
      <c r="AY296" s="114"/>
      <c r="AZ296" s="114"/>
      <c r="BA296" s="114"/>
    </row>
    <row r="297" spans="10:53" x14ac:dyDescent="0.3">
      <c r="J297" s="114"/>
      <c r="K297" s="3"/>
      <c r="L297" s="114"/>
      <c r="M297" s="114"/>
      <c r="N297" s="114"/>
      <c r="O297" s="114"/>
      <c r="P297" s="3"/>
      <c r="Q297" s="114"/>
      <c r="R297" s="3"/>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2"/>
      <c r="AN297" s="142"/>
      <c r="AO297" s="142"/>
      <c r="AP297" s="142"/>
      <c r="AQ297" s="142"/>
      <c r="AR297" s="142"/>
      <c r="AS297" s="143"/>
      <c r="AT297" s="141"/>
      <c r="AU297" s="142"/>
      <c r="AV297" s="114"/>
      <c r="AW297" s="114"/>
      <c r="AX297" s="114"/>
      <c r="AY297" s="114"/>
      <c r="AZ297" s="114"/>
      <c r="BA297" s="114"/>
    </row>
    <row r="298" spans="10:53" x14ac:dyDescent="0.3">
      <c r="J298" s="114"/>
      <c r="K298" s="3"/>
      <c r="L298" s="114"/>
      <c r="M298" s="114"/>
      <c r="N298" s="114"/>
      <c r="O298" s="114"/>
      <c r="P298" s="3"/>
      <c r="Q298" s="114"/>
      <c r="R298" s="3"/>
      <c r="S298" s="142"/>
      <c r="T298" s="142"/>
      <c r="U298" s="142"/>
      <c r="V298" s="142"/>
      <c r="W298" s="142"/>
      <c r="X298" s="142"/>
      <c r="Y298" s="142"/>
      <c r="Z298" s="142"/>
      <c r="AA298" s="142"/>
      <c r="AB298" s="142"/>
      <c r="AC298" s="142"/>
      <c r="AD298" s="142"/>
      <c r="AE298" s="142"/>
      <c r="AF298" s="142"/>
      <c r="AG298" s="142"/>
      <c r="AH298" s="142"/>
      <c r="AI298" s="142"/>
      <c r="AJ298" s="142"/>
      <c r="AK298" s="142"/>
      <c r="AL298" s="142"/>
      <c r="AM298" s="142"/>
      <c r="AN298" s="142"/>
      <c r="AO298" s="142"/>
      <c r="AP298" s="142"/>
      <c r="AQ298" s="142"/>
      <c r="AR298" s="142"/>
      <c r="AS298" s="143"/>
      <c r="AT298" s="141"/>
      <c r="AU298" s="142"/>
      <c r="AV298" s="114"/>
      <c r="AW298" s="114"/>
      <c r="AX298" s="114"/>
      <c r="AY298" s="114"/>
      <c r="AZ298" s="114"/>
      <c r="BA298" s="114"/>
    </row>
    <row r="299" spans="10:53" x14ac:dyDescent="0.3">
      <c r="J299" s="114"/>
      <c r="K299" s="3"/>
      <c r="L299" s="114"/>
      <c r="M299" s="114"/>
      <c r="N299" s="114"/>
      <c r="O299" s="114"/>
      <c r="P299" s="3"/>
      <c r="Q299" s="114"/>
      <c r="R299" s="3"/>
      <c r="S299" s="142"/>
      <c r="T299" s="142"/>
      <c r="U299" s="142"/>
      <c r="V299" s="142"/>
      <c r="W299" s="142"/>
      <c r="X299" s="142"/>
      <c r="Y299" s="142"/>
      <c r="Z299" s="142"/>
      <c r="AA299" s="142"/>
      <c r="AB299" s="142"/>
      <c r="AC299" s="142"/>
      <c r="AD299" s="142"/>
      <c r="AE299" s="142"/>
      <c r="AF299" s="142"/>
      <c r="AG299" s="142"/>
      <c r="AH299" s="142"/>
      <c r="AI299" s="142"/>
      <c r="AJ299" s="142"/>
      <c r="AK299" s="142"/>
      <c r="AL299" s="142"/>
      <c r="AM299" s="142"/>
      <c r="AN299" s="142"/>
      <c r="AO299" s="142"/>
      <c r="AP299" s="142"/>
      <c r="AQ299" s="142"/>
      <c r="AR299" s="142"/>
      <c r="AS299" s="143"/>
      <c r="AT299" s="141"/>
      <c r="AU299" s="142"/>
      <c r="AV299" s="114"/>
      <c r="AW299" s="114"/>
      <c r="AX299" s="114"/>
      <c r="AY299" s="114"/>
      <c r="AZ299" s="114"/>
      <c r="BA299" s="114"/>
    </row>
    <row r="300" spans="10:53" x14ac:dyDescent="0.3">
      <c r="J300" s="114"/>
      <c r="K300" s="3"/>
      <c r="L300" s="114"/>
      <c r="M300" s="114"/>
      <c r="N300" s="114"/>
      <c r="O300" s="114"/>
      <c r="P300" s="3"/>
      <c r="Q300" s="114"/>
      <c r="R300" s="3"/>
      <c r="S300" s="142"/>
      <c r="T300" s="142"/>
      <c r="U300" s="142"/>
      <c r="V300" s="142"/>
      <c r="W300" s="142"/>
      <c r="X300" s="142"/>
      <c r="Y300" s="142"/>
      <c r="Z300" s="142"/>
      <c r="AA300" s="142"/>
      <c r="AB300" s="142"/>
      <c r="AC300" s="142"/>
      <c r="AD300" s="142"/>
      <c r="AE300" s="142"/>
      <c r="AF300" s="142"/>
      <c r="AG300" s="142"/>
      <c r="AH300" s="142"/>
      <c r="AI300" s="142"/>
      <c r="AJ300" s="142"/>
      <c r="AK300" s="142"/>
      <c r="AL300" s="142"/>
      <c r="AM300" s="142"/>
      <c r="AN300" s="142"/>
      <c r="AO300" s="142"/>
      <c r="AP300" s="142"/>
      <c r="AQ300" s="142"/>
      <c r="AR300" s="142"/>
      <c r="AS300" s="143"/>
      <c r="AT300" s="141"/>
      <c r="AU300" s="142"/>
      <c r="AV300" s="114"/>
      <c r="AW300" s="114"/>
      <c r="AX300" s="114"/>
      <c r="AY300" s="114"/>
      <c r="AZ300" s="114"/>
      <c r="BA300" s="114"/>
    </row>
    <row r="301" spans="10:53" x14ac:dyDescent="0.3">
      <c r="J301" s="114"/>
      <c r="K301" s="3"/>
      <c r="L301" s="114"/>
      <c r="M301" s="114"/>
      <c r="N301" s="114"/>
      <c r="O301" s="114"/>
      <c r="P301" s="3"/>
      <c r="Q301" s="114"/>
      <c r="R301" s="3"/>
      <c r="S301" s="142"/>
      <c r="T301" s="142"/>
      <c r="U301" s="142"/>
      <c r="V301" s="142"/>
      <c r="W301" s="142"/>
      <c r="X301" s="142"/>
      <c r="Y301" s="142"/>
      <c r="Z301" s="142"/>
      <c r="AA301" s="142"/>
      <c r="AB301" s="142"/>
      <c r="AC301" s="142"/>
      <c r="AD301" s="142"/>
      <c r="AE301" s="142"/>
      <c r="AF301" s="142"/>
      <c r="AG301" s="142"/>
      <c r="AH301" s="142"/>
      <c r="AI301" s="142"/>
      <c r="AJ301" s="142"/>
      <c r="AK301" s="142"/>
      <c r="AL301" s="142"/>
      <c r="AM301" s="142"/>
      <c r="AN301" s="142"/>
      <c r="AO301" s="142"/>
      <c r="AP301" s="142"/>
      <c r="AQ301" s="142"/>
      <c r="AR301" s="142"/>
      <c r="AS301" s="143"/>
      <c r="AT301" s="141"/>
      <c r="AU301" s="142"/>
      <c r="AV301" s="114"/>
      <c r="AW301" s="114"/>
      <c r="AX301" s="114"/>
      <c r="AY301" s="114"/>
      <c r="AZ301" s="114"/>
      <c r="BA301" s="114"/>
    </row>
    <row r="302" spans="10:53" x14ac:dyDescent="0.3">
      <c r="J302" s="114"/>
      <c r="K302" s="3"/>
      <c r="L302" s="114"/>
      <c r="M302" s="114"/>
      <c r="N302" s="114"/>
      <c r="O302" s="114"/>
      <c r="P302" s="3"/>
      <c r="Q302" s="114"/>
      <c r="R302" s="3"/>
      <c r="S302" s="142"/>
      <c r="T302" s="142"/>
      <c r="U302" s="142"/>
      <c r="V302" s="142"/>
      <c r="W302" s="142"/>
      <c r="X302" s="142"/>
      <c r="Y302" s="142"/>
      <c r="Z302" s="142"/>
      <c r="AA302" s="142"/>
      <c r="AB302" s="142"/>
      <c r="AC302" s="142"/>
      <c r="AD302" s="142"/>
      <c r="AE302" s="142"/>
      <c r="AF302" s="142"/>
      <c r="AG302" s="142"/>
      <c r="AH302" s="142"/>
      <c r="AI302" s="142"/>
      <c r="AJ302" s="142"/>
      <c r="AK302" s="142"/>
      <c r="AL302" s="142"/>
      <c r="AM302" s="142"/>
      <c r="AN302" s="142"/>
      <c r="AO302" s="142"/>
      <c r="AP302" s="142"/>
      <c r="AQ302" s="142"/>
      <c r="AR302" s="142"/>
      <c r="AS302" s="143"/>
      <c r="AT302" s="141"/>
      <c r="AU302" s="142"/>
      <c r="AV302" s="114"/>
      <c r="AW302" s="114"/>
      <c r="AX302" s="114"/>
      <c r="AY302" s="114"/>
      <c r="AZ302" s="114"/>
      <c r="BA302" s="114"/>
    </row>
    <row r="303" spans="10:53" x14ac:dyDescent="0.3">
      <c r="J303" s="114"/>
      <c r="K303" s="3"/>
      <c r="L303" s="114"/>
      <c r="M303" s="114"/>
      <c r="N303" s="114"/>
      <c r="O303" s="114"/>
      <c r="P303" s="3"/>
      <c r="Q303" s="114"/>
      <c r="R303" s="3"/>
      <c r="S303" s="142"/>
      <c r="T303" s="142"/>
      <c r="U303" s="142"/>
      <c r="V303" s="142"/>
      <c r="W303" s="142"/>
      <c r="X303" s="142"/>
      <c r="Y303" s="142"/>
      <c r="Z303" s="142"/>
      <c r="AA303" s="142"/>
      <c r="AB303" s="142"/>
      <c r="AC303" s="142"/>
      <c r="AD303" s="142"/>
      <c r="AE303" s="142"/>
      <c r="AF303" s="142"/>
      <c r="AG303" s="142"/>
      <c r="AH303" s="142"/>
      <c r="AI303" s="142"/>
      <c r="AJ303" s="142"/>
      <c r="AK303" s="142"/>
      <c r="AL303" s="142"/>
      <c r="AM303" s="142"/>
      <c r="AN303" s="142"/>
      <c r="AO303" s="142"/>
      <c r="AP303" s="142"/>
      <c r="AQ303" s="142"/>
      <c r="AR303" s="142"/>
      <c r="AS303" s="143"/>
      <c r="AT303" s="141"/>
      <c r="AU303" s="142"/>
      <c r="AV303" s="114"/>
      <c r="AW303" s="114"/>
      <c r="AX303" s="114"/>
      <c r="AY303" s="114"/>
      <c r="AZ303" s="114"/>
      <c r="BA303" s="114"/>
    </row>
    <row r="304" spans="10:53" x14ac:dyDescent="0.3">
      <c r="J304" s="114"/>
      <c r="K304" s="3"/>
      <c r="L304" s="114"/>
      <c r="M304" s="114"/>
      <c r="N304" s="114"/>
      <c r="O304" s="114"/>
      <c r="P304" s="3"/>
      <c r="Q304" s="114"/>
      <c r="R304" s="3"/>
      <c r="S304" s="142"/>
      <c r="T304" s="142"/>
      <c r="U304" s="142"/>
      <c r="V304" s="142"/>
      <c r="W304" s="142"/>
      <c r="X304" s="142"/>
      <c r="Y304" s="142"/>
      <c r="Z304" s="142"/>
      <c r="AA304" s="142"/>
      <c r="AB304" s="142"/>
      <c r="AC304" s="142"/>
      <c r="AD304" s="142"/>
      <c r="AE304" s="142"/>
      <c r="AF304" s="142"/>
      <c r="AG304" s="142"/>
      <c r="AH304" s="142"/>
      <c r="AI304" s="142"/>
      <c r="AJ304" s="142"/>
      <c r="AK304" s="142"/>
      <c r="AL304" s="142"/>
      <c r="AM304" s="142"/>
      <c r="AN304" s="142"/>
      <c r="AO304" s="142"/>
      <c r="AP304" s="142"/>
      <c r="AQ304" s="142"/>
      <c r="AR304" s="142"/>
      <c r="AS304" s="143"/>
      <c r="AT304" s="141"/>
      <c r="AU304" s="142"/>
      <c r="AV304" s="114"/>
      <c r="AW304" s="114"/>
      <c r="AX304" s="114"/>
      <c r="AY304" s="114"/>
      <c r="AZ304" s="114"/>
      <c r="BA304" s="114"/>
    </row>
    <row r="305" spans="10:53" x14ac:dyDescent="0.3">
      <c r="J305" s="114"/>
      <c r="K305" s="3"/>
      <c r="L305" s="114"/>
      <c r="M305" s="114"/>
      <c r="N305" s="114"/>
      <c r="O305" s="114"/>
      <c r="P305" s="3"/>
      <c r="Q305" s="114"/>
      <c r="R305" s="3"/>
      <c r="S305" s="142"/>
      <c r="T305" s="142"/>
      <c r="U305" s="142"/>
      <c r="V305" s="142"/>
      <c r="W305" s="142"/>
      <c r="X305" s="142"/>
      <c r="Y305" s="142"/>
      <c r="Z305" s="142"/>
      <c r="AA305" s="142"/>
      <c r="AB305" s="142"/>
      <c r="AC305" s="142"/>
      <c r="AD305" s="142"/>
      <c r="AE305" s="142"/>
      <c r="AF305" s="142"/>
      <c r="AG305" s="142"/>
      <c r="AH305" s="142"/>
      <c r="AI305" s="142"/>
      <c r="AJ305" s="142"/>
      <c r="AK305" s="142"/>
      <c r="AL305" s="142"/>
      <c r="AM305" s="142"/>
      <c r="AN305" s="142"/>
      <c r="AO305" s="142"/>
      <c r="AP305" s="142"/>
      <c r="AQ305" s="142"/>
      <c r="AR305" s="142"/>
      <c r="AS305" s="143"/>
      <c r="AT305" s="141"/>
      <c r="AU305" s="142"/>
      <c r="AV305" s="114"/>
      <c r="AW305" s="114"/>
      <c r="AX305" s="114"/>
      <c r="AY305" s="114"/>
      <c r="AZ305" s="114"/>
      <c r="BA305" s="114"/>
    </row>
    <row r="306" spans="10:53" x14ac:dyDescent="0.3">
      <c r="J306" s="114"/>
      <c r="K306" s="3"/>
      <c r="L306" s="114"/>
      <c r="M306" s="114"/>
      <c r="N306" s="114"/>
      <c r="O306" s="114"/>
      <c r="P306" s="3"/>
      <c r="Q306" s="114"/>
      <c r="R306" s="3"/>
      <c r="S306" s="142"/>
      <c r="T306" s="142"/>
      <c r="U306" s="142"/>
      <c r="V306" s="142"/>
      <c r="W306" s="142"/>
      <c r="X306" s="142"/>
      <c r="Y306" s="142"/>
      <c r="Z306" s="142"/>
      <c r="AA306" s="142"/>
      <c r="AB306" s="142"/>
      <c r="AC306" s="142"/>
      <c r="AD306" s="142"/>
      <c r="AE306" s="142"/>
      <c r="AF306" s="142"/>
      <c r="AG306" s="142"/>
      <c r="AH306" s="142"/>
      <c r="AI306" s="142"/>
      <c r="AJ306" s="142"/>
      <c r="AK306" s="142"/>
      <c r="AL306" s="142"/>
      <c r="AM306" s="142"/>
      <c r="AN306" s="142"/>
      <c r="AO306" s="142"/>
      <c r="AP306" s="142"/>
      <c r="AQ306" s="142"/>
      <c r="AR306" s="142"/>
      <c r="AS306" s="143"/>
      <c r="AT306" s="141"/>
      <c r="AU306" s="142"/>
      <c r="AV306" s="114"/>
      <c r="AW306" s="114"/>
      <c r="AX306" s="114"/>
      <c r="AY306" s="114"/>
      <c r="AZ306" s="114"/>
      <c r="BA306" s="114"/>
    </row>
    <row r="307" spans="10:53" x14ac:dyDescent="0.3">
      <c r="J307" s="114"/>
      <c r="K307" s="3"/>
      <c r="L307" s="114"/>
      <c r="M307" s="114"/>
      <c r="N307" s="114"/>
      <c r="O307" s="114"/>
      <c r="P307" s="3"/>
      <c r="Q307" s="114"/>
      <c r="R307" s="3"/>
      <c r="S307" s="142"/>
      <c r="T307" s="142"/>
      <c r="U307" s="142"/>
      <c r="V307" s="142"/>
      <c r="W307" s="142"/>
      <c r="X307" s="142"/>
      <c r="Y307" s="142"/>
      <c r="Z307" s="142"/>
      <c r="AA307" s="142"/>
      <c r="AB307" s="142"/>
      <c r="AC307" s="142"/>
      <c r="AD307" s="142"/>
      <c r="AE307" s="142"/>
      <c r="AF307" s="142"/>
      <c r="AG307" s="142"/>
      <c r="AH307" s="142"/>
      <c r="AI307" s="142"/>
      <c r="AJ307" s="142"/>
      <c r="AK307" s="142"/>
      <c r="AL307" s="142"/>
      <c r="AM307" s="142"/>
      <c r="AN307" s="142"/>
      <c r="AO307" s="142"/>
      <c r="AP307" s="142"/>
      <c r="AQ307" s="142"/>
      <c r="AR307" s="142"/>
      <c r="AS307" s="143"/>
      <c r="AT307" s="141"/>
      <c r="AU307" s="142"/>
      <c r="AV307" s="114"/>
      <c r="AW307" s="114"/>
      <c r="AX307" s="114"/>
      <c r="AY307" s="114"/>
      <c r="AZ307" s="114"/>
      <c r="BA307" s="114"/>
    </row>
    <row r="308" spans="10:53" x14ac:dyDescent="0.3">
      <c r="J308" s="114"/>
      <c r="K308" s="3"/>
      <c r="L308" s="114"/>
      <c r="M308" s="114"/>
      <c r="N308" s="114"/>
      <c r="O308" s="114"/>
      <c r="P308" s="3"/>
      <c r="Q308" s="114"/>
      <c r="R308" s="3"/>
      <c r="S308" s="142"/>
      <c r="T308" s="142"/>
      <c r="U308" s="142"/>
      <c r="V308" s="142"/>
      <c r="W308" s="142"/>
      <c r="X308" s="142"/>
      <c r="Y308" s="142"/>
      <c r="Z308" s="142"/>
      <c r="AA308" s="142"/>
      <c r="AB308" s="142"/>
      <c r="AC308" s="142"/>
      <c r="AD308" s="142"/>
      <c r="AE308" s="142"/>
      <c r="AF308" s="142"/>
      <c r="AG308" s="142"/>
      <c r="AH308" s="142"/>
      <c r="AI308" s="142"/>
      <c r="AJ308" s="142"/>
      <c r="AK308" s="142"/>
      <c r="AL308" s="142"/>
      <c r="AM308" s="142"/>
      <c r="AN308" s="142"/>
      <c r="AO308" s="142"/>
      <c r="AP308" s="142"/>
      <c r="AQ308" s="142"/>
      <c r="AR308" s="142"/>
      <c r="AS308" s="143"/>
      <c r="AT308" s="141"/>
      <c r="AU308" s="142"/>
      <c r="AV308" s="114"/>
      <c r="AW308" s="114"/>
      <c r="AX308" s="114"/>
      <c r="AY308" s="114"/>
      <c r="AZ308" s="114"/>
      <c r="BA308" s="114"/>
    </row>
    <row r="309" spans="10:53" x14ac:dyDescent="0.3">
      <c r="J309" s="114"/>
      <c r="K309" s="3"/>
      <c r="L309" s="114"/>
      <c r="M309" s="114"/>
      <c r="N309" s="114"/>
      <c r="O309" s="114"/>
      <c r="P309" s="3"/>
      <c r="Q309" s="114"/>
      <c r="R309" s="3"/>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2"/>
      <c r="AN309" s="142"/>
      <c r="AO309" s="142"/>
      <c r="AP309" s="142"/>
      <c r="AQ309" s="142"/>
      <c r="AR309" s="142"/>
      <c r="AS309" s="143"/>
      <c r="AT309" s="141"/>
      <c r="AU309" s="142"/>
      <c r="AV309" s="114"/>
      <c r="AW309" s="114"/>
      <c r="AX309" s="114"/>
      <c r="AY309" s="114"/>
      <c r="AZ309" s="114"/>
      <c r="BA309" s="114"/>
    </row>
    <row r="310" spans="10:53" x14ac:dyDescent="0.3">
      <c r="J310" s="114"/>
      <c r="K310" s="3"/>
      <c r="L310" s="114"/>
      <c r="M310" s="114"/>
      <c r="N310" s="114"/>
      <c r="O310" s="114"/>
      <c r="P310" s="3"/>
      <c r="Q310" s="114"/>
      <c r="R310" s="3"/>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2"/>
      <c r="AN310" s="142"/>
      <c r="AO310" s="142"/>
      <c r="AP310" s="142"/>
      <c r="AQ310" s="142"/>
      <c r="AR310" s="142"/>
      <c r="AS310" s="143"/>
      <c r="AT310" s="141"/>
      <c r="AU310" s="142"/>
      <c r="AV310" s="114"/>
      <c r="AW310" s="114"/>
      <c r="AX310" s="114"/>
      <c r="AY310" s="114"/>
      <c r="AZ310" s="114"/>
      <c r="BA310" s="114"/>
    </row>
    <row r="311" spans="10:53" x14ac:dyDescent="0.3">
      <c r="J311" s="114"/>
      <c r="K311" s="3"/>
      <c r="L311" s="114"/>
      <c r="M311" s="114"/>
      <c r="N311" s="114"/>
      <c r="O311" s="114"/>
      <c r="P311" s="3"/>
      <c r="Q311" s="114"/>
      <c r="R311" s="3"/>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2"/>
      <c r="AN311" s="142"/>
      <c r="AO311" s="142"/>
      <c r="AP311" s="142"/>
      <c r="AQ311" s="142"/>
      <c r="AR311" s="142"/>
      <c r="AS311" s="143"/>
      <c r="AT311" s="143"/>
      <c r="AU311" s="142"/>
      <c r="AV311" s="114"/>
      <c r="AW311" s="114"/>
      <c r="AX311" s="114"/>
      <c r="AY311" s="114"/>
      <c r="AZ311" s="114"/>
      <c r="BA311" s="114"/>
    </row>
    <row r="312" spans="10:53" x14ac:dyDescent="0.3">
      <c r="J312" s="114"/>
      <c r="K312" s="3"/>
      <c r="L312" s="114"/>
      <c r="M312" s="114"/>
      <c r="N312" s="114"/>
      <c r="O312" s="114"/>
      <c r="P312" s="3"/>
      <c r="Q312" s="114"/>
      <c r="R312" s="3"/>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2"/>
      <c r="AN312" s="142"/>
      <c r="AO312" s="142"/>
      <c r="AP312" s="142"/>
      <c r="AQ312" s="142"/>
      <c r="AR312" s="142"/>
      <c r="AS312" s="143"/>
      <c r="AT312" s="143"/>
      <c r="AU312" s="142"/>
      <c r="AV312" s="114"/>
      <c r="AW312" s="114"/>
      <c r="AX312" s="114"/>
      <c r="AY312" s="114"/>
      <c r="AZ312" s="114"/>
      <c r="BA312" s="114"/>
    </row>
    <row r="313" spans="10:53" x14ac:dyDescent="0.3">
      <c r="J313" s="114"/>
      <c r="K313" s="3"/>
      <c r="L313" s="114"/>
      <c r="M313" s="114"/>
      <c r="N313" s="114"/>
      <c r="O313" s="114"/>
      <c r="P313" s="3"/>
      <c r="Q313" s="114"/>
      <c r="R313" s="3"/>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2"/>
      <c r="AN313" s="142"/>
      <c r="AO313" s="142"/>
      <c r="AP313" s="142"/>
      <c r="AQ313" s="142"/>
      <c r="AR313" s="142"/>
      <c r="AS313" s="143"/>
      <c r="AT313" s="143"/>
      <c r="AU313" s="142"/>
      <c r="AV313" s="114"/>
      <c r="AW313" s="114"/>
      <c r="AX313" s="114"/>
      <c r="AY313" s="114"/>
      <c r="AZ313" s="114"/>
      <c r="BA313" s="114"/>
    </row>
    <row r="314" spans="10:53" x14ac:dyDescent="0.3">
      <c r="J314" s="114"/>
      <c r="K314" s="3"/>
      <c r="L314" s="114"/>
      <c r="M314" s="114"/>
      <c r="N314" s="114"/>
      <c r="O314" s="114"/>
      <c r="P314" s="3"/>
      <c r="Q314" s="114"/>
      <c r="R314" s="3"/>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O314" s="142"/>
      <c r="AP314" s="142"/>
      <c r="AQ314" s="142"/>
      <c r="AR314" s="142"/>
      <c r="AS314" s="143"/>
      <c r="AT314" s="143"/>
      <c r="AU314" s="142"/>
      <c r="AV314" s="114"/>
      <c r="AW314" s="114"/>
      <c r="AX314" s="114"/>
      <c r="AY314" s="114"/>
      <c r="AZ314" s="114"/>
      <c r="BA314" s="114"/>
    </row>
    <row r="315" spans="10:53" x14ac:dyDescent="0.3">
      <c r="J315" s="114"/>
      <c r="K315" s="3"/>
      <c r="L315" s="114"/>
      <c r="M315" s="114"/>
      <c r="N315" s="114"/>
      <c r="O315" s="114"/>
      <c r="P315" s="3"/>
      <c r="Q315" s="114"/>
      <c r="R315" s="3"/>
      <c r="S315" s="142"/>
      <c r="T315" s="142"/>
      <c r="U315" s="142"/>
      <c r="V315" s="142"/>
      <c r="W315" s="142"/>
      <c r="X315" s="142"/>
      <c r="Y315" s="142"/>
      <c r="Z315" s="142"/>
      <c r="AA315" s="142"/>
      <c r="AB315" s="142"/>
      <c r="AC315" s="142"/>
      <c r="AD315" s="142"/>
      <c r="AE315" s="142"/>
      <c r="AF315" s="142"/>
      <c r="AG315" s="142"/>
      <c r="AH315" s="142"/>
      <c r="AI315" s="142"/>
      <c r="AJ315" s="142"/>
      <c r="AK315" s="142"/>
      <c r="AL315" s="142"/>
      <c r="AM315" s="142"/>
      <c r="AN315" s="142"/>
      <c r="AO315" s="142"/>
      <c r="AP315" s="142"/>
      <c r="AQ315" s="142"/>
      <c r="AR315" s="142"/>
      <c r="AS315" s="143"/>
      <c r="AT315" s="143"/>
      <c r="AU315" s="142"/>
      <c r="AV315" s="114"/>
      <c r="AW315" s="114"/>
      <c r="AX315" s="114"/>
      <c r="AY315" s="114"/>
      <c r="AZ315" s="114"/>
      <c r="BA315" s="114"/>
    </row>
    <row r="316" spans="10:53" x14ac:dyDescent="0.3">
      <c r="J316" s="114"/>
      <c r="K316" s="3"/>
      <c r="L316" s="114"/>
      <c r="M316" s="114"/>
      <c r="N316" s="114"/>
      <c r="O316" s="114"/>
      <c r="P316" s="3"/>
      <c r="Q316" s="114"/>
      <c r="R316" s="3"/>
      <c r="S316" s="142"/>
      <c r="T316" s="142"/>
      <c r="U316" s="142"/>
      <c r="V316" s="142"/>
      <c r="W316" s="142"/>
      <c r="X316" s="142"/>
      <c r="Y316" s="142"/>
      <c r="Z316" s="142"/>
      <c r="AA316" s="142"/>
      <c r="AB316" s="142"/>
      <c r="AC316" s="142"/>
      <c r="AD316" s="142"/>
      <c r="AE316" s="142"/>
      <c r="AF316" s="142"/>
      <c r="AG316" s="142"/>
      <c r="AH316" s="142"/>
      <c r="AI316" s="142"/>
      <c r="AJ316" s="142"/>
      <c r="AK316" s="142"/>
      <c r="AL316" s="142"/>
      <c r="AM316" s="142"/>
      <c r="AN316" s="142"/>
      <c r="AO316" s="142"/>
      <c r="AP316" s="142"/>
      <c r="AQ316" s="142"/>
      <c r="AR316" s="142"/>
      <c r="AS316" s="143"/>
      <c r="AT316" s="143"/>
      <c r="AU316" s="142"/>
      <c r="AV316" s="114"/>
      <c r="AW316" s="114"/>
      <c r="AX316" s="114"/>
      <c r="AY316" s="114"/>
      <c r="AZ316" s="114"/>
      <c r="BA316" s="114"/>
    </row>
    <row r="317" spans="10:53" x14ac:dyDescent="0.3">
      <c r="J317" s="114"/>
      <c r="K317" s="3"/>
      <c r="L317" s="114"/>
      <c r="M317" s="114"/>
      <c r="N317" s="114"/>
      <c r="O317" s="114"/>
      <c r="P317" s="3"/>
      <c r="Q317" s="114"/>
      <c r="R317" s="3"/>
      <c r="S317" s="142"/>
      <c r="T317" s="142"/>
      <c r="U317" s="142"/>
      <c r="V317" s="142"/>
      <c r="W317" s="142"/>
      <c r="X317" s="142"/>
      <c r="Y317" s="142"/>
      <c r="Z317" s="142"/>
      <c r="AA317" s="142"/>
      <c r="AB317" s="142"/>
      <c r="AC317" s="142"/>
      <c r="AD317" s="142"/>
      <c r="AE317" s="142"/>
      <c r="AF317" s="142"/>
      <c r="AG317" s="142"/>
      <c r="AH317" s="142"/>
      <c r="AI317" s="142"/>
      <c r="AJ317" s="142"/>
      <c r="AK317" s="142"/>
      <c r="AL317" s="142"/>
      <c r="AM317" s="142"/>
      <c r="AN317" s="142"/>
      <c r="AO317" s="142"/>
      <c r="AP317" s="142"/>
      <c r="AQ317" s="142"/>
      <c r="AR317" s="142"/>
      <c r="AS317" s="143"/>
      <c r="AT317" s="143"/>
      <c r="AU317" s="142"/>
      <c r="AV317" s="114"/>
      <c r="AW317" s="114"/>
      <c r="AX317" s="114"/>
      <c r="AY317" s="114"/>
      <c r="AZ317" s="114"/>
      <c r="BA317" s="114"/>
    </row>
    <row r="318" spans="10:53" x14ac:dyDescent="0.3">
      <c r="J318" s="114"/>
      <c r="K318" s="3"/>
      <c r="L318" s="114"/>
      <c r="M318" s="114"/>
      <c r="N318" s="114"/>
      <c r="O318" s="114"/>
      <c r="P318" s="3"/>
      <c r="Q318" s="114"/>
      <c r="R318" s="3"/>
      <c r="S318" s="142"/>
      <c r="T318" s="142"/>
      <c r="U318" s="142"/>
      <c r="V318" s="142"/>
      <c r="W318" s="142"/>
      <c r="X318" s="142"/>
      <c r="Y318" s="142"/>
      <c r="Z318" s="142"/>
      <c r="AA318" s="142"/>
      <c r="AB318" s="142"/>
      <c r="AC318" s="142"/>
      <c r="AD318" s="142"/>
      <c r="AE318" s="142"/>
      <c r="AF318" s="142"/>
      <c r="AG318" s="142"/>
      <c r="AH318" s="142"/>
      <c r="AI318" s="142"/>
      <c r="AJ318" s="142"/>
      <c r="AK318" s="142"/>
      <c r="AL318" s="142"/>
      <c r="AM318" s="142"/>
      <c r="AN318" s="142"/>
      <c r="AO318" s="142"/>
      <c r="AP318" s="142"/>
      <c r="AQ318" s="142"/>
      <c r="AR318" s="142"/>
      <c r="AS318" s="143"/>
      <c r="AT318" s="143"/>
      <c r="AU318" s="142"/>
      <c r="AV318" s="114"/>
      <c r="AW318" s="114"/>
      <c r="AX318" s="114"/>
      <c r="AY318" s="114"/>
      <c r="AZ318" s="114"/>
      <c r="BA318" s="114"/>
    </row>
    <row r="319" spans="10:53" x14ac:dyDescent="0.3">
      <c r="J319" s="114"/>
      <c r="K319" s="3"/>
      <c r="L319" s="114"/>
      <c r="M319" s="114"/>
      <c r="N319" s="114"/>
      <c r="O319" s="114"/>
      <c r="P319" s="3"/>
      <c r="Q319" s="114"/>
      <c r="R319" s="3"/>
      <c r="S319" s="142"/>
      <c r="T319" s="142"/>
      <c r="U319" s="142"/>
      <c r="V319" s="142"/>
      <c r="W319" s="142"/>
      <c r="X319" s="142"/>
      <c r="Y319" s="142"/>
      <c r="Z319" s="142"/>
      <c r="AA319" s="142"/>
      <c r="AB319" s="142"/>
      <c r="AC319" s="142"/>
      <c r="AD319" s="142"/>
      <c r="AE319" s="142"/>
      <c r="AF319" s="142"/>
      <c r="AG319" s="142"/>
      <c r="AH319" s="142"/>
      <c r="AI319" s="142"/>
      <c r="AJ319" s="142"/>
      <c r="AK319" s="142"/>
      <c r="AL319" s="142"/>
      <c r="AM319" s="142"/>
      <c r="AN319" s="142"/>
      <c r="AO319" s="142"/>
      <c r="AP319" s="142"/>
      <c r="AQ319" s="142"/>
      <c r="AR319" s="142"/>
      <c r="AS319" s="143"/>
      <c r="AT319" s="143"/>
      <c r="AU319" s="142"/>
      <c r="AV319" s="114"/>
      <c r="AW319" s="114"/>
      <c r="AX319" s="114"/>
      <c r="AY319" s="114"/>
      <c r="AZ319" s="114"/>
      <c r="BA319" s="114"/>
    </row>
    <row r="320" spans="10:53" x14ac:dyDescent="0.3">
      <c r="J320" s="114"/>
      <c r="K320" s="3"/>
      <c r="L320" s="114"/>
      <c r="M320" s="114"/>
      <c r="N320" s="114"/>
      <c r="O320" s="114"/>
      <c r="P320" s="3"/>
      <c r="Q320" s="114"/>
      <c r="R320" s="3"/>
      <c r="S320" s="142"/>
      <c r="T320" s="142"/>
      <c r="U320" s="142"/>
      <c r="V320" s="142"/>
      <c r="W320" s="142"/>
      <c r="X320" s="142"/>
      <c r="Y320" s="142"/>
      <c r="Z320" s="142"/>
      <c r="AA320" s="142"/>
      <c r="AB320" s="142"/>
      <c r="AC320" s="142"/>
      <c r="AD320" s="142"/>
      <c r="AE320" s="142"/>
      <c r="AF320" s="142"/>
      <c r="AG320" s="142"/>
      <c r="AH320" s="142"/>
      <c r="AI320" s="142"/>
      <c r="AJ320" s="142"/>
      <c r="AK320" s="142"/>
      <c r="AL320" s="142"/>
      <c r="AM320" s="142"/>
      <c r="AN320" s="142"/>
      <c r="AO320" s="142"/>
      <c r="AP320" s="142"/>
      <c r="AQ320" s="142"/>
      <c r="AR320" s="142"/>
      <c r="AS320" s="143"/>
      <c r="AT320" s="143"/>
      <c r="AU320" s="142"/>
      <c r="AV320" s="114"/>
      <c r="AW320" s="114"/>
      <c r="AX320" s="114"/>
      <c r="AY320" s="114"/>
      <c r="AZ320" s="114"/>
      <c r="BA320" s="114"/>
    </row>
  </sheetData>
  <sheetProtection algorithmName="SHA-512" hashValue="uWGZUkTS0n77ykR/FeFhrKt9iJw6WtvX9hRvZTg0pqt9SAaZXzB6OFImR+kCweMerPbDHSSuEEgSwbHglnxRnQ==" saltValue="nfCNA/uJt0gGkSjygVCqRA==" spinCount="100000" sheet="1" objects="1" scenarios="1" selectLockedCells="1" sort="0" autoFilter="0"/>
  <mergeCells count="49">
    <mergeCell ref="A13:B13"/>
    <mergeCell ref="J9:J10"/>
    <mergeCell ref="L9:L10"/>
    <mergeCell ref="O9:O10"/>
    <mergeCell ref="Q9:Q10"/>
    <mergeCell ref="K9:K14"/>
    <mergeCell ref="M9:M14"/>
    <mergeCell ref="P9:P14"/>
    <mergeCell ref="E12:E14"/>
    <mergeCell ref="F12:F14"/>
    <mergeCell ref="I12:I14"/>
    <mergeCell ref="N12:N14"/>
    <mergeCell ref="H12:H14"/>
    <mergeCell ref="J2:AZ3"/>
    <mergeCell ref="J4:AZ6"/>
    <mergeCell ref="AZ9:AZ14"/>
    <mergeCell ref="AY9:AY14"/>
    <mergeCell ref="R9:R14"/>
    <mergeCell ref="AS9:AS14"/>
    <mergeCell ref="AA7:AJ7"/>
    <mergeCell ref="AX9:AX14"/>
    <mergeCell ref="AE10:AE13"/>
    <mergeCell ref="AD10:AD13"/>
    <mergeCell ref="AC10:AC13"/>
    <mergeCell ref="AB10:AB13"/>
    <mergeCell ref="AE9:AK9"/>
    <mergeCell ref="W9:AD9"/>
    <mergeCell ref="Z10:Z13"/>
    <mergeCell ref="Y10:Y13"/>
    <mergeCell ref="X10:X13"/>
    <mergeCell ref="W10:W13"/>
    <mergeCell ref="AK10:AK13"/>
    <mergeCell ref="AJ10:AJ13"/>
    <mergeCell ref="AI10:AI13"/>
    <mergeCell ref="AH10:AH13"/>
    <mergeCell ref="AG10:AG13"/>
    <mergeCell ref="AF10:AF13"/>
    <mergeCell ref="V10:V13"/>
    <mergeCell ref="U10:U13"/>
    <mergeCell ref="T10:T13"/>
    <mergeCell ref="S9:V9"/>
    <mergeCell ref="AA10:AA13"/>
    <mergeCell ref="S10:S13"/>
    <mergeCell ref="BE9:BE14"/>
    <mergeCell ref="BF9:BF14"/>
    <mergeCell ref="BA9:BA14"/>
    <mergeCell ref="BB9:BB14"/>
    <mergeCell ref="BC9:BC14"/>
    <mergeCell ref="BD9:BD14"/>
  </mergeCells>
  <conditionalFormatting sqref="A2:A4 A112:A1048576 A6:A8 A11:A14">
    <cfRule type="cellIs" dxfId="44" priority="311" operator="equal">
      <formula>0</formula>
    </cfRule>
  </conditionalFormatting>
  <conditionalFormatting sqref="S111:AZ111 S15:AY110 A15:R111">
    <cfRule type="expression" dxfId="43" priority="51">
      <formula>$A15="falta"</formula>
    </cfRule>
  </conditionalFormatting>
  <conditionalFormatting sqref="J15 L15:L110">
    <cfRule type="expression" dxfId="42" priority="48">
      <formula>OR(K15&lt;-1.26,K15&gt;1.26)</formula>
    </cfRule>
  </conditionalFormatting>
  <conditionalFormatting sqref="K15:K110">
    <cfRule type="cellIs" dxfId="41" priority="47" operator="notBetween">
      <formula>-1.25</formula>
      <formula>1.25</formula>
    </cfRule>
  </conditionalFormatting>
  <conditionalFormatting sqref="N15:N110">
    <cfRule type="expression" dxfId="40" priority="46">
      <formula>OR(O15&lt;-1.26,O15&gt;1.26)</formula>
    </cfRule>
  </conditionalFormatting>
  <conditionalFormatting sqref="M15:M110">
    <cfRule type="cellIs" dxfId="39" priority="45" operator="notBetween">
      <formula>-1.25</formula>
      <formula>1.25</formula>
    </cfRule>
  </conditionalFormatting>
  <conditionalFormatting sqref="J24 J26 J28 J30 J32 J34 J36 J38 J40 J42 J44 J46 J48 J50 J52 J54 J56 J58 J60 J62 J64 J66 J68 J70 J72 J74 J76 J78 J80 J82 J84 J86 J88 J90 J92 J94 J96 J98 J100 J102 J104 J106 J108 J110 J15:J22">
    <cfRule type="expression" dxfId="38" priority="44">
      <formula>OR(K15&lt;-1.26,K15&gt;1.26)</formula>
    </cfRule>
  </conditionalFormatting>
  <conditionalFormatting sqref="K28:K32 K34:K38 K40:K44 K46:K50 K52:K56 K58:K62 K64:K68 K70:K74 K76:K80 K82:K86 K88:K92 K94:K98 K100:K104 K106:K110 K15:K26">
    <cfRule type="cellIs" dxfId="37" priority="43" operator="notBetween">
      <formula>-1.25</formula>
      <formula>1.25</formula>
    </cfRule>
  </conditionalFormatting>
  <conditionalFormatting sqref="M24 M26 M28 M30 M32 M34 M36 M38 M40 M42 M44 M46 M48 M50 M52 M54 M56 M58 M60 M62 M64 M66 M68 M70 M72 M74 M76 M78 M80 M82 M84 M86 M88 M90 M92 M94 M96 M98 M100 M102 M104 M106 M108 M110 M15:M22">
    <cfRule type="cellIs" dxfId="36" priority="41" operator="notBetween">
      <formula>-1.25</formula>
      <formula>1.25</formula>
    </cfRule>
  </conditionalFormatting>
  <conditionalFormatting sqref="J15:J110">
    <cfRule type="expression" dxfId="35" priority="40">
      <formula>OR(K15&lt;-1.26,K15&gt;1.26)</formula>
    </cfRule>
  </conditionalFormatting>
  <conditionalFormatting sqref="K15:K110">
    <cfRule type="cellIs" dxfId="34" priority="39" operator="notBetween">
      <formula>-1.25</formula>
      <formula>1.25</formula>
    </cfRule>
  </conditionalFormatting>
  <conditionalFormatting sqref="M15:M110">
    <cfRule type="cellIs" dxfId="33" priority="37" operator="notBetween">
      <formula>-1.25</formula>
      <formula>1.25</formula>
    </cfRule>
  </conditionalFormatting>
  <conditionalFormatting sqref="K15:K110 M15:M110">
    <cfRule type="cellIs" dxfId="32" priority="36" operator="equal">
      <formula>0</formula>
    </cfRule>
  </conditionalFormatting>
  <conditionalFormatting sqref="O15">
    <cfRule type="expression" dxfId="31" priority="35">
      <formula>OR(P15&lt;-1.26,P15&gt;1.26)</formula>
    </cfRule>
  </conditionalFormatting>
  <conditionalFormatting sqref="P15">
    <cfRule type="cellIs" dxfId="30" priority="34" operator="notBetween">
      <formula>-1.25</formula>
      <formula>1.25</formula>
    </cfRule>
  </conditionalFormatting>
  <conditionalFormatting sqref="Q15">
    <cfRule type="expression" dxfId="29" priority="33">
      <formula>OR(R15&lt;-1.26,R15&gt;1.26)</formula>
    </cfRule>
  </conditionalFormatting>
  <conditionalFormatting sqref="R15:R16">
    <cfRule type="cellIs" dxfId="28" priority="32" operator="notBetween">
      <formula>-1.25</formula>
      <formula>1.25</formula>
    </cfRule>
  </conditionalFormatting>
  <conditionalFormatting sqref="R15:R110">
    <cfRule type="cellIs" dxfId="27" priority="31" operator="equal">
      <formula>0</formula>
    </cfRule>
  </conditionalFormatting>
  <conditionalFormatting sqref="J16">
    <cfRule type="expression" dxfId="26" priority="30">
      <formula>OR(K16&lt;-1.26,K16&gt;1.26)</formula>
    </cfRule>
  </conditionalFormatting>
  <conditionalFormatting sqref="O16">
    <cfRule type="expression" dxfId="25" priority="28">
      <formula>OR(P16&lt;-1.26,P16&gt;1.26)</formula>
    </cfRule>
  </conditionalFormatting>
  <conditionalFormatting sqref="P16">
    <cfRule type="cellIs" dxfId="24" priority="27" operator="notBetween">
      <formula>-1.25</formula>
      <formula>1.25</formula>
    </cfRule>
  </conditionalFormatting>
  <conditionalFormatting sqref="Q16">
    <cfRule type="expression" dxfId="23" priority="26">
      <formula>OR(R16&lt;-1.26,R16&gt;1.26)</formula>
    </cfRule>
  </conditionalFormatting>
  <conditionalFormatting sqref="P16">
    <cfRule type="cellIs" dxfId="22" priority="25" operator="equal">
      <formula>0</formula>
    </cfRule>
  </conditionalFormatting>
  <conditionalFormatting sqref="J21 J23 J25 J27 J29 J31 J33 J35 J37 J39 J41 J43 J45 J47 J49 J51 J53 J55 J57 J59 J61 J63 J65 J67 J69 J71 J73 J75 J77 J79 J81 J83 J85 J87 J89 J91 J93 J95 J97 J99 J101 J103 J105 J107 J109 J15 J17 J19">
    <cfRule type="expression" dxfId="21" priority="24">
      <formula>OR(K15&lt;-1.26,K15&gt;1.26)</formula>
    </cfRule>
  </conditionalFormatting>
  <conditionalFormatting sqref="O21 O23 O25 O27 O29 O31 O33 O35 O37 O39 O41 O43 O45 O47 O49 O51 O53 O55 O57 O59 O61 O63 O65 O67 O69 O71 O73 O75 O77 O79 O81 O83 O85 O87 O89 O91 O93 O95 O97 O99 O101 O103 O105 O107 O109 O15 O17 O19">
    <cfRule type="expression" dxfId="20" priority="22">
      <formula>OR(P15&lt;-1.26,P15&gt;1.26)</formula>
    </cfRule>
  </conditionalFormatting>
  <conditionalFormatting sqref="P21 P23 P25 P27 P29 P31 P33 P35 P37 P39 P41 P43 P45 P47 P49 P51 P53 P55 P57 P59 P61 P63 P65 P67 P69 P71 P73 P75 P77 P79 P81 P83 P85 P87 P89 P91 P93 P95 P97 P99 P101 P103 P105 P107 P109 P15 P17 P19">
    <cfRule type="cellIs" dxfId="19" priority="21" operator="notBetween">
      <formula>-1.25</formula>
      <formula>1.25</formula>
    </cfRule>
  </conditionalFormatting>
  <conditionalFormatting sqref="Q21 Q23 Q25 Q27 Q29 Q31 Q33 Q35 Q37 Q39 Q41 Q43 Q45 Q47 Q49 Q51 Q53 Q55 Q57 Q59 Q61 Q63 Q65 Q67 Q69 Q71 Q73 Q75 Q77 Q79 Q81 Q83 Q85 Q87 Q89 Q91 Q93 Q95 Q97 Q99 Q101 Q103 Q105 Q107 Q109 Q15 Q17 Q19">
    <cfRule type="expression" dxfId="18" priority="20">
      <formula>OR(R15&lt;-1.26,R15&gt;1.26)</formula>
    </cfRule>
  </conditionalFormatting>
  <conditionalFormatting sqref="P21 P23 P25 P27 P29 P31 P33 P35 P37 P39 P41 P43 P45 P47 P49 P51 P53 P55 P57 P59 P61 P63 P65 P67 P69 P71 P73 P75 P77 P79 P81 P83 P85 P87 P89 P91 P93 P95 P97 P99 P101 P103 P105 P107 P109 P15 P17 P19">
    <cfRule type="cellIs" dxfId="17" priority="19" operator="equal">
      <formula>0</formula>
    </cfRule>
  </conditionalFormatting>
  <conditionalFormatting sqref="J20 J22 J24 J26 J28 J30 J32 J34 J36 J38 J40 J42 J44 J46 J48 J50 J52 J54 J56 J58 J60 J62 J64 J66 J68 J70 J72 J74 J76 J78 J80 J82 J84 J86 J88 J90 J92 J94 J96 J98 J100 J102 J104 J106 J108 J110 J16 J18">
    <cfRule type="expression" dxfId="16" priority="18">
      <formula>OR(K16&lt;-1.26,K16&gt;1.26)</formula>
    </cfRule>
  </conditionalFormatting>
  <conditionalFormatting sqref="O20 O22 O24 O26 O28 O30 O32 O34 O36 O38 O40 O42 O44 O46 O48 O50 O52 O54 O56 O58 O60 O62 O64 O66 O68 O70 O72 O74 O76 O78 O80 O82 O84 O86 O88 O90 O92 O94 O96 O98 O100 O102 O104 O106 O108 O110 O15:O18">
    <cfRule type="expression" dxfId="15" priority="16">
      <formula>OR(P15&lt;-1.26,P15&gt;1.26)</formula>
    </cfRule>
  </conditionalFormatting>
  <conditionalFormatting sqref="P20 P22 P24 P26 P28 P30 P32 P34 P36 P38 P40 P42 P44 P46 P48 P50 P52 P54 P56 P58 P60 P62 P64 P66 P68 P70 P72 P74 P76 P78 P80 P82 P84 P86 P88 P90 P92 P94 P96 P98 P100 P102 P104 P106 P108 P110 P15:P18">
    <cfRule type="cellIs" dxfId="14" priority="15" operator="notBetween">
      <formula>-1.25</formula>
      <formula>1.25</formula>
    </cfRule>
  </conditionalFormatting>
  <conditionalFormatting sqref="Q20 Q22 Q24 Q26 Q28 Q30 Q32 Q34 Q36 Q38 Q40 Q42 Q44 Q46 Q48 Q50 Q52 Q54 Q56 Q58 Q60 Q62 Q64 Q66 Q68 Q70 Q72 Q74 Q76 Q78 Q80 Q82 Q84 Q86 Q88 Q90 Q92 Q94 Q96 Q98 Q100 Q102 Q104 Q106 Q108 Q110 Q15:Q18">
    <cfRule type="expression" dxfId="13" priority="14">
      <formula>OR(R15&lt;-1.26,R15&gt;1.26)</formula>
    </cfRule>
  </conditionalFormatting>
  <conditionalFormatting sqref="P20 P22 P24 P26 P28 P30 P32 P34 P36 P38 P40 P42 P44 P46 P48 P50 P52 P54 P56 P58 P60 P62 P64 P66 P68 P70 P72 P74 P76 P78 P80 P82 P84 P86 P88 P90 P92 P94 P96 P98 P100 P102 P104 P106 P108 P110 P15:P18">
    <cfRule type="cellIs" dxfId="12" priority="13" operator="equal">
      <formula>0</formula>
    </cfRule>
  </conditionalFormatting>
  <conditionalFormatting sqref="AZ15:AZ110">
    <cfRule type="expression" dxfId="11" priority="9">
      <formula>$A15="falta"</formula>
    </cfRule>
  </conditionalFormatting>
  <conditionalFormatting sqref="AZ15:AZ110">
    <cfRule type="cellIs" dxfId="10" priority="12" operator="equal">
      <formula>0</formula>
    </cfRule>
  </conditionalFormatting>
  <conditionalFormatting sqref="AZ15:AZ110">
    <cfRule type="expression" dxfId="9" priority="10">
      <formula>$AZ$111=1</formula>
    </cfRule>
    <cfRule type="expression" dxfId="8" priority="11">
      <formula>$AZ$111&gt;1</formula>
    </cfRule>
  </conditionalFormatting>
  <conditionalFormatting sqref="J17">
    <cfRule type="expression" dxfId="7" priority="8">
      <formula>OR(K17&lt;-1.26,K17&gt;1.26)</formula>
    </cfRule>
  </conditionalFormatting>
  <conditionalFormatting sqref="O17">
    <cfRule type="expression" dxfId="6" priority="6">
      <formula>OR(P17&lt;-1.26,P17&gt;1.26)</formula>
    </cfRule>
  </conditionalFormatting>
  <conditionalFormatting sqref="P17">
    <cfRule type="cellIs" dxfId="5" priority="5" operator="notBetween">
      <formula>-1.25</formula>
      <formula>1.25</formula>
    </cfRule>
  </conditionalFormatting>
  <conditionalFormatting sqref="Q17">
    <cfRule type="expression" dxfId="4" priority="4">
      <formula>OR(R17&lt;-1.26,R17&gt;1.26)</formula>
    </cfRule>
  </conditionalFormatting>
  <conditionalFormatting sqref="R17">
    <cfRule type="cellIs" dxfId="3" priority="3" operator="notBetween">
      <formula>-1.25</formula>
      <formula>1.25</formula>
    </cfRule>
  </conditionalFormatting>
  <conditionalFormatting sqref="P17 R17">
    <cfRule type="cellIs" dxfId="2" priority="2" operator="equal">
      <formula>0</formula>
    </cfRule>
  </conditionalFormatting>
  <dataValidations count="3">
    <dataValidation allowBlank="1" showInputMessage="1" showErrorMessage="1" error="Notas entre 0 e 0,2_x000a_Só é permitido colocar a &quot;,&quot;" sqref="AO111:AO130" xr:uid="{00000000-0002-0000-0400-00000A000000}"/>
    <dataValidation type="decimal" allowBlank="1" showInputMessage="1" showErrorMessage="1" error="O separador tem de ser virgula e não ponto." prompt="O separador tem de ser virgula e não ponto." sqref="AJ15:AO110" xr:uid="{E330800A-C855-4ED4-9190-70CCCA34F8E3}">
      <formula1>0</formula1>
      <formula2>2</formula2>
    </dataValidation>
    <dataValidation type="decimal" allowBlank="1" showInputMessage="1" showErrorMessage="1" error="o separador só pode ser &quot;,&quot;." sqref="Q15:Q110 L15:O110 H15:J110 S15:AI110" xr:uid="{29B5D7D7-C38A-44E6-A1A5-987FD5DC86F7}">
      <formula1>0</formula1>
      <formula2>10</formula2>
    </dataValidation>
  </dataValidations>
  <hyperlinks>
    <hyperlink ref="J8" location="'Juiz exe 1'!A1" display="exe 1" xr:uid="{00000000-0004-0000-0400-000000000000}"/>
    <hyperlink ref="L8" location="'Juiz exe 2'!A1" display="exe 2" xr:uid="{00000000-0004-0000-0400-000001000000}"/>
    <hyperlink ref="O8" location="'Juiz art 1'!A1" display="art 1" xr:uid="{00000000-0004-0000-0400-000002000000}"/>
    <hyperlink ref="Q8" location="'Juiz art 2'!A1" display="art 2" xr:uid="{00000000-0004-0000-0400-000003000000}"/>
    <hyperlink ref="S2:AI3" location="menú!A1" display="menú!A1" xr:uid="{AB2BBE00-2F67-4393-A9A6-72C6E428DC1C}"/>
  </hyperlinks>
  <printOptions horizontalCentered="1"/>
  <pageMargins left="0" right="0" top="0" bottom="0" header="0.31496062992125984" footer="0.31496062992125984"/>
  <pageSetup paperSize="9" scale="2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A1:BQ314"/>
  <sheetViews>
    <sheetView zoomScale="70" zoomScaleNormal="70" workbookViewId="0">
      <selection activeCell="S9" sqref="S9"/>
    </sheetView>
  </sheetViews>
  <sheetFormatPr defaultColWidth="9.109375" defaultRowHeight="15.6" x14ac:dyDescent="0.3"/>
  <cols>
    <col min="1" max="1" width="3.6640625" style="25" customWidth="1"/>
    <col min="2" max="2" width="8.44140625" style="25" customWidth="1"/>
    <col min="3" max="3" width="55.6640625" style="26" bestFit="1" customWidth="1"/>
    <col min="4" max="4" width="41" style="29" bestFit="1" customWidth="1"/>
    <col min="5" max="5" width="17.33203125" style="29" bestFit="1" customWidth="1"/>
    <col min="6" max="6" width="7.33203125" style="25" bestFit="1" customWidth="1"/>
    <col min="7" max="7" width="7.5546875" style="26" customWidth="1"/>
    <col min="8" max="8" width="7.6640625" style="25" customWidth="1"/>
    <col min="9" max="12" width="9.109375" style="28"/>
    <col min="13" max="13" width="9.88671875" style="12" customWidth="1"/>
    <col min="14" max="18" width="9.88671875" style="13" customWidth="1"/>
    <col min="19" max="27" width="9.109375" style="28" customWidth="1"/>
    <col min="28" max="16384" width="9.109375" style="28"/>
  </cols>
  <sheetData>
    <row r="1" spans="1:69" s="101" customFormat="1" ht="62.25" customHeight="1" x14ac:dyDescent="0.45">
      <c r="A1" s="709" t="s">
        <v>37</v>
      </c>
      <c r="B1" s="709"/>
      <c r="C1" s="709"/>
      <c r="D1" s="709"/>
      <c r="E1" s="709"/>
      <c r="F1" s="709"/>
      <c r="G1" s="709"/>
      <c r="H1" s="709"/>
      <c r="I1" s="709"/>
      <c r="M1" s="102"/>
      <c r="N1" s="102"/>
    </row>
    <row r="2" spans="1:69" s="101" customFormat="1" ht="30" customHeight="1" x14ac:dyDescent="0.45">
      <c r="A2" s="98"/>
      <c r="B2" s="98"/>
      <c r="C2" s="98"/>
      <c r="D2" s="710" t="s">
        <v>38</v>
      </c>
      <c r="E2" s="710"/>
      <c r="F2" s="711" t="s">
        <v>0</v>
      </c>
      <c r="G2" s="711"/>
      <c r="H2" s="711"/>
      <c r="I2" s="711"/>
      <c r="J2" s="711"/>
      <c r="M2" s="102"/>
      <c r="N2" s="102"/>
    </row>
    <row r="3" spans="1:69" s="101" customFormat="1" ht="20.25" customHeight="1" x14ac:dyDescent="0.45">
      <c r="A3" s="712" t="str">
        <f>'ordem de passagem'!B6</f>
        <v xml:space="preserve">                                     José Emanuel Rocha - 2011-2020</v>
      </c>
      <c r="B3" s="712"/>
      <c r="C3" s="712"/>
      <c r="F3" s="104"/>
      <c r="G3" s="103"/>
      <c r="H3" s="103"/>
      <c r="I3" s="103"/>
      <c r="M3" s="102"/>
      <c r="N3" s="102"/>
    </row>
    <row r="4" spans="1:69" s="101" customFormat="1" ht="29.25" customHeight="1" x14ac:dyDescent="0.45">
      <c r="A4" s="713" t="str">
        <f>'ordem de passagem'!B7</f>
        <v/>
      </c>
      <c r="B4" s="713"/>
      <c r="C4" s="713"/>
      <c r="D4" s="713"/>
      <c r="E4" s="713"/>
      <c r="F4" s="713"/>
      <c r="G4" s="713"/>
      <c r="H4" s="713"/>
      <c r="I4" s="713"/>
    </row>
    <row r="5" spans="1:69" s="101" customFormat="1" ht="18.75" customHeight="1" x14ac:dyDescent="0.45">
      <c r="A5" s="103"/>
      <c r="C5" s="103"/>
      <c r="D5" s="708" t="str">
        <f>'ordem de passagem'!D8</f>
        <v/>
      </c>
      <c r="E5" s="708"/>
      <c r="F5" s="708"/>
      <c r="G5" s="708"/>
      <c r="H5" s="708"/>
      <c r="I5" s="103"/>
      <c r="M5" s="102"/>
      <c r="N5" s="102"/>
      <c r="BL5" s="700"/>
      <c r="BN5" s="701"/>
      <c r="BO5" s="702"/>
      <c r="BQ5" s="703"/>
    </row>
    <row r="6" spans="1:69" s="19" customFormat="1" ht="3" customHeight="1" x14ac:dyDescent="0.3">
      <c r="A6" s="22"/>
      <c r="B6" s="22"/>
      <c r="C6" s="22"/>
      <c r="D6" s="22"/>
      <c r="E6" s="22"/>
      <c r="F6" s="22"/>
      <c r="G6" s="22"/>
      <c r="H6" s="22"/>
      <c r="I6" s="21"/>
      <c r="J6" s="21"/>
      <c r="K6" s="21"/>
      <c r="L6" s="21"/>
      <c r="S6" s="704"/>
      <c r="T6" s="21"/>
      <c r="U6" s="111"/>
      <c r="V6" s="111"/>
      <c r="W6" s="95"/>
      <c r="X6" s="95"/>
      <c r="Y6" s="95"/>
      <c r="Z6" s="95"/>
      <c r="AA6" s="95"/>
      <c r="AB6" s="704"/>
      <c r="AC6" s="21"/>
      <c r="AD6" s="111"/>
      <c r="AE6" s="111"/>
      <c r="AF6" s="95"/>
      <c r="AG6" s="95"/>
      <c r="AH6" s="95"/>
      <c r="AI6" s="95"/>
      <c r="AJ6" s="95"/>
      <c r="AK6" s="704"/>
      <c r="AL6" s="21"/>
      <c r="AM6" s="111"/>
      <c r="AN6" s="111"/>
      <c r="AO6" s="95"/>
      <c r="AP6" s="95"/>
      <c r="AQ6" s="95"/>
      <c r="AR6" s="95"/>
      <c r="AS6" s="95"/>
      <c r="AT6" s="704"/>
      <c r="AU6" s="23"/>
      <c r="AV6" s="30"/>
      <c r="AW6" s="110"/>
      <c r="AX6" s="31"/>
      <c r="AY6" s="32"/>
      <c r="AZ6" s="31"/>
      <c r="BA6" s="32"/>
      <c r="BB6" s="32"/>
      <c r="BC6" s="32"/>
      <c r="BD6" s="32"/>
      <c r="BE6" s="32"/>
      <c r="BF6" s="32"/>
      <c r="BG6" s="32"/>
      <c r="BH6" s="32"/>
      <c r="BI6" s="32"/>
      <c r="BJ6" s="704"/>
      <c r="BK6" s="23"/>
      <c r="BL6" s="700"/>
      <c r="BM6" s="21"/>
      <c r="BN6" s="701"/>
      <c r="BO6" s="702"/>
      <c r="BP6" s="21"/>
      <c r="BQ6" s="703"/>
    </row>
    <row r="7" spans="1:69" s="35" customFormat="1" ht="27" customHeight="1" x14ac:dyDescent="0.3">
      <c r="A7" s="33" t="s">
        <v>32</v>
      </c>
      <c r="B7" s="33"/>
      <c r="C7" s="33" t="s">
        <v>24</v>
      </c>
      <c r="D7" s="49" t="s">
        <v>25</v>
      </c>
      <c r="E7" s="50"/>
      <c r="F7" s="33" t="s">
        <v>12</v>
      </c>
      <c r="G7" s="33" t="s">
        <v>13</v>
      </c>
      <c r="H7" s="33" t="s">
        <v>26</v>
      </c>
      <c r="I7" s="21"/>
      <c r="J7" s="21"/>
      <c r="K7" s="21"/>
      <c r="L7" s="21"/>
      <c r="M7" s="20" t="s">
        <v>10</v>
      </c>
      <c r="N7" s="48" t="s">
        <v>17</v>
      </c>
      <c r="O7" s="48"/>
      <c r="P7" s="48" t="s">
        <v>18</v>
      </c>
      <c r="Q7" s="20" t="s">
        <v>19</v>
      </c>
      <c r="R7" s="20" t="s">
        <v>20</v>
      </c>
      <c r="S7" s="704"/>
      <c r="T7" s="21"/>
      <c r="U7" s="705"/>
      <c r="V7" s="705"/>
      <c r="X7" s="34"/>
      <c r="Y7" s="112"/>
      <c r="Z7" s="34"/>
      <c r="AA7" s="34"/>
      <c r="AB7" s="704"/>
      <c r="AC7" s="21"/>
      <c r="AD7" s="705"/>
      <c r="AE7" s="705"/>
      <c r="AG7" s="34"/>
      <c r="AH7" s="112"/>
      <c r="AI7" s="34"/>
      <c r="AJ7" s="34"/>
      <c r="AK7" s="704"/>
      <c r="AL7" s="21"/>
      <c r="AM7" s="705"/>
      <c r="AN7" s="705"/>
      <c r="AP7" s="34"/>
      <c r="AQ7" s="112"/>
      <c r="AR7" s="34"/>
      <c r="AS7" s="34"/>
      <c r="AT7" s="704"/>
      <c r="AU7" s="23"/>
      <c r="AV7" s="707"/>
      <c r="AW7" s="707"/>
      <c r="AX7" s="706"/>
      <c r="AY7" s="706"/>
      <c r="AZ7" s="706"/>
      <c r="BA7" s="706"/>
      <c r="BB7" s="707"/>
      <c r="BC7" s="707"/>
      <c r="BD7" s="706"/>
      <c r="BE7" s="706"/>
      <c r="BF7" s="706"/>
      <c r="BG7" s="706"/>
      <c r="BH7" s="707"/>
      <c r="BI7" s="707"/>
      <c r="BJ7" s="704"/>
      <c r="BK7" s="23"/>
      <c r="BL7" s="700"/>
      <c r="BM7" s="21"/>
      <c r="BN7" s="701"/>
      <c r="BO7" s="702"/>
      <c r="BP7" s="21"/>
      <c r="BQ7" s="703"/>
    </row>
    <row r="8" spans="1:69" ht="9.75" customHeight="1" x14ac:dyDescent="0.3">
      <c r="A8" s="27"/>
      <c r="B8" s="27"/>
      <c r="C8" s="27"/>
      <c r="D8" s="27"/>
      <c r="E8" s="27"/>
      <c r="F8" s="27"/>
      <c r="G8" s="27"/>
      <c r="H8" s="27"/>
      <c r="M8" s="42"/>
      <c r="N8" s="43"/>
      <c r="O8" s="43"/>
      <c r="P8" s="43"/>
      <c r="Q8" s="42"/>
      <c r="R8" s="42"/>
    </row>
    <row r="9" spans="1:69" ht="17.25" customHeight="1" x14ac:dyDescent="0.3">
      <c r="A9" s="63">
        <v>1</v>
      </c>
      <c r="B9" s="46" t="str">
        <f>IFERROR(IF(INDEX($L$9:$L$105,MATCH($A9,$U$9:$U$105,0))=0,"",INDEX($L$9:$L$105,MATCH($A9,$U$9:$U$105,0))),"")</f>
        <v/>
      </c>
      <c r="C9" s="15" t="str">
        <f>IFERROR(INDEX($M$9:$M$116,MATCH($A$9,$U$9:$U$116,0)),"")</f>
        <v/>
      </c>
      <c r="D9" s="63">
        <f t="shared" ref="D9:D72" si="0">IFERROR(INDEX($N$9:$N$116,MATCH($A9,$U$9:$U$116,0)),"")</f>
        <v>0</v>
      </c>
      <c r="E9" s="52">
        <f t="shared" ref="E9:E72" si="1">IFERROR(INDEX($O$9:$O$116,MATCH($A9,$U$9:$U$116,0)),"")</f>
        <v>0</v>
      </c>
      <c r="F9" s="46">
        <f t="shared" ref="F9:F72" si="2">IFERROR(INDEX($P$9:$P$116,MATCH($A9,$U$9:$U$116,0)),"")</f>
        <v>0</v>
      </c>
      <c r="G9" s="46">
        <f t="shared" ref="G9:G72" si="3">IFERROR(INDEX($Q$9:$Q$116,MATCH($A9,$U$9:$U$116,0)),"")</f>
        <v>0</v>
      </c>
      <c r="H9" s="46">
        <f t="shared" ref="H9:H72" si="4">IFERROR(INDEX($R$9:$R$116,MATCH($A9,$U$9:$U$116,0)),"")</f>
        <v>0</v>
      </c>
      <c r="L9" s="100">
        <f>IF($M9='ordem de passagem'!C11,'ordem de passagem'!B11,"")</f>
        <v>0</v>
      </c>
      <c r="M9" s="99" t="str">
        <f>IFERROR(IF('ordem de passagem'!H11&gt;2,'ordem de passagem'!C11,""),"")</f>
        <v/>
      </c>
      <c r="N9" s="100">
        <f>IF($M9='ordem de passagem'!C11,'ordem de passagem'!D11,"")</f>
        <v>0</v>
      </c>
      <c r="O9" s="100">
        <f>IF($M9='ordem de passagem'!C11,'ordem de passagem'!E11,"")</f>
        <v>0</v>
      </c>
      <c r="P9" s="100">
        <f>IF($M9='ordem de passagem'!C11,'ordem de passagem'!F11,"")</f>
        <v>0</v>
      </c>
      <c r="Q9" s="100">
        <f>IF($M9='ordem de passagem'!C11,'ordem de passagem'!G11,"")</f>
        <v>0</v>
      </c>
      <c r="R9" s="100">
        <f>IF($M9='ordem de passagem'!C11,'ordem de passagem'!H11,"")</f>
        <v>0</v>
      </c>
      <c r="S9" s="28">
        <f>COUNT(R9)</f>
        <v>1</v>
      </c>
      <c r="T9" s="28">
        <f>IF(S9&gt;0,S9)</f>
        <v>1</v>
      </c>
      <c r="U9" s="28">
        <f>IF(S9=1,T9,0)</f>
        <v>1</v>
      </c>
    </row>
    <row r="10" spans="1:69" ht="17.25" customHeight="1" x14ac:dyDescent="0.3">
      <c r="A10" s="63">
        <v>2</v>
      </c>
      <c r="B10" s="46" t="str">
        <f t="shared" ref="B10:B73" si="5">IFERROR(IF(INDEX($L$9:$L$105,MATCH($A10,$U$9:$U$105,0))=0,"",INDEX($L$9:$L$105,MATCH($A10,$U$9:$U$105,0))),"")</f>
        <v/>
      </c>
      <c r="C10" s="15" t="str">
        <f t="shared" ref="C10:C73" si="6">IFERROR(INDEX(M10:M106,MATCH(A10,U10:U106,0)),"")</f>
        <v/>
      </c>
      <c r="D10" s="63">
        <f t="shared" si="0"/>
        <v>0</v>
      </c>
      <c r="E10" s="52">
        <f t="shared" si="1"/>
        <v>0</v>
      </c>
      <c r="F10" s="46">
        <f t="shared" si="2"/>
        <v>0</v>
      </c>
      <c r="G10" s="46">
        <f t="shared" si="3"/>
        <v>0</v>
      </c>
      <c r="H10" s="46">
        <f t="shared" si="4"/>
        <v>0</v>
      </c>
      <c r="L10" s="100">
        <f>IF($M10='ordem de passagem'!C12,'ordem de passagem'!B12,"")</f>
        <v>0</v>
      </c>
      <c r="M10" s="99" t="str">
        <f>IFERROR(IF('ordem de passagem'!H12&gt;2,'ordem de passagem'!C12,""),"")</f>
        <v/>
      </c>
      <c r="N10" s="100">
        <f>IF($M10='ordem de passagem'!C12,'ordem de passagem'!D12,"")</f>
        <v>0</v>
      </c>
      <c r="O10" s="100">
        <f>IF($M10='ordem de passagem'!C12,'ordem de passagem'!E12,"")</f>
        <v>0</v>
      </c>
      <c r="P10" s="100">
        <f>IF($M10='ordem de passagem'!C12,'ordem de passagem'!F12,"")</f>
        <v>0</v>
      </c>
      <c r="Q10" s="100">
        <f>IF($M10='ordem de passagem'!C12,'ordem de passagem'!G12,"")</f>
        <v>0</v>
      </c>
      <c r="R10" s="100">
        <f>IF($M10='ordem de passagem'!C12,'ordem de passagem'!H12,"")</f>
        <v>0</v>
      </c>
      <c r="S10" s="28">
        <f t="shared" ref="S10:S73" si="7">COUNT(R10)</f>
        <v>1</v>
      </c>
      <c r="T10" s="28">
        <f>S10+T9</f>
        <v>2</v>
      </c>
      <c r="U10" s="28">
        <f>IF(S10=1,T10,0)</f>
        <v>2</v>
      </c>
    </row>
    <row r="11" spans="1:69" ht="17.25" customHeight="1" x14ac:dyDescent="0.3">
      <c r="A11" s="63">
        <v>3</v>
      </c>
      <c r="B11" s="46" t="str">
        <f t="shared" si="5"/>
        <v/>
      </c>
      <c r="C11" s="15" t="str">
        <f t="shared" si="6"/>
        <v/>
      </c>
      <c r="D11" s="63">
        <f t="shared" si="0"/>
        <v>0</v>
      </c>
      <c r="E11" s="52">
        <f t="shared" si="1"/>
        <v>0</v>
      </c>
      <c r="F11" s="46">
        <f t="shared" si="2"/>
        <v>0</v>
      </c>
      <c r="G11" s="46">
        <f t="shared" si="3"/>
        <v>0</v>
      </c>
      <c r="H11" s="46">
        <f t="shared" si="4"/>
        <v>0</v>
      </c>
      <c r="L11" s="100">
        <f>IF($M11='ordem de passagem'!C13,'ordem de passagem'!B13,"")</f>
        <v>0</v>
      </c>
      <c r="M11" s="99" t="str">
        <f>IFERROR(IF('ordem de passagem'!H13&gt;2,'ordem de passagem'!C13,""),"")</f>
        <v/>
      </c>
      <c r="N11" s="100">
        <f>IF($M11='ordem de passagem'!C13,'ordem de passagem'!D13,"")</f>
        <v>0</v>
      </c>
      <c r="O11" s="100">
        <f>IF($M11='ordem de passagem'!C13,'ordem de passagem'!E13,"")</f>
        <v>0</v>
      </c>
      <c r="P11" s="100">
        <f>IF($M11='ordem de passagem'!C13,'ordem de passagem'!F13,"")</f>
        <v>0</v>
      </c>
      <c r="Q11" s="100">
        <f>IF($M11='ordem de passagem'!C13,'ordem de passagem'!G13,"")</f>
        <v>0</v>
      </c>
      <c r="R11" s="100">
        <f>IF($M11='ordem de passagem'!C13,'ordem de passagem'!H13,"")</f>
        <v>0</v>
      </c>
      <c r="S11" s="28">
        <f t="shared" si="7"/>
        <v>1</v>
      </c>
      <c r="T11" s="28">
        <f>S11+T10</f>
        <v>3</v>
      </c>
      <c r="U11" s="28">
        <f>IF(S11=1,T11,0)</f>
        <v>3</v>
      </c>
    </row>
    <row r="12" spans="1:69" ht="17.25" customHeight="1" x14ac:dyDescent="0.3">
      <c r="A12" s="63">
        <v>4</v>
      </c>
      <c r="B12" s="46" t="str">
        <f t="shared" si="5"/>
        <v/>
      </c>
      <c r="C12" s="15" t="str">
        <f t="shared" si="6"/>
        <v/>
      </c>
      <c r="D12" s="63">
        <f t="shared" si="0"/>
        <v>0</v>
      </c>
      <c r="E12" s="52">
        <f t="shared" si="1"/>
        <v>0</v>
      </c>
      <c r="F12" s="46">
        <f t="shared" si="2"/>
        <v>0</v>
      </c>
      <c r="G12" s="46">
        <f t="shared" si="3"/>
        <v>0</v>
      </c>
      <c r="H12" s="46">
        <f t="shared" si="4"/>
        <v>0</v>
      </c>
      <c r="L12" s="100">
        <f>IF($M12='ordem de passagem'!C14,'ordem de passagem'!B14,"")</f>
        <v>0</v>
      </c>
      <c r="M12" s="99" t="str">
        <f>IFERROR(IF('ordem de passagem'!H14&gt;2,'ordem de passagem'!C14,""),"")</f>
        <v/>
      </c>
      <c r="N12" s="100">
        <f>IF($M12='ordem de passagem'!C14,'ordem de passagem'!D14,"")</f>
        <v>0</v>
      </c>
      <c r="O12" s="100">
        <f>IF($M12='ordem de passagem'!C14,'ordem de passagem'!E14,"")</f>
        <v>0</v>
      </c>
      <c r="P12" s="100">
        <f>IF($M12='ordem de passagem'!C14,'ordem de passagem'!F14,"")</f>
        <v>0</v>
      </c>
      <c r="Q12" s="100">
        <f>IF($M12='ordem de passagem'!C14,'ordem de passagem'!G14,"")</f>
        <v>0</v>
      </c>
      <c r="R12" s="100">
        <f>IF($M12='ordem de passagem'!C14,'ordem de passagem'!H14,"")</f>
        <v>0</v>
      </c>
      <c r="S12" s="28">
        <f t="shared" si="7"/>
        <v>1</v>
      </c>
      <c r="T12" s="28">
        <f t="shared" ref="T12:T75" si="8">S12+T11</f>
        <v>4</v>
      </c>
      <c r="U12" s="28">
        <f>IF(S12=1,T12,0)</f>
        <v>4</v>
      </c>
    </row>
    <row r="13" spans="1:69" ht="17.25" customHeight="1" x14ac:dyDescent="0.3">
      <c r="A13" s="63">
        <v>5</v>
      </c>
      <c r="B13" s="46" t="str">
        <f t="shared" si="5"/>
        <v/>
      </c>
      <c r="C13" s="15" t="str">
        <f t="shared" si="6"/>
        <v/>
      </c>
      <c r="D13" s="63">
        <f t="shared" si="0"/>
        <v>0</v>
      </c>
      <c r="E13" s="52">
        <f t="shared" si="1"/>
        <v>0</v>
      </c>
      <c r="F13" s="46">
        <f t="shared" si="2"/>
        <v>0</v>
      </c>
      <c r="G13" s="46">
        <f t="shared" si="3"/>
        <v>0</v>
      </c>
      <c r="H13" s="46">
        <f t="shared" si="4"/>
        <v>0</v>
      </c>
      <c r="L13" s="100">
        <f>IF($M13='ordem de passagem'!C15,'ordem de passagem'!B15,"")</f>
        <v>0</v>
      </c>
      <c r="M13" s="99" t="str">
        <f>IFERROR(IF('ordem de passagem'!H15&gt;2,'ordem de passagem'!C15,""),"")</f>
        <v/>
      </c>
      <c r="N13" s="100">
        <f>IF($M13='ordem de passagem'!C15,'ordem de passagem'!D15,"")</f>
        <v>0</v>
      </c>
      <c r="O13" s="100">
        <f>IF($M13='ordem de passagem'!C15,'ordem de passagem'!E15,"")</f>
        <v>0</v>
      </c>
      <c r="P13" s="100">
        <f>IF($M13='ordem de passagem'!C15,'ordem de passagem'!F15,"")</f>
        <v>0</v>
      </c>
      <c r="Q13" s="100">
        <f>IF($M13='ordem de passagem'!C15,'ordem de passagem'!G15,"")</f>
        <v>0</v>
      </c>
      <c r="R13" s="100">
        <f>IF($M13='ordem de passagem'!C15,'ordem de passagem'!H15,"")</f>
        <v>0</v>
      </c>
      <c r="S13" s="28">
        <f t="shared" si="7"/>
        <v>1</v>
      </c>
      <c r="T13" s="28">
        <f t="shared" si="8"/>
        <v>5</v>
      </c>
      <c r="U13" s="28">
        <f t="shared" ref="U13:U76" si="9">IF(S13=1,T13,0)</f>
        <v>5</v>
      </c>
    </row>
    <row r="14" spans="1:69" ht="17.25" customHeight="1" x14ac:dyDescent="0.3">
      <c r="A14" s="63">
        <v>6</v>
      </c>
      <c r="B14" s="46" t="str">
        <f t="shared" si="5"/>
        <v/>
      </c>
      <c r="C14" s="15" t="str">
        <f t="shared" si="6"/>
        <v/>
      </c>
      <c r="D14" s="63">
        <f t="shared" si="0"/>
        <v>0</v>
      </c>
      <c r="E14" s="52">
        <f t="shared" si="1"/>
        <v>0</v>
      </c>
      <c r="F14" s="46">
        <f t="shared" si="2"/>
        <v>0</v>
      </c>
      <c r="G14" s="46">
        <f t="shared" si="3"/>
        <v>0</v>
      </c>
      <c r="H14" s="46">
        <f t="shared" si="4"/>
        <v>0</v>
      </c>
      <c r="L14" s="100">
        <f>IF($M14='ordem de passagem'!C16,'ordem de passagem'!B16,"")</f>
        <v>0</v>
      </c>
      <c r="M14" s="99" t="str">
        <f>IFERROR(IF('ordem de passagem'!H16&gt;2,'ordem de passagem'!C16,""),"")</f>
        <v/>
      </c>
      <c r="N14" s="100">
        <f>IF($M14='ordem de passagem'!C16,'ordem de passagem'!D16,"")</f>
        <v>0</v>
      </c>
      <c r="O14" s="100">
        <f>IF($M14='ordem de passagem'!C16,'ordem de passagem'!E16,"")</f>
        <v>0</v>
      </c>
      <c r="P14" s="100">
        <f>IF($M14='ordem de passagem'!C16,'ordem de passagem'!F16,"")</f>
        <v>0</v>
      </c>
      <c r="Q14" s="100">
        <f>IF($M14='ordem de passagem'!C16,'ordem de passagem'!G16,"")</f>
        <v>0</v>
      </c>
      <c r="R14" s="100">
        <f>IF($M14='ordem de passagem'!C16,'ordem de passagem'!H16,"")</f>
        <v>0</v>
      </c>
      <c r="S14" s="28">
        <f t="shared" si="7"/>
        <v>1</v>
      </c>
      <c r="T14" s="28">
        <f t="shared" si="8"/>
        <v>6</v>
      </c>
      <c r="U14" s="28">
        <f t="shared" si="9"/>
        <v>6</v>
      </c>
    </row>
    <row r="15" spans="1:69" ht="17.25" customHeight="1" x14ac:dyDescent="0.3">
      <c r="A15" s="63">
        <v>7</v>
      </c>
      <c r="B15" s="46" t="str">
        <f t="shared" si="5"/>
        <v/>
      </c>
      <c r="C15" s="15" t="str">
        <f t="shared" si="6"/>
        <v/>
      </c>
      <c r="D15" s="63">
        <f t="shared" si="0"/>
        <v>0</v>
      </c>
      <c r="E15" s="52">
        <f t="shared" si="1"/>
        <v>0</v>
      </c>
      <c r="F15" s="46">
        <f t="shared" si="2"/>
        <v>0</v>
      </c>
      <c r="G15" s="46">
        <f t="shared" si="3"/>
        <v>0</v>
      </c>
      <c r="H15" s="46">
        <f t="shared" si="4"/>
        <v>0</v>
      </c>
      <c r="L15" s="100">
        <f>IF($M15='ordem de passagem'!C17,'ordem de passagem'!B17,"")</f>
        <v>0</v>
      </c>
      <c r="M15" s="99" t="str">
        <f>IFERROR(IF('ordem de passagem'!H17&gt;2,'ordem de passagem'!C17,""),"")</f>
        <v/>
      </c>
      <c r="N15" s="100">
        <f>IF($M15='ordem de passagem'!C17,'ordem de passagem'!D17,"")</f>
        <v>0</v>
      </c>
      <c r="O15" s="100">
        <f>IF($M15='ordem de passagem'!C17,'ordem de passagem'!E17,"")</f>
        <v>0</v>
      </c>
      <c r="P15" s="100">
        <f>IF($M15='ordem de passagem'!C17,'ordem de passagem'!F17,"")</f>
        <v>0</v>
      </c>
      <c r="Q15" s="100">
        <f>IF($M15='ordem de passagem'!C17,'ordem de passagem'!G17,"")</f>
        <v>0</v>
      </c>
      <c r="R15" s="100">
        <f>IF($M15='ordem de passagem'!C17,'ordem de passagem'!H17,"")</f>
        <v>0</v>
      </c>
      <c r="S15" s="28">
        <f t="shared" si="7"/>
        <v>1</v>
      </c>
      <c r="T15" s="28">
        <f t="shared" si="8"/>
        <v>7</v>
      </c>
      <c r="U15" s="28">
        <f t="shared" si="9"/>
        <v>7</v>
      </c>
    </row>
    <row r="16" spans="1:69" ht="17.25" customHeight="1" x14ac:dyDescent="0.3">
      <c r="A16" s="63">
        <v>8</v>
      </c>
      <c r="B16" s="46" t="str">
        <f t="shared" si="5"/>
        <v/>
      </c>
      <c r="C16" s="15" t="str">
        <f t="shared" si="6"/>
        <v/>
      </c>
      <c r="D16" s="63">
        <f t="shared" si="0"/>
        <v>0</v>
      </c>
      <c r="E16" s="52">
        <f t="shared" si="1"/>
        <v>0</v>
      </c>
      <c r="F16" s="46">
        <f t="shared" si="2"/>
        <v>0</v>
      </c>
      <c r="G16" s="46">
        <f t="shared" si="3"/>
        <v>0</v>
      </c>
      <c r="H16" s="46">
        <f t="shared" si="4"/>
        <v>0</v>
      </c>
      <c r="L16" s="100">
        <f>IF($M16='ordem de passagem'!C18,'ordem de passagem'!B18,"")</f>
        <v>0</v>
      </c>
      <c r="M16" s="99" t="str">
        <f>IFERROR(IF('ordem de passagem'!H18&gt;2,'ordem de passagem'!C18,""),"")</f>
        <v/>
      </c>
      <c r="N16" s="100">
        <f>IF($M16='ordem de passagem'!C18,'ordem de passagem'!D18,"")</f>
        <v>0</v>
      </c>
      <c r="O16" s="100">
        <f>IF($M16='ordem de passagem'!C18,'ordem de passagem'!E18,"")</f>
        <v>0</v>
      </c>
      <c r="P16" s="100">
        <f>IF($M16='ordem de passagem'!C18,'ordem de passagem'!F18,"")</f>
        <v>0</v>
      </c>
      <c r="Q16" s="100">
        <f>IF($M16='ordem de passagem'!C18,'ordem de passagem'!G18,"")</f>
        <v>0</v>
      </c>
      <c r="R16" s="100">
        <f>IF($M16='ordem de passagem'!C18,'ordem de passagem'!H18,"")</f>
        <v>0</v>
      </c>
      <c r="S16" s="28">
        <f t="shared" si="7"/>
        <v>1</v>
      </c>
      <c r="T16" s="28">
        <f t="shared" si="8"/>
        <v>8</v>
      </c>
      <c r="U16" s="28">
        <f t="shared" si="9"/>
        <v>8</v>
      </c>
    </row>
    <row r="17" spans="1:21" ht="17.25" customHeight="1" x14ac:dyDescent="0.3">
      <c r="A17" s="63">
        <v>9</v>
      </c>
      <c r="B17" s="46" t="str">
        <f t="shared" si="5"/>
        <v/>
      </c>
      <c r="C17" s="15" t="str">
        <f t="shared" si="6"/>
        <v/>
      </c>
      <c r="D17" s="63">
        <f t="shared" si="0"/>
        <v>0</v>
      </c>
      <c r="E17" s="52">
        <f t="shared" si="1"/>
        <v>0</v>
      </c>
      <c r="F17" s="46">
        <f t="shared" si="2"/>
        <v>0</v>
      </c>
      <c r="G17" s="46">
        <f t="shared" si="3"/>
        <v>0</v>
      </c>
      <c r="H17" s="46">
        <f t="shared" si="4"/>
        <v>0</v>
      </c>
      <c r="L17" s="100">
        <f>IF($M17='ordem de passagem'!C19,'ordem de passagem'!B19,"")</f>
        <v>0</v>
      </c>
      <c r="M17" s="99" t="str">
        <f>IFERROR(IF('ordem de passagem'!H19&gt;2,'ordem de passagem'!C19,""),"")</f>
        <v/>
      </c>
      <c r="N17" s="100">
        <f>IF($M17='ordem de passagem'!C19,'ordem de passagem'!D19,"")</f>
        <v>0</v>
      </c>
      <c r="O17" s="100">
        <f>IF($M17='ordem de passagem'!C19,'ordem de passagem'!E19,"")</f>
        <v>0</v>
      </c>
      <c r="P17" s="100">
        <f>IF($M17='ordem de passagem'!C19,'ordem de passagem'!F19,"")</f>
        <v>0</v>
      </c>
      <c r="Q17" s="100">
        <f>IF($M17='ordem de passagem'!C19,'ordem de passagem'!G19,"")</f>
        <v>0</v>
      </c>
      <c r="R17" s="100">
        <f>IF($M17='ordem de passagem'!C19,'ordem de passagem'!H19,"")</f>
        <v>0</v>
      </c>
      <c r="S17" s="28">
        <f t="shared" si="7"/>
        <v>1</v>
      </c>
      <c r="T17" s="28">
        <f t="shared" si="8"/>
        <v>9</v>
      </c>
      <c r="U17" s="28">
        <f t="shared" si="9"/>
        <v>9</v>
      </c>
    </row>
    <row r="18" spans="1:21" ht="17.25" customHeight="1" x14ac:dyDescent="0.3">
      <c r="A18" s="63">
        <v>10</v>
      </c>
      <c r="B18" s="46" t="str">
        <f t="shared" si="5"/>
        <v/>
      </c>
      <c r="C18" s="15" t="str">
        <f t="shared" si="6"/>
        <v/>
      </c>
      <c r="D18" s="63">
        <f t="shared" si="0"/>
        <v>0</v>
      </c>
      <c r="E18" s="52">
        <f t="shared" si="1"/>
        <v>0</v>
      </c>
      <c r="F18" s="46">
        <f t="shared" si="2"/>
        <v>0</v>
      </c>
      <c r="G18" s="46">
        <f t="shared" si="3"/>
        <v>0</v>
      </c>
      <c r="H18" s="46">
        <f t="shared" si="4"/>
        <v>0</v>
      </c>
      <c r="L18" s="100">
        <f>IF($M18='ordem de passagem'!C20,'ordem de passagem'!B20,"")</f>
        <v>0</v>
      </c>
      <c r="M18" s="99" t="str">
        <f>IFERROR(IF('ordem de passagem'!H20&gt;2,'ordem de passagem'!C20,""),"")</f>
        <v/>
      </c>
      <c r="N18" s="100">
        <f>IF($M18='ordem de passagem'!C20,'ordem de passagem'!D20,"")</f>
        <v>0</v>
      </c>
      <c r="O18" s="100">
        <f>IF($M18='ordem de passagem'!C20,'ordem de passagem'!E20,"")</f>
        <v>0</v>
      </c>
      <c r="P18" s="100">
        <f>IF($M18='ordem de passagem'!C20,'ordem de passagem'!F20,"")</f>
        <v>0</v>
      </c>
      <c r="Q18" s="100">
        <f>IF($M18='ordem de passagem'!C20,'ordem de passagem'!G20,"")</f>
        <v>0</v>
      </c>
      <c r="R18" s="100">
        <f>IF($M18='ordem de passagem'!C20,'ordem de passagem'!H20,"")</f>
        <v>0</v>
      </c>
      <c r="S18" s="28">
        <f t="shared" si="7"/>
        <v>1</v>
      </c>
      <c r="T18" s="28">
        <f t="shared" si="8"/>
        <v>10</v>
      </c>
      <c r="U18" s="28">
        <f t="shared" si="9"/>
        <v>10</v>
      </c>
    </row>
    <row r="19" spans="1:21" ht="17.25" customHeight="1" x14ac:dyDescent="0.3">
      <c r="A19" s="63">
        <v>11</v>
      </c>
      <c r="B19" s="46" t="str">
        <f t="shared" si="5"/>
        <v/>
      </c>
      <c r="C19" s="15" t="str">
        <f t="shared" si="6"/>
        <v/>
      </c>
      <c r="D19" s="63">
        <f t="shared" si="0"/>
        <v>0</v>
      </c>
      <c r="E19" s="52">
        <f t="shared" si="1"/>
        <v>0</v>
      </c>
      <c r="F19" s="46">
        <f t="shared" si="2"/>
        <v>0</v>
      </c>
      <c r="G19" s="46">
        <f t="shared" si="3"/>
        <v>0</v>
      </c>
      <c r="H19" s="46">
        <f t="shared" si="4"/>
        <v>0</v>
      </c>
      <c r="L19" s="100">
        <f>IF($M19='ordem de passagem'!C21,'ordem de passagem'!B21,"")</f>
        <v>0</v>
      </c>
      <c r="M19" s="99" t="str">
        <f>IFERROR(IF('ordem de passagem'!H21&gt;2,'ordem de passagem'!C21,""),"")</f>
        <v/>
      </c>
      <c r="N19" s="100">
        <f>IF($M19='ordem de passagem'!C21,'ordem de passagem'!D21,"")</f>
        <v>0</v>
      </c>
      <c r="O19" s="100">
        <f>IF($M19='ordem de passagem'!C21,'ordem de passagem'!E21,"")</f>
        <v>0</v>
      </c>
      <c r="P19" s="100">
        <f>IF($M19='ordem de passagem'!C21,'ordem de passagem'!F21,"")</f>
        <v>0</v>
      </c>
      <c r="Q19" s="100">
        <f>IF($M19='ordem de passagem'!C21,'ordem de passagem'!G21,"")</f>
        <v>0</v>
      </c>
      <c r="R19" s="100">
        <f>IF($M19='ordem de passagem'!C21,'ordem de passagem'!H21,"")</f>
        <v>0</v>
      </c>
      <c r="S19" s="28">
        <f t="shared" si="7"/>
        <v>1</v>
      </c>
      <c r="T19" s="28">
        <f t="shared" si="8"/>
        <v>11</v>
      </c>
      <c r="U19" s="28">
        <f t="shared" si="9"/>
        <v>11</v>
      </c>
    </row>
    <row r="20" spans="1:21" ht="17.25" customHeight="1" x14ac:dyDescent="0.3">
      <c r="A20" s="63">
        <v>12</v>
      </c>
      <c r="B20" s="46" t="str">
        <f t="shared" si="5"/>
        <v/>
      </c>
      <c r="C20" s="15" t="str">
        <f t="shared" si="6"/>
        <v/>
      </c>
      <c r="D20" s="63">
        <f t="shared" si="0"/>
        <v>0</v>
      </c>
      <c r="E20" s="52">
        <f t="shared" si="1"/>
        <v>0</v>
      </c>
      <c r="F20" s="46">
        <f t="shared" si="2"/>
        <v>0</v>
      </c>
      <c r="G20" s="46">
        <f t="shared" si="3"/>
        <v>0</v>
      </c>
      <c r="H20" s="46">
        <f t="shared" si="4"/>
        <v>0</v>
      </c>
      <c r="L20" s="100">
        <f>IF($M20='ordem de passagem'!C22,'ordem de passagem'!B22,"")</f>
        <v>0</v>
      </c>
      <c r="M20" s="99" t="str">
        <f>IFERROR(IF('ordem de passagem'!H22&gt;2,'ordem de passagem'!C22,""),"")</f>
        <v/>
      </c>
      <c r="N20" s="100">
        <f>IF($M20='ordem de passagem'!C22,'ordem de passagem'!D22,"")</f>
        <v>0</v>
      </c>
      <c r="O20" s="100">
        <f>IF($M20='ordem de passagem'!C22,'ordem de passagem'!E22,"")</f>
        <v>0</v>
      </c>
      <c r="P20" s="100">
        <f>IF($M20='ordem de passagem'!C22,'ordem de passagem'!F22,"")</f>
        <v>0</v>
      </c>
      <c r="Q20" s="100">
        <f>IF($M20='ordem de passagem'!C22,'ordem de passagem'!G22,"")</f>
        <v>0</v>
      </c>
      <c r="R20" s="100">
        <f>IF($M20='ordem de passagem'!C22,'ordem de passagem'!H22,"")</f>
        <v>0</v>
      </c>
      <c r="S20" s="28">
        <f t="shared" si="7"/>
        <v>1</v>
      </c>
      <c r="T20" s="28">
        <f t="shared" si="8"/>
        <v>12</v>
      </c>
      <c r="U20" s="28">
        <f t="shared" si="9"/>
        <v>12</v>
      </c>
    </row>
    <row r="21" spans="1:21" ht="17.25" customHeight="1" x14ac:dyDescent="0.3">
      <c r="A21" s="63">
        <v>13</v>
      </c>
      <c r="B21" s="46" t="str">
        <f t="shared" si="5"/>
        <v/>
      </c>
      <c r="C21" s="15" t="str">
        <f t="shared" si="6"/>
        <v/>
      </c>
      <c r="D21" s="63">
        <f t="shared" si="0"/>
        <v>0</v>
      </c>
      <c r="E21" s="52">
        <f t="shared" si="1"/>
        <v>0</v>
      </c>
      <c r="F21" s="46">
        <f t="shared" si="2"/>
        <v>0</v>
      </c>
      <c r="G21" s="46">
        <f t="shared" si="3"/>
        <v>0</v>
      </c>
      <c r="H21" s="46">
        <f t="shared" si="4"/>
        <v>0</v>
      </c>
      <c r="L21" s="100">
        <f>IF($M21='ordem de passagem'!C23,'ordem de passagem'!B23,"")</f>
        <v>0</v>
      </c>
      <c r="M21" s="99" t="str">
        <f>IFERROR(IF('ordem de passagem'!H23&gt;2,'ordem de passagem'!C23,""),"")</f>
        <v/>
      </c>
      <c r="N21" s="100">
        <f>IF($M21='ordem de passagem'!C23,'ordem de passagem'!D23,"")</f>
        <v>0</v>
      </c>
      <c r="O21" s="100">
        <f>IF($M21='ordem de passagem'!C23,'ordem de passagem'!E23,"")</f>
        <v>0</v>
      </c>
      <c r="P21" s="100">
        <f>IF($M21='ordem de passagem'!C23,'ordem de passagem'!F23,"")</f>
        <v>0</v>
      </c>
      <c r="Q21" s="100">
        <f>IF($M21='ordem de passagem'!C23,'ordem de passagem'!G23,"")</f>
        <v>0</v>
      </c>
      <c r="R21" s="100">
        <f>IF($M21='ordem de passagem'!C23,'ordem de passagem'!H23,"")</f>
        <v>0</v>
      </c>
      <c r="S21" s="28">
        <f t="shared" si="7"/>
        <v>1</v>
      </c>
      <c r="T21" s="28">
        <f t="shared" si="8"/>
        <v>13</v>
      </c>
      <c r="U21" s="28">
        <f t="shared" si="9"/>
        <v>13</v>
      </c>
    </row>
    <row r="22" spans="1:21" ht="17.25" customHeight="1" x14ac:dyDescent="0.3">
      <c r="A22" s="63">
        <v>14</v>
      </c>
      <c r="B22" s="46" t="str">
        <f t="shared" si="5"/>
        <v/>
      </c>
      <c r="C22" s="15" t="str">
        <f t="shared" si="6"/>
        <v/>
      </c>
      <c r="D22" s="63">
        <f t="shared" si="0"/>
        <v>0</v>
      </c>
      <c r="E22" s="52">
        <f t="shared" si="1"/>
        <v>0</v>
      </c>
      <c r="F22" s="46">
        <f t="shared" si="2"/>
        <v>0</v>
      </c>
      <c r="G22" s="46">
        <f t="shared" si="3"/>
        <v>0</v>
      </c>
      <c r="H22" s="46">
        <f t="shared" si="4"/>
        <v>0</v>
      </c>
      <c r="L22" s="100">
        <f>IF($M22='ordem de passagem'!C24,'ordem de passagem'!B24,"")</f>
        <v>0</v>
      </c>
      <c r="M22" s="99" t="str">
        <f>IFERROR(IF('ordem de passagem'!H24&gt;2,'ordem de passagem'!C24,""),"")</f>
        <v/>
      </c>
      <c r="N22" s="100">
        <f>IF($M22='ordem de passagem'!C24,'ordem de passagem'!D24,"")</f>
        <v>0</v>
      </c>
      <c r="O22" s="100">
        <f>IF($M22='ordem de passagem'!C24,'ordem de passagem'!E24,"")</f>
        <v>0</v>
      </c>
      <c r="P22" s="100">
        <f>IF($M22='ordem de passagem'!C24,'ordem de passagem'!F24,"")</f>
        <v>0</v>
      </c>
      <c r="Q22" s="100">
        <f>IF($M22='ordem de passagem'!C24,'ordem de passagem'!G24,"")</f>
        <v>0</v>
      </c>
      <c r="R22" s="100">
        <f>IF($M22='ordem de passagem'!C24,'ordem de passagem'!H24,"")</f>
        <v>0</v>
      </c>
      <c r="S22" s="28">
        <f t="shared" si="7"/>
        <v>1</v>
      </c>
      <c r="T22" s="28">
        <f t="shared" si="8"/>
        <v>14</v>
      </c>
      <c r="U22" s="28">
        <f t="shared" si="9"/>
        <v>14</v>
      </c>
    </row>
    <row r="23" spans="1:21" ht="17.25" customHeight="1" x14ac:dyDescent="0.3">
      <c r="A23" s="63">
        <v>15</v>
      </c>
      <c r="B23" s="46" t="str">
        <f t="shared" si="5"/>
        <v/>
      </c>
      <c r="C23" s="15" t="str">
        <f t="shared" si="6"/>
        <v/>
      </c>
      <c r="D23" s="63">
        <f t="shared" si="0"/>
        <v>0</v>
      </c>
      <c r="E23" s="52">
        <f t="shared" si="1"/>
        <v>0</v>
      </c>
      <c r="F23" s="46">
        <f t="shared" si="2"/>
        <v>0</v>
      </c>
      <c r="G23" s="46">
        <f t="shared" si="3"/>
        <v>0</v>
      </c>
      <c r="H23" s="46">
        <f t="shared" si="4"/>
        <v>0</v>
      </c>
      <c r="L23" s="100">
        <f>IF($M23='ordem de passagem'!C25,'ordem de passagem'!B25,"")</f>
        <v>0</v>
      </c>
      <c r="M23" s="99" t="str">
        <f>IFERROR(IF('ordem de passagem'!H25&gt;2,'ordem de passagem'!C25,""),"")</f>
        <v/>
      </c>
      <c r="N23" s="100">
        <f>IF($M23='ordem de passagem'!C25,'ordem de passagem'!D25,"")</f>
        <v>0</v>
      </c>
      <c r="O23" s="100">
        <f>IF($M23='ordem de passagem'!C25,'ordem de passagem'!E25,"")</f>
        <v>0</v>
      </c>
      <c r="P23" s="100">
        <f>IF($M23='ordem de passagem'!C25,'ordem de passagem'!F25,"")</f>
        <v>0</v>
      </c>
      <c r="Q23" s="100">
        <f>IF($M23='ordem de passagem'!C25,'ordem de passagem'!G25,"")</f>
        <v>0</v>
      </c>
      <c r="R23" s="100">
        <f>IF($M23='ordem de passagem'!C25,'ordem de passagem'!H25,"")</f>
        <v>0</v>
      </c>
      <c r="S23" s="28">
        <f t="shared" si="7"/>
        <v>1</v>
      </c>
      <c r="T23" s="28">
        <f t="shared" si="8"/>
        <v>15</v>
      </c>
      <c r="U23" s="28">
        <f t="shared" si="9"/>
        <v>15</v>
      </c>
    </row>
    <row r="24" spans="1:21" ht="17.25" customHeight="1" x14ac:dyDescent="0.3">
      <c r="A24" s="63">
        <v>16</v>
      </c>
      <c r="B24" s="46" t="str">
        <f t="shared" si="5"/>
        <v/>
      </c>
      <c r="C24" s="15" t="str">
        <f t="shared" si="6"/>
        <v/>
      </c>
      <c r="D24" s="63">
        <f t="shared" si="0"/>
        <v>0</v>
      </c>
      <c r="E24" s="52">
        <f t="shared" si="1"/>
        <v>0</v>
      </c>
      <c r="F24" s="46">
        <f t="shared" si="2"/>
        <v>0</v>
      </c>
      <c r="G24" s="46">
        <f t="shared" si="3"/>
        <v>0</v>
      </c>
      <c r="H24" s="46">
        <f t="shared" si="4"/>
        <v>0</v>
      </c>
      <c r="L24" s="100">
        <f>IF($M24='ordem de passagem'!C26,'ordem de passagem'!B26,"")</f>
        <v>0</v>
      </c>
      <c r="M24" s="99" t="str">
        <f>IFERROR(IF('ordem de passagem'!H26&gt;2,'ordem de passagem'!C26,""),"")</f>
        <v/>
      </c>
      <c r="N24" s="100">
        <f>IF($M24='ordem de passagem'!C26,'ordem de passagem'!D26,"")</f>
        <v>0</v>
      </c>
      <c r="O24" s="100">
        <f>IF($M24='ordem de passagem'!C26,'ordem de passagem'!E26,"")</f>
        <v>0</v>
      </c>
      <c r="P24" s="100">
        <f>IF($M24='ordem de passagem'!C26,'ordem de passagem'!F26,"")</f>
        <v>0</v>
      </c>
      <c r="Q24" s="100">
        <f>IF($M24='ordem de passagem'!C26,'ordem de passagem'!G26,"")</f>
        <v>0</v>
      </c>
      <c r="R24" s="100">
        <f>IF($M24='ordem de passagem'!C26,'ordem de passagem'!H26,"")</f>
        <v>0</v>
      </c>
      <c r="S24" s="28">
        <f t="shared" si="7"/>
        <v>1</v>
      </c>
      <c r="T24" s="28">
        <f t="shared" si="8"/>
        <v>16</v>
      </c>
      <c r="U24" s="28">
        <f t="shared" si="9"/>
        <v>16</v>
      </c>
    </row>
    <row r="25" spans="1:21" ht="17.25" customHeight="1" x14ac:dyDescent="0.3">
      <c r="A25" s="63">
        <v>17</v>
      </c>
      <c r="B25" s="46" t="str">
        <f t="shared" si="5"/>
        <v/>
      </c>
      <c r="C25" s="15" t="str">
        <f t="shared" si="6"/>
        <v/>
      </c>
      <c r="D25" s="63">
        <f t="shared" si="0"/>
        <v>0</v>
      </c>
      <c r="E25" s="52">
        <f t="shared" si="1"/>
        <v>0</v>
      </c>
      <c r="F25" s="46">
        <f t="shared" si="2"/>
        <v>0</v>
      </c>
      <c r="G25" s="46">
        <f t="shared" si="3"/>
        <v>0</v>
      </c>
      <c r="H25" s="46">
        <f t="shared" si="4"/>
        <v>0</v>
      </c>
      <c r="L25" s="100">
        <f>IF($M25='ordem de passagem'!C27,'ordem de passagem'!B27,"")</f>
        <v>0</v>
      </c>
      <c r="M25" s="99" t="str">
        <f>IFERROR(IF('ordem de passagem'!H27&gt;2,'ordem de passagem'!C27,""),"")</f>
        <v/>
      </c>
      <c r="N25" s="100">
        <f>IF($M25='ordem de passagem'!C27,'ordem de passagem'!D27,"")</f>
        <v>0</v>
      </c>
      <c r="O25" s="100">
        <f>IF($M25='ordem de passagem'!C27,'ordem de passagem'!E27,"")</f>
        <v>0</v>
      </c>
      <c r="P25" s="100">
        <f>IF($M25='ordem de passagem'!C27,'ordem de passagem'!F27,"")</f>
        <v>0</v>
      </c>
      <c r="Q25" s="100">
        <f>IF($M25='ordem de passagem'!C27,'ordem de passagem'!G27,"")</f>
        <v>0</v>
      </c>
      <c r="R25" s="100">
        <f>IF($M25='ordem de passagem'!C27,'ordem de passagem'!H27,"")</f>
        <v>0</v>
      </c>
      <c r="S25" s="28">
        <f t="shared" si="7"/>
        <v>1</v>
      </c>
      <c r="T25" s="28">
        <f t="shared" si="8"/>
        <v>17</v>
      </c>
      <c r="U25" s="28">
        <f t="shared" si="9"/>
        <v>17</v>
      </c>
    </row>
    <row r="26" spans="1:21" ht="17.25" customHeight="1" x14ac:dyDescent="0.3">
      <c r="A26" s="63">
        <v>18</v>
      </c>
      <c r="B26" s="46" t="str">
        <f t="shared" si="5"/>
        <v/>
      </c>
      <c r="C26" s="15" t="str">
        <f t="shared" si="6"/>
        <v/>
      </c>
      <c r="D26" s="63">
        <f t="shared" si="0"/>
        <v>0</v>
      </c>
      <c r="E26" s="52">
        <f t="shared" si="1"/>
        <v>0</v>
      </c>
      <c r="F26" s="46">
        <f t="shared" si="2"/>
        <v>0</v>
      </c>
      <c r="G26" s="46">
        <f t="shared" si="3"/>
        <v>0</v>
      </c>
      <c r="H26" s="46">
        <f t="shared" si="4"/>
        <v>0</v>
      </c>
      <c r="L26" s="100">
        <f>IF($M26='ordem de passagem'!C28,'ordem de passagem'!B28,"")</f>
        <v>0</v>
      </c>
      <c r="M26" s="99" t="str">
        <f>IFERROR(IF('ordem de passagem'!H28&gt;2,'ordem de passagem'!C28,""),"")</f>
        <v/>
      </c>
      <c r="N26" s="100">
        <f>IF($M26='ordem de passagem'!C28,'ordem de passagem'!D28,"")</f>
        <v>0</v>
      </c>
      <c r="O26" s="100">
        <f>IF($M26='ordem de passagem'!C28,'ordem de passagem'!E28,"")</f>
        <v>0</v>
      </c>
      <c r="P26" s="100">
        <f>IF($M26='ordem de passagem'!C28,'ordem de passagem'!F28,"")</f>
        <v>0</v>
      </c>
      <c r="Q26" s="100">
        <f>IF($M26='ordem de passagem'!C28,'ordem de passagem'!G28,"")</f>
        <v>0</v>
      </c>
      <c r="R26" s="100">
        <f>IF($M26='ordem de passagem'!C28,'ordem de passagem'!H28,"")</f>
        <v>0</v>
      </c>
      <c r="S26" s="28">
        <f t="shared" si="7"/>
        <v>1</v>
      </c>
      <c r="T26" s="28">
        <f t="shared" si="8"/>
        <v>18</v>
      </c>
      <c r="U26" s="28">
        <f t="shared" si="9"/>
        <v>18</v>
      </c>
    </row>
    <row r="27" spans="1:21" ht="17.25" customHeight="1" x14ac:dyDescent="0.3">
      <c r="A27" s="63">
        <v>19</v>
      </c>
      <c r="B27" s="46" t="str">
        <f t="shared" si="5"/>
        <v/>
      </c>
      <c r="C27" s="15" t="str">
        <f t="shared" si="6"/>
        <v/>
      </c>
      <c r="D27" s="63">
        <f t="shared" si="0"/>
        <v>0</v>
      </c>
      <c r="E27" s="52">
        <f t="shared" si="1"/>
        <v>0</v>
      </c>
      <c r="F27" s="46">
        <f t="shared" si="2"/>
        <v>0</v>
      </c>
      <c r="G27" s="46">
        <f t="shared" si="3"/>
        <v>0</v>
      </c>
      <c r="H27" s="46">
        <f t="shared" si="4"/>
        <v>0</v>
      </c>
      <c r="L27" s="100">
        <f>IF($M27='ordem de passagem'!C29,'ordem de passagem'!B29,"")</f>
        <v>0</v>
      </c>
      <c r="M27" s="99" t="str">
        <f>IFERROR(IF('ordem de passagem'!H29&gt;2,'ordem de passagem'!C29,""),"")</f>
        <v/>
      </c>
      <c r="N27" s="100">
        <f>IF($M27='ordem de passagem'!C29,'ordem de passagem'!D29,"")</f>
        <v>0</v>
      </c>
      <c r="O27" s="100">
        <f>IF($M27='ordem de passagem'!C29,'ordem de passagem'!E29,"")</f>
        <v>0</v>
      </c>
      <c r="P27" s="100">
        <f>IF($M27='ordem de passagem'!C29,'ordem de passagem'!F29,"")</f>
        <v>0</v>
      </c>
      <c r="Q27" s="100">
        <f>IF($M27='ordem de passagem'!C29,'ordem de passagem'!G29,"")</f>
        <v>0</v>
      </c>
      <c r="R27" s="100">
        <f>IF($M27='ordem de passagem'!C29,'ordem de passagem'!H29,"")</f>
        <v>0</v>
      </c>
      <c r="S27" s="28">
        <f t="shared" si="7"/>
        <v>1</v>
      </c>
      <c r="T27" s="28">
        <f t="shared" si="8"/>
        <v>19</v>
      </c>
      <c r="U27" s="28">
        <f t="shared" si="9"/>
        <v>19</v>
      </c>
    </row>
    <row r="28" spans="1:21" ht="17.25" customHeight="1" x14ac:dyDescent="0.3">
      <c r="A28" s="63">
        <v>20</v>
      </c>
      <c r="B28" s="46" t="str">
        <f t="shared" si="5"/>
        <v/>
      </c>
      <c r="C28" s="15" t="str">
        <f t="shared" si="6"/>
        <v/>
      </c>
      <c r="D28" s="63">
        <f t="shared" si="0"/>
        <v>0</v>
      </c>
      <c r="E28" s="52">
        <f t="shared" si="1"/>
        <v>0</v>
      </c>
      <c r="F28" s="46">
        <f t="shared" si="2"/>
        <v>0</v>
      </c>
      <c r="G28" s="46">
        <f t="shared" si="3"/>
        <v>0</v>
      </c>
      <c r="H28" s="46">
        <f t="shared" si="4"/>
        <v>0</v>
      </c>
      <c r="L28" s="100">
        <f>IF($M28='ordem de passagem'!C30,'ordem de passagem'!B30,"")</f>
        <v>0</v>
      </c>
      <c r="M28" s="99" t="str">
        <f>IFERROR(IF('ordem de passagem'!H30&gt;2,'ordem de passagem'!C30,""),"")</f>
        <v/>
      </c>
      <c r="N28" s="100">
        <f>IF($M28='ordem de passagem'!C30,'ordem de passagem'!D30,"")</f>
        <v>0</v>
      </c>
      <c r="O28" s="100">
        <f>IF($M28='ordem de passagem'!C30,'ordem de passagem'!E30,"")</f>
        <v>0</v>
      </c>
      <c r="P28" s="100">
        <f>IF($M28='ordem de passagem'!C30,'ordem de passagem'!F30,"")</f>
        <v>0</v>
      </c>
      <c r="Q28" s="100">
        <f>IF($M28='ordem de passagem'!C30,'ordem de passagem'!G30,"")</f>
        <v>0</v>
      </c>
      <c r="R28" s="100">
        <f>IF($M28='ordem de passagem'!C30,'ordem de passagem'!H30,"")</f>
        <v>0</v>
      </c>
      <c r="S28" s="28">
        <f t="shared" si="7"/>
        <v>1</v>
      </c>
      <c r="T28" s="28">
        <f t="shared" si="8"/>
        <v>20</v>
      </c>
      <c r="U28" s="28">
        <f t="shared" si="9"/>
        <v>20</v>
      </c>
    </row>
    <row r="29" spans="1:21" ht="17.25" customHeight="1" x14ac:dyDescent="0.3">
      <c r="A29" s="63">
        <v>21</v>
      </c>
      <c r="B29" s="46" t="str">
        <f t="shared" si="5"/>
        <v/>
      </c>
      <c r="C29" s="15" t="str">
        <f t="shared" si="6"/>
        <v/>
      </c>
      <c r="D29" s="63">
        <f t="shared" si="0"/>
        <v>0</v>
      </c>
      <c r="E29" s="52">
        <f t="shared" si="1"/>
        <v>0</v>
      </c>
      <c r="F29" s="46">
        <f t="shared" si="2"/>
        <v>0</v>
      </c>
      <c r="G29" s="46">
        <f t="shared" si="3"/>
        <v>0</v>
      </c>
      <c r="H29" s="46">
        <f t="shared" si="4"/>
        <v>0</v>
      </c>
      <c r="L29" s="100">
        <f>IF($M29='ordem de passagem'!C31,'ordem de passagem'!B31,"")</f>
        <v>0</v>
      </c>
      <c r="M29" s="99" t="str">
        <f>IFERROR(IF('ordem de passagem'!H31&gt;2,'ordem de passagem'!C31,""),"")</f>
        <v/>
      </c>
      <c r="N29" s="100">
        <f>IF($M29='ordem de passagem'!C31,'ordem de passagem'!D31,"")</f>
        <v>0</v>
      </c>
      <c r="O29" s="100">
        <f>IF($M29='ordem de passagem'!C31,'ordem de passagem'!E31,"")</f>
        <v>0</v>
      </c>
      <c r="P29" s="100">
        <f>IF($M29='ordem de passagem'!C31,'ordem de passagem'!F31,"")</f>
        <v>0</v>
      </c>
      <c r="Q29" s="100">
        <f>IF($M29='ordem de passagem'!C31,'ordem de passagem'!G31,"")</f>
        <v>0</v>
      </c>
      <c r="R29" s="100">
        <f>IF($M29='ordem de passagem'!C31,'ordem de passagem'!H31,"")</f>
        <v>0</v>
      </c>
      <c r="S29" s="28">
        <f t="shared" si="7"/>
        <v>1</v>
      </c>
      <c r="T29" s="28">
        <f t="shared" si="8"/>
        <v>21</v>
      </c>
      <c r="U29" s="28">
        <f t="shared" si="9"/>
        <v>21</v>
      </c>
    </row>
    <row r="30" spans="1:21" ht="17.25" customHeight="1" x14ac:dyDescent="0.3">
      <c r="A30" s="63">
        <v>22</v>
      </c>
      <c r="B30" s="46" t="str">
        <f t="shared" si="5"/>
        <v/>
      </c>
      <c r="C30" s="15" t="str">
        <f t="shared" si="6"/>
        <v/>
      </c>
      <c r="D30" s="63">
        <f t="shared" si="0"/>
        <v>0</v>
      </c>
      <c r="E30" s="52">
        <f t="shared" si="1"/>
        <v>0</v>
      </c>
      <c r="F30" s="46">
        <f t="shared" si="2"/>
        <v>0</v>
      </c>
      <c r="G30" s="46">
        <f t="shared" si="3"/>
        <v>0</v>
      </c>
      <c r="H30" s="46">
        <f t="shared" si="4"/>
        <v>0</v>
      </c>
      <c r="L30" s="100">
        <f>IF($M30='ordem de passagem'!C32,'ordem de passagem'!B32,"")</f>
        <v>0</v>
      </c>
      <c r="M30" s="99" t="str">
        <f>IFERROR(IF('ordem de passagem'!H32&gt;2,'ordem de passagem'!C32,""),"")</f>
        <v/>
      </c>
      <c r="N30" s="100">
        <f>IF($M30='ordem de passagem'!C32,'ordem de passagem'!D32,"")</f>
        <v>0</v>
      </c>
      <c r="O30" s="100">
        <f>IF($M30='ordem de passagem'!C32,'ordem de passagem'!E32,"")</f>
        <v>0</v>
      </c>
      <c r="P30" s="100">
        <f>IF($M30='ordem de passagem'!C32,'ordem de passagem'!F32,"")</f>
        <v>0</v>
      </c>
      <c r="Q30" s="100">
        <f>IF($M30='ordem de passagem'!C32,'ordem de passagem'!G32,"")</f>
        <v>0</v>
      </c>
      <c r="R30" s="100">
        <f>IF($M30='ordem de passagem'!C32,'ordem de passagem'!H32,"")</f>
        <v>0</v>
      </c>
      <c r="S30" s="28">
        <f t="shared" si="7"/>
        <v>1</v>
      </c>
      <c r="T30" s="28">
        <f t="shared" si="8"/>
        <v>22</v>
      </c>
      <c r="U30" s="28">
        <f t="shared" si="9"/>
        <v>22</v>
      </c>
    </row>
    <row r="31" spans="1:21" ht="17.25" customHeight="1" x14ac:dyDescent="0.3">
      <c r="A31" s="63">
        <v>23</v>
      </c>
      <c r="B31" s="46" t="str">
        <f t="shared" si="5"/>
        <v/>
      </c>
      <c r="C31" s="15" t="str">
        <f t="shared" si="6"/>
        <v/>
      </c>
      <c r="D31" s="63">
        <f t="shared" si="0"/>
        <v>0</v>
      </c>
      <c r="E31" s="52">
        <f t="shared" si="1"/>
        <v>0</v>
      </c>
      <c r="F31" s="46">
        <f t="shared" si="2"/>
        <v>0</v>
      </c>
      <c r="G31" s="46">
        <f t="shared" si="3"/>
        <v>0</v>
      </c>
      <c r="H31" s="46">
        <f t="shared" si="4"/>
        <v>0</v>
      </c>
      <c r="L31" s="100">
        <f>IF($M31='ordem de passagem'!C33,'ordem de passagem'!B33,"")</f>
        <v>0</v>
      </c>
      <c r="M31" s="99" t="str">
        <f>IFERROR(IF('ordem de passagem'!H33&gt;2,'ordem de passagem'!C33,""),"")</f>
        <v/>
      </c>
      <c r="N31" s="100">
        <f>IF($M31='ordem de passagem'!C33,'ordem de passagem'!D33,"")</f>
        <v>0</v>
      </c>
      <c r="O31" s="100">
        <f>IF($M31='ordem de passagem'!C33,'ordem de passagem'!E33,"")</f>
        <v>0</v>
      </c>
      <c r="P31" s="100">
        <f>IF($M31='ordem de passagem'!C33,'ordem de passagem'!F33,"")</f>
        <v>0</v>
      </c>
      <c r="Q31" s="100">
        <f>IF($M31='ordem de passagem'!C33,'ordem de passagem'!G33,"")</f>
        <v>0</v>
      </c>
      <c r="R31" s="100">
        <f>IF($M31='ordem de passagem'!C33,'ordem de passagem'!H33,"")</f>
        <v>0</v>
      </c>
      <c r="S31" s="28">
        <f t="shared" si="7"/>
        <v>1</v>
      </c>
      <c r="T31" s="28">
        <f t="shared" si="8"/>
        <v>23</v>
      </c>
      <c r="U31" s="28">
        <f t="shared" si="9"/>
        <v>23</v>
      </c>
    </row>
    <row r="32" spans="1:21" ht="17.25" customHeight="1" x14ac:dyDescent="0.3">
      <c r="A32" s="63">
        <v>24</v>
      </c>
      <c r="B32" s="46" t="str">
        <f t="shared" si="5"/>
        <v/>
      </c>
      <c r="C32" s="15" t="str">
        <f t="shared" si="6"/>
        <v/>
      </c>
      <c r="D32" s="63">
        <f t="shared" si="0"/>
        <v>0</v>
      </c>
      <c r="E32" s="52">
        <f t="shared" si="1"/>
        <v>0</v>
      </c>
      <c r="F32" s="46">
        <f t="shared" si="2"/>
        <v>0</v>
      </c>
      <c r="G32" s="46">
        <f t="shared" si="3"/>
        <v>0</v>
      </c>
      <c r="H32" s="46">
        <f t="shared" si="4"/>
        <v>0</v>
      </c>
      <c r="L32" s="100">
        <f>IF($M32='ordem de passagem'!C34,'ordem de passagem'!B34,"")</f>
        <v>0</v>
      </c>
      <c r="M32" s="99" t="str">
        <f>IFERROR(IF('ordem de passagem'!H34&gt;2,'ordem de passagem'!C34,""),"")</f>
        <v/>
      </c>
      <c r="N32" s="100">
        <f>IF($M32='ordem de passagem'!C34,'ordem de passagem'!D34,"")</f>
        <v>0</v>
      </c>
      <c r="O32" s="100">
        <f>IF($M32='ordem de passagem'!C34,'ordem de passagem'!E34,"")</f>
        <v>0</v>
      </c>
      <c r="P32" s="100">
        <f>IF($M32='ordem de passagem'!C34,'ordem de passagem'!F34,"")</f>
        <v>0</v>
      </c>
      <c r="Q32" s="100">
        <f>IF($M32='ordem de passagem'!C34,'ordem de passagem'!G34,"")</f>
        <v>0</v>
      </c>
      <c r="R32" s="100">
        <f>IF($M32='ordem de passagem'!C34,'ordem de passagem'!H34,"")</f>
        <v>0</v>
      </c>
      <c r="S32" s="28">
        <f t="shared" si="7"/>
        <v>1</v>
      </c>
      <c r="T32" s="28">
        <f t="shared" si="8"/>
        <v>24</v>
      </c>
      <c r="U32" s="28">
        <f t="shared" si="9"/>
        <v>24</v>
      </c>
    </row>
    <row r="33" spans="1:21" ht="17.25" customHeight="1" x14ac:dyDescent="0.3">
      <c r="A33" s="63">
        <v>25</v>
      </c>
      <c r="B33" s="46" t="str">
        <f t="shared" si="5"/>
        <v/>
      </c>
      <c r="C33" s="15" t="str">
        <f t="shared" si="6"/>
        <v/>
      </c>
      <c r="D33" s="63">
        <f t="shared" si="0"/>
        <v>0</v>
      </c>
      <c r="E33" s="52">
        <f t="shared" si="1"/>
        <v>0</v>
      </c>
      <c r="F33" s="46">
        <f t="shared" si="2"/>
        <v>0</v>
      </c>
      <c r="G33" s="46">
        <f t="shared" si="3"/>
        <v>0</v>
      </c>
      <c r="H33" s="46">
        <f t="shared" si="4"/>
        <v>0</v>
      </c>
      <c r="L33" s="100">
        <f>IF($M33='ordem de passagem'!C35,'ordem de passagem'!B35,"")</f>
        <v>0</v>
      </c>
      <c r="M33" s="99" t="str">
        <f>IFERROR(IF('ordem de passagem'!H35&gt;2,'ordem de passagem'!C35,""),"")</f>
        <v/>
      </c>
      <c r="N33" s="100">
        <f>IF($M33='ordem de passagem'!C35,'ordem de passagem'!D35,"")</f>
        <v>0</v>
      </c>
      <c r="O33" s="100">
        <f>IF($M33='ordem de passagem'!C35,'ordem de passagem'!E35,"")</f>
        <v>0</v>
      </c>
      <c r="P33" s="100">
        <f>IF($M33='ordem de passagem'!C35,'ordem de passagem'!F35,"")</f>
        <v>0</v>
      </c>
      <c r="Q33" s="100">
        <f>IF($M33='ordem de passagem'!C35,'ordem de passagem'!G35,"")</f>
        <v>0</v>
      </c>
      <c r="R33" s="100">
        <f>IF($M33='ordem de passagem'!C35,'ordem de passagem'!H35,"")</f>
        <v>0</v>
      </c>
      <c r="S33" s="28">
        <f t="shared" si="7"/>
        <v>1</v>
      </c>
      <c r="T33" s="28">
        <f t="shared" si="8"/>
        <v>25</v>
      </c>
      <c r="U33" s="28">
        <f t="shared" si="9"/>
        <v>25</v>
      </c>
    </row>
    <row r="34" spans="1:21" ht="17.25" customHeight="1" x14ac:dyDescent="0.3">
      <c r="A34" s="63">
        <v>26</v>
      </c>
      <c r="B34" s="46" t="str">
        <f t="shared" si="5"/>
        <v/>
      </c>
      <c r="C34" s="15" t="str">
        <f t="shared" si="6"/>
        <v/>
      </c>
      <c r="D34" s="63">
        <f t="shared" si="0"/>
        <v>0</v>
      </c>
      <c r="E34" s="52">
        <f t="shared" si="1"/>
        <v>0</v>
      </c>
      <c r="F34" s="46">
        <f t="shared" si="2"/>
        <v>0</v>
      </c>
      <c r="G34" s="46">
        <f t="shared" si="3"/>
        <v>0</v>
      </c>
      <c r="H34" s="46">
        <f t="shared" si="4"/>
        <v>0</v>
      </c>
      <c r="L34" s="100">
        <f>IF($M34='ordem de passagem'!C36,'ordem de passagem'!B36,"")</f>
        <v>0</v>
      </c>
      <c r="M34" s="99" t="str">
        <f>IFERROR(IF('ordem de passagem'!H36&gt;2,'ordem de passagem'!C36,""),"")</f>
        <v/>
      </c>
      <c r="N34" s="100">
        <f>IF($M34='ordem de passagem'!C36,'ordem de passagem'!D36,"")</f>
        <v>0</v>
      </c>
      <c r="O34" s="100">
        <f>IF($M34='ordem de passagem'!C36,'ordem de passagem'!E36,"")</f>
        <v>0</v>
      </c>
      <c r="P34" s="100">
        <f>IF($M34='ordem de passagem'!C36,'ordem de passagem'!F36,"")</f>
        <v>0</v>
      </c>
      <c r="Q34" s="100">
        <f>IF($M34='ordem de passagem'!C36,'ordem de passagem'!G36,"")</f>
        <v>0</v>
      </c>
      <c r="R34" s="100">
        <f>IF($M34='ordem de passagem'!C36,'ordem de passagem'!H36,"")</f>
        <v>0</v>
      </c>
      <c r="S34" s="28">
        <f t="shared" si="7"/>
        <v>1</v>
      </c>
      <c r="T34" s="28">
        <f t="shared" si="8"/>
        <v>26</v>
      </c>
      <c r="U34" s="28">
        <f t="shared" si="9"/>
        <v>26</v>
      </c>
    </row>
    <row r="35" spans="1:21" ht="17.25" customHeight="1" x14ac:dyDescent="0.3">
      <c r="A35" s="63">
        <v>27</v>
      </c>
      <c r="B35" s="46" t="str">
        <f t="shared" si="5"/>
        <v/>
      </c>
      <c r="C35" s="15" t="str">
        <f t="shared" si="6"/>
        <v/>
      </c>
      <c r="D35" s="63">
        <f t="shared" si="0"/>
        <v>0</v>
      </c>
      <c r="E35" s="52">
        <f t="shared" si="1"/>
        <v>0</v>
      </c>
      <c r="F35" s="46">
        <f t="shared" si="2"/>
        <v>0</v>
      </c>
      <c r="G35" s="46">
        <f t="shared" si="3"/>
        <v>0</v>
      </c>
      <c r="H35" s="46">
        <f t="shared" si="4"/>
        <v>0</v>
      </c>
      <c r="L35" s="100">
        <f>IF($M35='ordem de passagem'!C37,'ordem de passagem'!B37,"")</f>
        <v>0</v>
      </c>
      <c r="M35" s="99" t="str">
        <f>IFERROR(IF('ordem de passagem'!H37&gt;2,'ordem de passagem'!C37,""),"")</f>
        <v/>
      </c>
      <c r="N35" s="100">
        <f>IF($M35='ordem de passagem'!C37,'ordem de passagem'!D37,"")</f>
        <v>0</v>
      </c>
      <c r="O35" s="100">
        <f>IF($M35='ordem de passagem'!C37,'ordem de passagem'!E37,"")</f>
        <v>0</v>
      </c>
      <c r="P35" s="100">
        <f>IF($M35='ordem de passagem'!C37,'ordem de passagem'!F37,"")</f>
        <v>0</v>
      </c>
      <c r="Q35" s="100">
        <f>IF($M35='ordem de passagem'!C37,'ordem de passagem'!G37,"")</f>
        <v>0</v>
      </c>
      <c r="R35" s="100">
        <f>IF($M35='ordem de passagem'!C37,'ordem de passagem'!H37,"")</f>
        <v>0</v>
      </c>
      <c r="S35" s="28">
        <f t="shared" si="7"/>
        <v>1</v>
      </c>
      <c r="T35" s="28">
        <f t="shared" si="8"/>
        <v>27</v>
      </c>
      <c r="U35" s="28">
        <f t="shared" si="9"/>
        <v>27</v>
      </c>
    </row>
    <row r="36" spans="1:21" ht="17.25" customHeight="1" x14ac:dyDescent="0.3">
      <c r="A36" s="63">
        <v>28</v>
      </c>
      <c r="B36" s="46" t="str">
        <f t="shared" si="5"/>
        <v/>
      </c>
      <c r="C36" s="15" t="str">
        <f t="shared" si="6"/>
        <v/>
      </c>
      <c r="D36" s="63">
        <f t="shared" si="0"/>
        <v>0</v>
      </c>
      <c r="E36" s="52">
        <f t="shared" si="1"/>
        <v>0</v>
      </c>
      <c r="F36" s="46">
        <f t="shared" si="2"/>
        <v>0</v>
      </c>
      <c r="G36" s="46">
        <f t="shared" si="3"/>
        <v>0</v>
      </c>
      <c r="H36" s="46">
        <f t="shared" si="4"/>
        <v>0</v>
      </c>
      <c r="L36" s="100">
        <f>IF($M36='ordem de passagem'!C38,'ordem de passagem'!B38,"")</f>
        <v>0</v>
      </c>
      <c r="M36" s="99" t="str">
        <f>IFERROR(IF('ordem de passagem'!H38&gt;2,'ordem de passagem'!C38,""),"")</f>
        <v/>
      </c>
      <c r="N36" s="100">
        <f>IF($M36='ordem de passagem'!C38,'ordem de passagem'!D38,"")</f>
        <v>0</v>
      </c>
      <c r="O36" s="100">
        <f>IF($M36='ordem de passagem'!C38,'ordem de passagem'!E38,"")</f>
        <v>0</v>
      </c>
      <c r="P36" s="100">
        <f>IF($M36='ordem de passagem'!C38,'ordem de passagem'!F38,"")</f>
        <v>0</v>
      </c>
      <c r="Q36" s="100">
        <f>IF($M36='ordem de passagem'!C38,'ordem de passagem'!G38,"")</f>
        <v>0</v>
      </c>
      <c r="R36" s="100">
        <f>IF($M36='ordem de passagem'!C38,'ordem de passagem'!H38,"")</f>
        <v>0</v>
      </c>
      <c r="S36" s="28">
        <f t="shared" si="7"/>
        <v>1</v>
      </c>
      <c r="T36" s="28">
        <f t="shared" si="8"/>
        <v>28</v>
      </c>
      <c r="U36" s="28">
        <f t="shared" si="9"/>
        <v>28</v>
      </c>
    </row>
    <row r="37" spans="1:21" ht="17.25" customHeight="1" x14ac:dyDescent="0.3">
      <c r="A37" s="63">
        <v>29</v>
      </c>
      <c r="B37" s="46" t="str">
        <f t="shared" si="5"/>
        <v/>
      </c>
      <c r="C37" s="15" t="str">
        <f t="shared" si="6"/>
        <v/>
      </c>
      <c r="D37" s="63">
        <f t="shared" si="0"/>
        <v>0</v>
      </c>
      <c r="E37" s="52">
        <f t="shared" si="1"/>
        <v>0</v>
      </c>
      <c r="F37" s="46">
        <f t="shared" si="2"/>
        <v>0</v>
      </c>
      <c r="G37" s="46">
        <f t="shared" si="3"/>
        <v>0</v>
      </c>
      <c r="H37" s="46">
        <f t="shared" si="4"/>
        <v>0</v>
      </c>
      <c r="L37" s="100">
        <f>IF($M37='ordem de passagem'!C39,'ordem de passagem'!B39,"")</f>
        <v>0</v>
      </c>
      <c r="M37" s="99" t="str">
        <f>IFERROR(IF('ordem de passagem'!H39&gt;2,'ordem de passagem'!C39,""),"")</f>
        <v/>
      </c>
      <c r="N37" s="100">
        <f>IF($M37='ordem de passagem'!C39,'ordem de passagem'!D39,"")</f>
        <v>0</v>
      </c>
      <c r="O37" s="100">
        <f>IF($M37='ordem de passagem'!C39,'ordem de passagem'!E39,"")</f>
        <v>0</v>
      </c>
      <c r="P37" s="100">
        <f>IF($M37='ordem de passagem'!C39,'ordem de passagem'!F39,"")</f>
        <v>0</v>
      </c>
      <c r="Q37" s="100">
        <f>IF($M37='ordem de passagem'!C39,'ordem de passagem'!G39,"")</f>
        <v>0</v>
      </c>
      <c r="R37" s="100">
        <f>IF($M37='ordem de passagem'!C39,'ordem de passagem'!H39,"")</f>
        <v>0</v>
      </c>
      <c r="S37" s="28">
        <f t="shared" si="7"/>
        <v>1</v>
      </c>
      <c r="T37" s="28">
        <f t="shared" si="8"/>
        <v>29</v>
      </c>
      <c r="U37" s="28">
        <f t="shared" si="9"/>
        <v>29</v>
      </c>
    </row>
    <row r="38" spans="1:21" ht="17.25" customHeight="1" x14ac:dyDescent="0.3">
      <c r="A38" s="63">
        <v>30</v>
      </c>
      <c r="B38" s="46" t="str">
        <f t="shared" si="5"/>
        <v/>
      </c>
      <c r="C38" s="15" t="str">
        <f t="shared" si="6"/>
        <v/>
      </c>
      <c r="D38" s="63">
        <f t="shared" si="0"/>
        <v>0</v>
      </c>
      <c r="E38" s="52">
        <f t="shared" si="1"/>
        <v>0</v>
      </c>
      <c r="F38" s="46">
        <f t="shared" si="2"/>
        <v>0</v>
      </c>
      <c r="G38" s="46">
        <f t="shared" si="3"/>
        <v>0</v>
      </c>
      <c r="H38" s="46">
        <f t="shared" si="4"/>
        <v>0</v>
      </c>
      <c r="L38" s="100">
        <f>IF($M38='ordem de passagem'!C40,'ordem de passagem'!B40,"")</f>
        <v>0</v>
      </c>
      <c r="M38" s="99" t="str">
        <f>IFERROR(IF('ordem de passagem'!H40&gt;2,'ordem de passagem'!C40,""),"")</f>
        <v/>
      </c>
      <c r="N38" s="100">
        <f>IF($M38='ordem de passagem'!C40,'ordem de passagem'!D40,"")</f>
        <v>0</v>
      </c>
      <c r="O38" s="100">
        <f>IF($M38='ordem de passagem'!C40,'ordem de passagem'!E40,"")</f>
        <v>0</v>
      </c>
      <c r="P38" s="100">
        <f>IF($M38='ordem de passagem'!C40,'ordem de passagem'!F40,"")</f>
        <v>0</v>
      </c>
      <c r="Q38" s="100">
        <f>IF($M38='ordem de passagem'!C40,'ordem de passagem'!G40,"")</f>
        <v>0</v>
      </c>
      <c r="R38" s="100">
        <f>IF($M38='ordem de passagem'!C40,'ordem de passagem'!H40,"")</f>
        <v>0</v>
      </c>
      <c r="S38" s="28">
        <f t="shared" si="7"/>
        <v>1</v>
      </c>
      <c r="T38" s="28">
        <f t="shared" si="8"/>
        <v>30</v>
      </c>
      <c r="U38" s="28">
        <f t="shared" si="9"/>
        <v>30</v>
      </c>
    </row>
    <row r="39" spans="1:21" ht="17.25" customHeight="1" x14ac:dyDescent="0.3">
      <c r="A39" s="63">
        <v>31</v>
      </c>
      <c r="B39" s="46" t="str">
        <f t="shared" si="5"/>
        <v/>
      </c>
      <c r="C39" s="15" t="str">
        <f t="shared" si="6"/>
        <v/>
      </c>
      <c r="D39" s="63">
        <f t="shared" si="0"/>
        <v>0</v>
      </c>
      <c r="E39" s="52">
        <f t="shared" si="1"/>
        <v>0</v>
      </c>
      <c r="F39" s="46">
        <f t="shared" si="2"/>
        <v>0</v>
      </c>
      <c r="G39" s="46">
        <f t="shared" si="3"/>
        <v>0</v>
      </c>
      <c r="H39" s="46">
        <f t="shared" si="4"/>
        <v>0</v>
      </c>
      <c r="L39" s="100">
        <f>IF($M39='ordem de passagem'!C41,'ordem de passagem'!B41,"")</f>
        <v>0</v>
      </c>
      <c r="M39" s="99" t="str">
        <f>IFERROR(IF('ordem de passagem'!H41&gt;2,'ordem de passagem'!C41,""),"")</f>
        <v/>
      </c>
      <c r="N39" s="100">
        <f>IF($M39='ordem de passagem'!C41,'ordem de passagem'!D41,"")</f>
        <v>0</v>
      </c>
      <c r="O39" s="100">
        <f>IF($M39='ordem de passagem'!C41,'ordem de passagem'!E41,"")</f>
        <v>0</v>
      </c>
      <c r="P39" s="100">
        <f>IF($M39='ordem de passagem'!C41,'ordem de passagem'!F41,"")</f>
        <v>0</v>
      </c>
      <c r="Q39" s="100">
        <f>IF($M39='ordem de passagem'!C41,'ordem de passagem'!G41,"")</f>
        <v>0</v>
      </c>
      <c r="R39" s="100">
        <f>IF($M39='ordem de passagem'!C41,'ordem de passagem'!H41,"")</f>
        <v>0</v>
      </c>
      <c r="S39" s="28">
        <f t="shared" si="7"/>
        <v>1</v>
      </c>
      <c r="T39" s="28">
        <f t="shared" si="8"/>
        <v>31</v>
      </c>
      <c r="U39" s="28">
        <f t="shared" si="9"/>
        <v>31</v>
      </c>
    </row>
    <row r="40" spans="1:21" ht="17.25" customHeight="1" x14ac:dyDescent="0.3">
      <c r="A40" s="63">
        <v>32</v>
      </c>
      <c r="B40" s="46" t="str">
        <f t="shared" si="5"/>
        <v/>
      </c>
      <c r="C40" s="15" t="str">
        <f t="shared" si="6"/>
        <v/>
      </c>
      <c r="D40" s="63">
        <f t="shared" si="0"/>
        <v>0</v>
      </c>
      <c r="E40" s="52">
        <f t="shared" si="1"/>
        <v>0</v>
      </c>
      <c r="F40" s="46">
        <f t="shared" si="2"/>
        <v>0</v>
      </c>
      <c r="G40" s="46">
        <f t="shared" si="3"/>
        <v>0</v>
      </c>
      <c r="H40" s="46">
        <f t="shared" si="4"/>
        <v>0</v>
      </c>
      <c r="L40" s="100">
        <f>IF($M40='ordem de passagem'!C42,'ordem de passagem'!B42,"")</f>
        <v>0</v>
      </c>
      <c r="M40" s="99" t="str">
        <f>IFERROR(IF('ordem de passagem'!H42&gt;2,'ordem de passagem'!C42,""),"")</f>
        <v/>
      </c>
      <c r="N40" s="100">
        <f>IF($M40='ordem de passagem'!C42,'ordem de passagem'!D42,"")</f>
        <v>0</v>
      </c>
      <c r="O40" s="100">
        <f>IF($M40='ordem de passagem'!C42,'ordem de passagem'!E42,"")</f>
        <v>0</v>
      </c>
      <c r="P40" s="100">
        <f>IF($M40='ordem de passagem'!C42,'ordem de passagem'!F42,"")</f>
        <v>0</v>
      </c>
      <c r="Q40" s="100">
        <f>IF($M40='ordem de passagem'!C42,'ordem de passagem'!G42,"")</f>
        <v>0</v>
      </c>
      <c r="R40" s="100">
        <f>IF($M40='ordem de passagem'!C42,'ordem de passagem'!H42,"")</f>
        <v>0</v>
      </c>
      <c r="S40" s="28">
        <f t="shared" si="7"/>
        <v>1</v>
      </c>
      <c r="T40" s="28">
        <f t="shared" si="8"/>
        <v>32</v>
      </c>
      <c r="U40" s="28">
        <f t="shared" si="9"/>
        <v>32</v>
      </c>
    </row>
    <row r="41" spans="1:21" ht="17.25" customHeight="1" x14ac:dyDescent="0.3">
      <c r="A41" s="63">
        <v>33</v>
      </c>
      <c r="B41" s="46" t="str">
        <f t="shared" si="5"/>
        <v/>
      </c>
      <c r="C41" s="15" t="str">
        <f t="shared" si="6"/>
        <v/>
      </c>
      <c r="D41" s="63">
        <f t="shared" si="0"/>
        <v>0</v>
      </c>
      <c r="E41" s="52">
        <f t="shared" si="1"/>
        <v>0</v>
      </c>
      <c r="F41" s="46">
        <f t="shared" si="2"/>
        <v>0</v>
      </c>
      <c r="G41" s="46">
        <f t="shared" si="3"/>
        <v>0</v>
      </c>
      <c r="H41" s="46">
        <f t="shared" si="4"/>
        <v>0</v>
      </c>
      <c r="L41" s="100">
        <f>IF($M41='ordem de passagem'!C43,'ordem de passagem'!B43,"")</f>
        <v>0</v>
      </c>
      <c r="M41" s="99" t="str">
        <f>IFERROR(IF('ordem de passagem'!H43&gt;2,'ordem de passagem'!C43,""),"")</f>
        <v/>
      </c>
      <c r="N41" s="100">
        <f>IF($M41='ordem de passagem'!C43,'ordem de passagem'!D43,"")</f>
        <v>0</v>
      </c>
      <c r="O41" s="100">
        <f>IF($M41='ordem de passagem'!C43,'ordem de passagem'!E43,"")</f>
        <v>0</v>
      </c>
      <c r="P41" s="100">
        <f>IF($M41='ordem de passagem'!C43,'ordem de passagem'!F43,"")</f>
        <v>0</v>
      </c>
      <c r="Q41" s="100">
        <f>IF($M41='ordem de passagem'!C43,'ordem de passagem'!G43,"")</f>
        <v>0</v>
      </c>
      <c r="R41" s="100">
        <f>IF($M41='ordem de passagem'!C43,'ordem de passagem'!H43,"")</f>
        <v>0</v>
      </c>
      <c r="S41" s="28">
        <f t="shared" si="7"/>
        <v>1</v>
      </c>
      <c r="T41" s="28">
        <f t="shared" si="8"/>
        <v>33</v>
      </c>
      <c r="U41" s="28">
        <f t="shared" si="9"/>
        <v>33</v>
      </c>
    </row>
    <row r="42" spans="1:21" ht="17.25" customHeight="1" x14ac:dyDescent="0.3">
      <c r="A42" s="63">
        <v>34</v>
      </c>
      <c r="B42" s="46" t="str">
        <f t="shared" si="5"/>
        <v/>
      </c>
      <c r="C42" s="15" t="str">
        <f t="shared" si="6"/>
        <v/>
      </c>
      <c r="D42" s="63">
        <f t="shared" si="0"/>
        <v>0</v>
      </c>
      <c r="E42" s="52">
        <f t="shared" si="1"/>
        <v>0</v>
      </c>
      <c r="F42" s="46">
        <f t="shared" si="2"/>
        <v>0</v>
      </c>
      <c r="G42" s="46">
        <f t="shared" si="3"/>
        <v>0</v>
      </c>
      <c r="H42" s="46">
        <f t="shared" si="4"/>
        <v>0</v>
      </c>
      <c r="L42" s="100">
        <f>IF($M42='ordem de passagem'!C44,'ordem de passagem'!B44,"")</f>
        <v>0</v>
      </c>
      <c r="M42" s="99" t="str">
        <f>IFERROR(IF('ordem de passagem'!H44&gt;2,'ordem de passagem'!C44,""),"")</f>
        <v/>
      </c>
      <c r="N42" s="100">
        <f>IF($M42='ordem de passagem'!C44,'ordem de passagem'!D44,"")</f>
        <v>0</v>
      </c>
      <c r="O42" s="100">
        <f>IF($M42='ordem de passagem'!C44,'ordem de passagem'!E44,"")</f>
        <v>0</v>
      </c>
      <c r="P42" s="100">
        <f>IF($M42='ordem de passagem'!C44,'ordem de passagem'!F44,"")</f>
        <v>0</v>
      </c>
      <c r="Q42" s="100">
        <f>IF($M42='ordem de passagem'!C44,'ordem de passagem'!G44,"")</f>
        <v>0</v>
      </c>
      <c r="R42" s="100">
        <f>IF($M42='ordem de passagem'!C44,'ordem de passagem'!H44,"")</f>
        <v>0</v>
      </c>
      <c r="S42" s="28">
        <f t="shared" si="7"/>
        <v>1</v>
      </c>
      <c r="T42" s="28">
        <f t="shared" si="8"/>
        <v>34</v>
      </c>
      <c r="U42" s="28">
        <f t="shared" si="9"/>
        <v>34</v>
      </c>
    </row>
    <row r="43" spans="1:21" ht="17.25" customHeight="1" x14ac:dyDescent="0.3">
      <c r="A43" s="63">
        <v>35</v>
      </c>
      <c r="B43" s="46" t="str">
        <f t="shared" si="5"/>
        <v/>
      </c>
      <c r="C43" s="15" t="str">
        <f t="shared" si="6"/>
        <v/>
      </c>
      <c r="D43" s="63">
        <f t="shared" si="0"/>
        <v>0</v>
      </c>
      <c r="E43" s="52">
        <f t="shared" si="1"/>
        <v>0</v>
      </c>
      <c r="F43" s="46">
        <f t="shared" si="2"/>
        <v>0</v>
      </c>
      <c r="G43" s="46">
        <f t="shared" si="3"/>
        <v>0</v>
      </c>
      <c r="H43" s="46">
        <f t="shared" si="4"/>
        <v>0</v>
      </c>
      <c r="L43" s="100">
        <f>IF($M43='ordem de passagem'!C45,'ordem de passagem'!B45,"")</f>
        <v>0</v>
      </c>
      <c r="M43" s="99" t="str">
        <f>IFERROR(IF('ordem de passagem'!H45&gt;2,'ordem de passagem'!C45,""),"")</f>
        <v/>
      </c>
      <c r="N43" s="100">
        <f>IF($M43='ordem de passagem'!C45,'ordem de passagem'!D45,"")</f>
        <v>0</v>
      </c>
      <c r="O43" s="100">
        <f>IF($M43='ordem de passagem'!C45,'ordem de passagem'!E45,"")</f>
        <v>0</v>
      </c>
      <c r="P43" s="100">
        <f>IF($M43='ordem de passagem'!C45,'ordem de passagem'!F45,"")</f>
        <v>0</v>
      </c>
      <c r="Q43" s="100">
        <f>IF($M43='ordem de passagem'!C45,'ordem de passagem'!G45,"")</f>
        <v>0</v>
      </c>
      <c r="R43" s="100">
        <f>IF($M43='ordem de passagem'!C45,'ordem de passagem'!H45,"")</f>
        <v>0</v>
      </c>
      <c r="S43" s="28">
        <f>COUNT(R43)</f>
        <v>1</v>
      </c>
      <c r="T43" s="28">
        <f t="shared" si="8"/>
        <v>35</v>
      </c>
      <c r="U43" s="28">
        <f t="shared" si="9"/>
        <v>35</v>
      </c>
    </row>
    <row r="44" spans="1:21" ht="17.25" customHeight="1" x14ac:dyDescent="0.3">
      <c r="A44" s="63">
        <v>36</v>
      </c>
      <c r="B44" s="46" t="str">
        <f t="shared" si="5"/>
        <v/>
      </c>
      <c r="C44" s="15" t="str">
        <f t="shared" si="6"/>
        <v/>
      </c>
      <c r="D44" s="63" t="str">
        <f t="shared" si="0"/>
        <v/>
      </c>
      <c r="E44" s="52">
        <f t="shared" si="1"/>
        <v>0</v>
      </c>
      <c r="F44" s="46">
        <f t="shared" si="2"/>
        <v>0</v>
      </c>
      <c r="G44" s="46">
        <f t="shared" si="3"/>
        <v>0</v>
      </c>
      <c r="H44" s="46">
        <f t="shared" si="4"/>
        <v>0</v>
      </c>
      <c r="L44" s="100">
        <f>IF($M44='ordem de passagem'!C46,'ordem de passagem'!B46,"")</f>
        <v>0</v>
      </c>
      <c r="M44" s="99" t="str">
        <f>IFERROR(IF('ordem de passagem'!H46&gt;2,'ordem de passagem'!C46,""),"")</f>
        <v/>
      </c>
      <c r="N44" s="100" t="str">
        <f>IF($M44='ordem de passagem'!C46,'ordem de passagem'!D46,"")</f>
        <v/>
      </c>
      <c r="O44" s="100">
        <f>IF($M44='ordem de passagem'!C46,'ordem de passagem'!E46,"")</f>
        <v>0</v>
      </c>
      <c r="P44" s="100">
        <f>IF($M44='ordem de passagem'!C46,'ordem de passagem'!F46,"")</f>
        <v>0</v>
      </c>
      <c r="Q44" s="100">
        <f>IF($M44='ordem de passagem'!C46,'ordem de passagem'!G46,"")</f>
        <v>0</v>
      </c>
      <c r="R44" s="100">
        <f>IF($M44='ordem de passagem'!C46,'ordem de passagem'!H46,"")</f>
        <v>0</v>
      </c>
      <c r="S44" s="28">
        <f t="shared" si="7"/>
        <v>1</v>
      </c>
      <c r="T44" s="28">
        <f t="shared" si="8"/>
        <v>36</v>
      </c>
      <c r="U44" s="28">
        <f t="shared" si="9"/>
        <v>36</v>
      </c>
    </row>
    <row r="45" spans="1:21" ht="17.25" customHeight="1" x14ac:dyDescent="0.3">
      <c r="A45" s="63">
        <v>37</v>
      </c>
      <c r="B45" s="46" t="str">
        <f t="shared" si="5"/>
        <v/>
      </c>
      <c r="C45" s="15" t="str">
        <f>IFERROR(INDEX(M45:M141,MATCH(A45,U45:U141,0)),"")</f>
        <v/>
      </c>
      <c r="D45" s="63">
        <f t="shared" si="0"/>
        <v>0</v>
      </c>
      <c r="E45" s="52">
        <f t="shared" si="1"/>
        <v>0</v>
      </c>
      <c r="F45" s="46">
        <f t="shared" si="2"/>
        <v>0</v>
      </c>
      <c r="G45" s="46">
        <f t="shared" si="3"/>
        <v>0</v>
      </c>
      <c r="H45" s="46">
        <f t="shared" si="4"/>
        <v>0</v>
      </c>
      <c r="L45" s="100">
        <f>IF($M45='ordem de passagem'!C47,'ordem de passagem'!B47,"")</f>
        <v>0</v>
      </c>
      <c r="M45" s="99" t="str">
        <f>IFERROR(IF('ordem de passagem'!H47&gt;2,'ordem de passagem'!C47,""),"")</f>
        <v/>
      </c>
      <c r="N45" s="100">
        <f>IF($M45='ordem de passagem'!C47,'ordem de passagem'!D47,"")</f>
        <v>0</v>
      </c>
      <c r="O45" s="100">
        <f>IF($M45='ordem de passagem'!C47,'ordem de passagem'!E47,"")</f>
        <v>0</v>
      </c>
      <c r="P45" s="100">
        <f>IF($M45='ordem de passagem'!C47,'ordem de passagem'!F47,"")</f>
        <v>0</v>
      </c>
      <c r="Q45" s="100">
        <f>IF($M45='ordem de passagem'!C47,'ordem de passagem'!G47,"")</f>
        <v>0</v>
      </c>
      <c r="R45" s="100">
        <f>IF($M45='ordem de passagem'!C47,'ordem de passagem'!H47,"")</f>
        <v>0</v>
      </c>
      <c r="S45" s="28">
        <f t="shared" si="7"/>
        <v>1</v>
      </c>
      <c r="T45" s="28">
        <f t="shared" si="8"/>
        <v>37</v>
      </c>
      <c r="U45" s="28">
        <f t="shared" si="9"/>
        <v>37</v>
      </c>
    </row>
    <row r="46" spans="1:21" ht="17.25" customHeight="1" x14ac:dyDescent="0.3">
      <c r="A46" s="63">
        <v>38</v>
      </c>
      <c r="B46" s="46" t="str">
        <f t="shared" si="5"/>
        <v/>
      </c>
      <c r="C46" s="15" t="str">
        <f t="shared" si="6"/>
        <v/>
      </c>
      <c r="D46" s="63">
        <f t="shared" si="0"/>
        <v>0</v>
      </c>
      <c r="E46" s="52">
        <f t="shared" si="1"/>
        <v>0</v>
      </c>
      <c r="F46" s="46">
        <f t="shared" si="2"/>
        <v>0</v>
      </c>
      <c r="G46" s="46">
        <f t="shared" si="3"/>
        <v>0</v>
      </c>
      <c r="H46" s="46">
        <f t="shared" si="4"/>
        <v>0</v>
      </c>
      <c r="L46" s="100">
        <f>IF($M46='ordem de passagem'!C48,'ordem de passagem'!B48,"")</f>
        <v>0</v>
      </c>
      <c r="M46" s="99" t="str">
        <f>IFERROR(IF('ordem de passagem'!H48&gt;2,'ordem de passagem'!C48,""),"")</f>
        <v/>
      </c>
      <c r="N46" s="100">
        <f>IF($M46='ordem de passagem'!C48,'ordem de passagem'!D48,"")</f>
        <v>0</v>
      </c>
      <c r="O46" s="100">
        <f>IF($M46='ordem de passagem'!C48,'ordem de passagem'!E48,"")</f>
        <v>0</v>
      </c>
      <c r="P46" s="100">
        <f>IF($M46='ordem de passagem'!C48,'ordem de passagem'!F48,"")</f>
        <v>0</v>
      </c>
      <c r="Q46" s="100">
        <f>IF($M46='ordem de passagem'!C48,'ordem de passagem'!G48,"")</f>
        <v>0</v>
      </c>
      <c r="R46" s="100">
        <f>IF($M46='ordem de passagem'!C48,'ordem de passagem'!H48,"")</f>
        <v>0</v>
      </c>
      <c r="S46" s="28">
        <f t="shared" si="7"/>
        <v>1</v>
      </c>
      <c r="T46" s="28">
        <f t="shared" si="8"/>
        <v>38</v>
      </c>
      <c r="U46" s="28">
        <f t="shared" si="9"/>
        <v>38</v>
      </c>
    </row>
    <row r="47" spans="1:21" ht="17.25" customHeight="1" x14ac:dyDescent="0.3">
      <c r="A47" s="63">
        <v>39</v>
      </c>
      <c r="B47" s="46" t="str">
        <f t="shared" si="5"/>
        <v/>
      </c>
      <c r="C47" s="15" t="str">
        <f t="shared" si="6"/>
        <v/>
      </c>
      <c r="D47" s="63">
        <f t="shared" si="0"/>
        <v>0</v>
      </c>
      <c r="E47" s="52">
        <f t="shared" si="1"/>
        <v>0</v>
      </c>
      <c r="F47" s="46">
        <f t="shared" si="2"/>
        <v>0</v>
      </c>
      <c r="G47" s="46">
        <f t="shared" si="3"/>
        <v>0</v>
      </c>
      <c r="H47" s="46">
        <f t="shared" si="4"/>
        <v>0</v>
      </c>
      <c r="L47" s="100">
        <f>IF($M47='ordem de passagem'!C49,'ordem de passagem'!B49,"")</f>
        <v>0</v>
      </c>
      <c r="M47" s="99" t="str">
        <f>IFERROR(IF('ordem de passagem'!H49&gt;2,'ordem de passagem'!C49,""),"")</f>
        <v/>
      </c>
      <c r="N47" s="100">
        <f>IF($M47='ordem de passagem'!C49,'ordem de passagem'!D49,"")</f>
        <v>0</v>
      </c>
      <c r="O47" s="100">
        <f>IF($M47='ordem de passagem'!C49,'ordem de passagem'!E49,"")</f>
        <v>0</v>
      </c>
      <c r="P47" s="100">
        <f>IF($M47='ordem de passagem'!C49,'ordem de passagem'!F49,"")</f>
        <v>0</v>
      </c>
      <c r="Q47" s="100">
        <f>IF($M47='ordem de passagem'!C49,'ordem de passagem'!G49,"")</f>
        <v>0</v>
      </c>
      <c r="R47" s="100">
        <f>IF($M47='ordem de passagem'!C49,'ordem de passagem'!H49,"")</f>
        <v>0</v>
      </c>
      <c r="S47" s="28">
        <f t="shared" si="7"/>
        <v>1</v>
      </c>
      <c r="T47" s="28">
        <f t="shared" si="8"/>
        <v>39</v>
      </c>
      <c r="U47" s="28">
        <f t="shared" si="9"/>
        <v>39</v>
      </c>
    </row>
    <row r="48" spans="1:21" ht="17.25" customHeight="1" x14ac:dyDescent="0.3">
      <c r="A48" s="63">
        <v>40</v>
      </c>
      <c r="B48" s="46" t="str">
        <f t="shared" si="5"/>
        <v/>
      </c>
      <c r="C48" s="15" t="str">
        <f t="shared" si="6"/>
        <v/>
      </c>
      <c r="D48" s="63">
        <f t="shared" si="0"/>
        <v>0</v>
      </c>
      <c r="E48" s="52">
        <f t="shared" si="1"/>
        <v>0</v>
      </c>
      <c r="F48" s="46">
        <f t="shared" si="2"/>
        <v>0</v>
      </c>
      <c r="G48" s="46">
        <f t="shared" si="3"/>
        <v>0</v>
      </c>
      <c r="H48" s="46">
        <f t="shared" si="4"/>
        <v>0</v>
      </c>
      <c r="L48" s="100">
        <f>IF($M48='ordem de passagem'!C50,'ordem de passagem'!B50,"")</f>
        <v>0</v>
      </c>
      <c r="M48" s="99" t="str">
        <f>IFERROR(IF('ordem de passagem'!H50&gt;2,'ordem de passagem'!C50,""),"")</f>
        <v/>
      </c>
      <c r="N48" s="100">
        <f>IF($M48='ordem de passagem'!C50,'ordem de passagem'!D50,"")</f>
        <v>0</v>
      </c>
      <c r="O48" s="100">
        <f>IF($M48='ordem de passagem'!C50,'ordem de passagem'!E50,"")</f>
        <v>0</v>
      </c>
      <c r="P48" s="100">
        <f>IF($M48='ordem de passagem'!C50,'ordem de passagem'!F50,"")</f>
        <v>0</v>
      </c>
      <c r="Q48" s="100">
        <f>IF($M48='ordem de passagem'!C50,'ordem de passagem'!G50,"")</f>
        <v>0</v>
      </c>
      <c r="R48" s="100">
        <f>IF($M48='ordem de passagem'!C50,'ordem de passagem'!H50,"")</f>
        <v>0</v>
      </c>
      <c r="S48" s="28">
        <f t="shared" si="7"/>
        <v>1</v>
      </c>
      <c r="T48" s="28">
        <f t="shared" si="8"/>
        <v>40</v>
      </c>
      <c r="U48" s="28">
        <f t="shared" si="9"/>
        <v>40</v>
      </c>
    </row>
    <row r="49" spans="1:21" ht="17.25" customHeight="1" x14ac:dyDescent="0.3">
      <c r="A49" s="63">
        <v>41</v>
      </c>
      <c r="B49" s="46" t="str">
        <f t="shared" si="5"/>
        <v/>
      </c>
      <c r="C49" s="15" t="str">
        <f t="shared" si="6"/>
        <v/>
      </c>
      <c r="D49" s="63">
        <f t="shared" si="0"/>
        <v>0</v>
      </c>
      <c r="E49" s="52">
        <f t="shared" si="1"/>
        <v>0</v>
      </c>
      <c r="F49" s="46">
        <f t="shared" si="2"/>
        <v>0</v>
      </c>
      <c r="G49" s="46">
        <f t="shared" si="3"/>
        <v>0</v>
      </c>
      <c r="H49" s="46">
        <f t="shared" si="4"/>
        <v>0</v>
      </c>
      <c r="L49" s="100">
        <f>IF($M49='ordem de passagem'!C51,'ordem de passagem'!B51,"")</f>
        <v>0</v>
      </c>
      <c r="M49" s="99" t="str">
        <f>IFERROR(IF('ordem de passagem'!H51&gt;2,'ordem de passagem'!C51,""),"")</f>
        <v/>
      </c>
      <c r="N49" s="100">
        <f>IF($M49='ordem de passagem'!C51,'ordem de passagem'!D51,"")</f>
        <v>0</v>
      </c>
      <c r="O49" s="100">
        <f>IF($M49='ordem de passagem'!C51,'ordem de passagem'!E51,"")</f>
        <v>0</v>
      </c>
      <c r="P49" s="100">
        <f>IF($M49='ordem de passagem'!C51,'ordem de passagem'!F51,"")</f>
        <v>0</v>
      </c>
      <c r="Q49" s="100">
        <f>IF($M49='ordem de passagem'!C51,'ordem de passagem'!G51,"")</f>
        <v>0</v>
      </c>
      <c r="R49" s="100">
        <f>IF($M49='ordem de passagem'!C51,'ordem de passagem'!H51,"")</f>
        <v>0</v>
      </c>
      <c r="S49" s="28">
        <f t="shared" si="7"/>
        <v>1</v>
      </c>
      <c r="T49" s="28">
        <f t="shared" si="8"/>
        <v>41</v>
      </c>
      <c r="U49" s="28">
        <f t="shared" si="9"/>
        <v>41</v>
      </c>
    </row>
    <row r="50" spans="1:21" ht="17.25" customHeight="1" x14ac:dyDescent="0.3">
      <c r="A50" s="63">
        <v>42</v>
      </c>
      <c r="B50" s="46" t="str">
        <f t="shared" si="5"/>
        <v/>
      </c>
      <c r="C50" s="15" t="str">
        <f t="shared" si="6"/>
        <v/>
      </c>
      <c r="D50" s="63">
        <f t="shared" si="0"/>
        <v>0</v>
      </c>
      <c r="E50" s="52">
        <f t="shared" si="1"/>
        <v>0</v>
      </c>
      <c r="F50" s="46">
        <f t="shared" si="2"/>
        <v>0</v>
      </c>
      <c r="G50" s="46">
        <f t="shared" si="3"/>
        <v>0</v>
      </c>
      <c r="H50" s="46">
        <f t="shared" si="4"/>
        <v>0</v>
      </c>
      <c r="L50" s="100">
        <f>IF($M50='ordem de passagem'!C52,'ordem de passagem'!B52,"")</f>
        <v>0</v>
      </c>
      <c r="M50" s="99" t="str">
        <f>IFERROR(IF('ordem de passagem'!H52&gt;2,'ordem de passagem'!C52,""),"")</f>
        <v/>
      </c>
      <c r="N50" s="100">
        <f>IF($M50='ordem de passagem'!C52,'ordem de passagem'!D52,"")</f>
        <v>0</v>
      </c>
      <c r="O50" s="100">
        <f>IF($M50='ordem de passagem'!C52,'ordem de passagem'!E52,"")</f>
        <v>0</v>
      </c>
      <c r="P50" s="100">
        <f>IF($M50='ordem de passagem'!C52,'ordem de passagem'!F52,"")</f>
        <v>0</v>
      </c>
      <c r="Q50" s="100">
        <f>IF($M50='ordem de passagem'!C52,'ordem de passagem'!G52,"")</f>
        <v>0</v>
      </c>
      <c r="R50" s="100">
        <f>IF($M50='ordem de passagem'!C52,'ordem de passagem'!H52,"")</f>
        <v>0</v>
      </c>
      <c r="S50" s="28">
        <f t="shared" si="7"/>
        <v>1</v>
      </c>
      <c r="T50" s="28">
        <f t="shared" si="8"/>
        <v>42</v>
      </c>
      <c r="U50" s="28">
        <f t="shared" si="9"/>
        <v>42</v>
      </c>
    </row>
    <row r="51" spans="1:21" ht="17.25" customHeight="1" x14ac:dyDescent="0.3">
      <c r="A51" s="63">
        <v>43</v>
      </c>
      <c r="B51" s="46" t="str">
        <f t="shared" si="5"/>
        <v/>
      </c>
      <c r="C51" s="15" t="str">
        <f t="shared" si="6"/>
        <v/>
      </c>
      <c r="D51" s="63">
        <f t="shared" si="0"/>
        <v>0</v>
      </c>
      <c r="E51" s="52">
        <f t="shared" si="1"/>
        <v>0</v>
      </c>
      <c r="F51" s="46">
        <f t="shared" si="2"/>
        <v>0</v>
      </c>
      <c r="G51" s="46">
        <f t="shared" si="3"/>
        <v>0</v>
      </c>
      <c r="H51" s="46">
        <f t="shared" si="4"/>
        <v>0</v>
      </c>
      <c r="L51" s="100">
        <f>IF($M51='ordem de passagem'!C53,'ordem de passagem'!B53,"")</f>
        <v>0</v>
      </c>
      <c r="M51" s="99" t="str">
        <f>IFERROR(IF('ordem de passagem'!H53&gt;2,'ordem de passagem'!C53,""),"")</f>
        <v/>
      </c>
      <c r="N51" s="100">
        <f>IF($M51='ordem de passagem'!C53,'ordem de passagem'!D53,"")</f>
        <v>0</v>
      </c>
      <c r="O51" s="100">
        <f>IF($M51='ordem de passagem'!C53,'ordem de passagem'!E53,"")</f>
        <v>0</v>
      </c>
      <c r="P51" s="100">
        <f>IF($M51='ordem de passagem'!C53,'ordem de passagem'!F53,"")</f>
        <v>0</v>
      </c>
      <c r="Q51" s="100">
        <f>IF($M51='ordem de passagem'!C53,'ordem de passagem'!G53,"")</f>
        <v>0</v>
      </c>
      <c r="R51" s="100">
        <f>IF($M51='ordem de passagem'!C53,'ordem de passagem'!H53,"")</f>
        <v>0</v>
      </c>
      <c r="S51" s="28">
        <f t="shared" si="7"/>
        <v>1</v>
      </c>
      <c r="T51" s="28">
        <f t="shared" si="8"/>
        <v>43</v>
      </c>
      <c r="U51" s="28">
        <f t="shared" si="9"/>
        <v>43</v>
      </c>
    </row>
    <row r="52" spans="1:21" ht="17.25" customHeight="1" x14ac:dyDescent="0.3">
      <c r="A52" s="63">
        <v>44</v>
      </c>
      <c r="B52" s="46" t="str">
        <f t="shared" si="5"/>
        <v/>
      </c>
      <c r="C52" s="15" t="str">
        <f t="shared" si="6"/>
        <v/>
      </c>
      <c r="D52" s="63">
        <f t="shared" si="0"/>
        <v>0</v>
      </c>
      <c r="E52" s="52">
        <f t="shared" si="1"/>
        <v>0</v>
      </c>
      <c r="F52" s="46">
        <f t="shared" si="2"/>
        <v>0</v>
      </c>
      <c r="G52" s="46">
        <f t="shared" si="3"/>
        <v>0</v>
      </c>
      <c r="H52" s="46">
        <f t="shared" si="4"/>
        <v>0</v>
      </c>
      <c r="L52" s="100">
        <f>IF($M52='ordem de passagem'!C54,'ordem de passagem'!B54,"")</f>
        <v>0</v>
      </c>
      <c r="M52" s="99" t="str">
        <f>IFERROR(IF('ordem de passagem'!H54&gt;2,'ordem de passagem'!C54,""),"")</f>
        <v/>
      </c>
      <c r="N52" s="100">
        <f>IF($M52='ordem de passagem'!C54,'ordem de passagem'!D54,"")</f>
        <v>0</v>
      </c>
      <c r="O52" s="100">
        <f>IF($M52='ordem de passagem'!C54,'ordem de passagem'!E54,"")</f>
        <v>0</v>
      </c>
      <c r="P52" s="100">
        <f>IF($M52='ordem de passagem'!C54,'ordem de passagem'!F54,"")</f>
        <v>0</v>
      </c>
      <c r="Q52" s="100">
        <f>IF($M52='ordem de passagem'!C54,'ordem de passagem'!G54,"")</f>
        <v>0</v>
      </c>
      <c r="R52" s="100">
        <f>IF($M52='ordem de passagem'!C54,'ordem de passagem'!H54,"")</f>
        <v>0</v>
      </c>
      <c r="S52" s="28">
        <f t="shared" si="7"/>
        <v>1</v>
      </c>
      <c r="T52" s="28">
        <f t="shared" si="8"/>
        <v>44</v>
      </c>
      <c r="U52" s="28">
        <f t="shared" si="9"/>
        <v>44</v>
      </c>
    </row>
    <row r="53" spans="1:21" ht="17.25" customHeight="1" x14ac:dyDescent="0.3">
      <c r="A53" s="63">
        <v>45</v>
      </c>
      <c r="B53" s="46" t="str">
        <f t="shared" si="5"/>
        <v/>
      </c>
      <c r="C53" s="15" t="str">
        <f t="shared" si="6"/>
        <v/>
      </c>
      <c r="D53" s="63">
        <f t="shared" si="0"/>
        <v>0</v>
      </c>
      <c r="E53" s="52">
        <f t="shared" si="1"/>
        <v>0</v>
      </c>
      <c r="F53" s="46">
        <f t="shared" si="2"/>
        <v>0</v>
      </c>
      <c r="G53" s="46">
        <f t="shared" si="3"/>
        <v>0</v>
      </c>
      <c r="H53" s="46">
        <f t="shared" si="4"/>
        <v>0</v>
      </c>
      <c r="L53" s="100">
        <f>IF($M53='ordem de passagem'!C55,'ordem de passagem'!B55,"")</f>
        <v>0</v>
      </c>
      <c r="M53" s="99" t="str">
        <f>IFERROR(IF('ordem de passagem'!H55&gt;2,'ordem de passagem'!C55,""),"")</f>
        <v/>
      </c>
      <c r="N53" s="100">
        <f>IF($M53='ordem de passagem'!C55,'ordem de passagem'!D55,"")</f>
        <v>0</v>
      </c>
      <c r="O53" s="100">
        <f>IF($M53='ordem de passagem'!C55,'ordem de passagem'!E55,"")</f>
        <v>0</v>
      </c>
      <c r="P53" s="100">
        <f>IF($M53='ordem de passagem'!C55,'ordem de passagem'!F55,"")</f>
        <v>0</v>
      </c>
      <c r="Q53" s="100">
        <f>IF($M53='ordem de passagem'!C55,'ordem de passagem'!G55,"")</f>
        <v>0</v>
      </c>
      <c r="R53" s="100">
        <f>IF($M53='ordem de passagem'!C55,'ordem de passagem'!H55,"")</f>
        <v>0</v>
      </c>
      <c r="S53" s="28">
        <f t="shared" si="7"/>
        <v>1</v>
      </c>
      <c r="T53" s="28">
        <f t="shared" si="8"/>
        <v>45</v>
      </c>
      <c r="U53" s="28">
        <f t="shared" si="9"/>
        <v>45</v>
      </c>
    </row>
    <row r="54" spans="1:21" ht="17.25" customHeight="1" x14ac:dyDescent="0.3">
      <c r="A54" s="63">
        <v>46</v>
      </c>
      <c r="B54" s="46" t="str">
        <f t="shared" si="5"/>
        <v/>
      </c>
      <c r="C54" s="15" t="str">
        <f t="shared" si="6"/>
        <v/>
      </c>
      <c r="D54" s="63">
        <f t="shared" si="0"/>
        <v>0</v>
      </c>
      <c r="E54" s="52">
        <f t="shared" si="1"/>
        <v>0</v>
      </c>
      <c r="F54" s="46">
        <f t="shared" si="2"/>
        <v>0</v>
      </c>
      <c r="G54" s="46">
        <f t="shared" si="3"/>
        <v>0</v>
      </c>
      <c r="H54" s="46">
        <f t="shared" si="4"/>
        <v>0</v>
      </c>
      <c r="L54" s="100">
        <f>IF($M54='ordem de passagem'!C56,'ordem de passagem'!B56,"")</f>
        <v>0</v>
      </c>
      <c r="M54" s="99" t="str">
        <f>IFERROR(IF('ordem de passagem'!H56&gt;2,'ordem de passagem'!C56,""),"")</f>
        <v/>
      </c>
      <c r="N54" s="100">
        <f>IF($M54='ordem de passagem'!C56,'ordem de passagem'!D56,"")</f>
        <v>0</v>
      </c>
      <c r="O54" s="100">
        <f>IF($M54='ordem de passagem'!C56,'ordem de passagem'!E56,"")</f>
        <v>0</v>
      </c>
      <c r="P54" s="100">
        <f>IF($M54='ordem de passagem'!C56,'ordem de passagem'!F56,"")</f>
        <v>0</v>
      </c>
      <c r="Q54" s="100">
        <f>IF($M54='ordem de passagem'!C56,'ordem de passagem'!G56,"")</f>
        <v>0</v>
      </c>
      <c r="R54" s="100">
        <f>IF($M54='ordem de passagem'!C56,'ordem de passagem'!H56,"")</f>
        <v>0</v>
      </c>
      <c r="S54" s="28">
        <f t="shared" si="7"/>
        <v>1</v>
      </c>
      <c r="T54" s="28">
        <f t="shared" si="8"/>
        <v>46</v>
      </c>
      <c r="U54" s="28">
        <f t="shared" si="9"/>
        <v>46</v>
      </c>
    </row>
    <row r="55" spans="1:21" ht="17.25" customHeight="1" x14ac:dyDescent="0.3">
      <c r="A55" s="63">
        <v>47</v>
      </c>
      <c r="B55" s="46" t="str">
        <f t="shared" si="5"/>
        <v/>
      </c>
      <c r="C55" s="15" t="str">
        <f t="shared" si="6"/>
        <v/>
      </c>
      <c r="D55" s="63">
        <f t="shared" si="0"/>
        <v>0</v>
      </c>
      <c r="E55" s="52">
        <f t="shared" si="1"/>
        <v>0</v>
      </c>
      <c r="F55" s="46">
        <f t="shared" si="2"/>
        <v>0</v>
      </c>
      <c r="G55" s="46">
        <f t="shared" si="3"/>
        <v>0</v>
      </c>
      <c r="H55" s="46">
        <f t="shared" si="4"/>
        <v>0</v>
      </c>
      <c r="L55" s="100">
        <f>IF($M55='ordem de passagem'!C57,'ordem de passagem'!B57,"")</f>
        <v>0</v>
      </c>
      <c r="M55" s="99" t="str">
        <f>IFERROR(IF('ordem de passagem'!H57&gt;2,'ordem de passagem'!C57,""),"")</f>
        <v/>
      </c>
      <c r="N55" s="100">
        <f>IF($M55='ordem de passagem'!C57,'ordem de passagem'!D57,"")</f>
        <v>0</v>
      </c>
      <c r="O55" s="100">
        <f>IF($M55='ordem de passagem'!C57,'ordem de passagem'!E57,"")</f>
        <v>0</v>
      </c>
      <c r="P55" s="100">
        <f>IF($M55='ordem de passagem'!C57,'ordem de passagem'!F57,"")</f>
        <v>0</v>
      </c>
      <c r="Q55" s="100">
        <f>IF($M55='ordem de passagem'!C57,'ordem de passagem'!G57,"")</f>
        <v>0</v>
      </c>
      <c r="R55" s="100">
        <f>IF($M55='ordem de passagem'!C57,'ordem de passagem'!H57,"")</f>
        <v>0</v>
      </c>
      <c r="S55" s="28">
        <f t="shared" si="7"/>
        <v>1</v>
      </c>
      <c r="T55" s="28">
        <f t="shared" si="8"/>
        <v>47</v>
      </c>
      <c r="U55" s="28">
        <f t="shared" si="9"/>
        <v>47</v>
      </c>
    </row>
    <row r="56" spans="1:21" ht="17.25" customHeight="1" x14ac:dyDescent="0.3">
      <c r="A56" s="63">
        <v>48</v>
      </c>
      <c r="B56" s="46" t="str">
        <f t="shared" si="5"/>
        <v/>
      </c>
      <c r="C56" s="15" t="str">
        <f t="shared" si="6"/>
        <v/>
      </c>
      <c r="D56" s="63">
        <f t="shared" si="0"/>
        <v>0</v>
      </c>
      <c r="E56" s="52">
        <f t="shared" si="1"/>
        <v>0</v>
      </c>
      <c r="F56" s="46">
        <f t="shared" si="2"/>
        <v>0</v>
      </c>
      <c r="G56" s="46">
        <f t="shared" si="3"/>
        <v>0</v>
      </c>
      <c r="H56" s="46">
        <f t="shared" si="4"/>
        <v>0</v>
      </c>
      <c r="L56" s="100">
        <f>IF($M56='ordem de passagem'!C58,'ordem de passagem'!B58,"")</f>
        <v>0</v>
      </c>
      <c r="M56" s="99" t="str">
        <f>IFERROR(IF('ordem de passagem'!H58&gt;2,'ordem de passagem'!C58,""),"")</f>
        <v/>
      </c>
      <c r="N56" s="100">
        <f>IF($M56='ordem de passagem'!C58,'ordem de passagem'!D58,"")</f>
        <v>0</v>
      </c>
      <c r="O56" s="100">
        <f>IF($M56='ordem de passagem'!C58,'ordem de passagem'!E58,"")</f>
        <v>0</v>
      </c>
      <c r="P56" s="100">
        <f>IF($M56='ordem de passagem'!C58,'ordem de passagem'!F58,"")</f>
        <v>0</v>
      </c>
      <c r="Q56" s="100">
        <f>IF($M56='ordem de passagem'!C58,'ordem de passagem'!G58,"")</f>
        <v>0</v>
      </c>
      <c r="R56" s="100">
        <f>IF($M56='ordem de passagem'!C58,'ordem de passagem'!H58,"")</f>
        <v>0</v>
      </c>
      <c r="S56" s="28">
        <f t="shared" si="7"/>
        <v>1</v>
      </c>
      <c r="T56" s="28">
        <f t="shared" si="8"/>
        <v>48</v>
      </c>
      <c r="U56" s="28">
        <f t="shared" si="9"/>
        <v>48</v>
      </c>
    </row>
    <row r="57" spans="1:21" ht="17.25" customHeight="1" x14ac:dyDescent="0.3">
      <c r="A57" s="63">
        <v>49</v>
      </c>
      <c r="B57" s="46" t="str">
        <f t="shared" si="5"/>
        <v/>
      </c>
      <c r="C57" s="15" t="str">
        <f t="shared" si="6"/>
        <v/>
      </c>
      <c r="D57" s="63">
        <f t="shared" si="0"/>
        <v>0</v>
      </c>
      <c r="E57" s="52">
        <f t="shared" si="1"/>
        <v>0</v>
      </c>
      <c r="F57" s="46">
        <f t="shared" si="2"/>
        <v>0</v>
      </c>
      <c r="G57" s="46">
        <f t="shared" si="3"/>
        <v>0</v>
      </c>
      <c r="H57" s="46">
        <f t="shared" si="4"/>
        <v>0</v>
      </c>
      <c r="L57" s="100">
        <f>IF($M57='ordem de passagem'!C59,'ordem de passagem'!B59,"")</f>
        <v>0</v>
      </c>
      <c r="M57" s="99" t="str">
        <f>IFERROR(IF('ordem de passagem'!H59&gt;2,'ordem de passagem'!C59,""),"")</f>
        <v/>
      </c>
      <c r="N57" s="100">
        <f>IF($M57='ordem de passagem'!C59,'ordem de passagem'!D59,"")</f>
        <v>0</v>
      </c>
      <c r="O57" s="100">
        <f>IF($M57='ordem de passagem'!C59,'ordem de passagem'!E59,"")</f>
        <v>0</v>
      </c>
      <c r="P57" s="100">
        <f>IF($M57='ordem de passagem'!C59,'ordem de passagem'!F59,"")</f>
        <v>0</v>
      </c>
      <c r="Q57" s="100">
        <f>IF($M57='ordem de passagem'!C59,'ordem de passagem'!G59,"")</f>
        <v>0</v>
      </c>
      <c r="R57" s="100">
        <f>IF($M57='ordem de passagem'!C59,'ordem de passagem'!H59,"")</f>
        <v>0</v>
      </c>
      <c r="S57" s="28">
        <f t="shared" si="7"/>
        <v>1</v>
      </c>
      <c r="T57" s="28">
        <f t="shared" si="8"/>
        <v>49</v>
      </c>
      <c r="U57" s="28">
        <f t="shared" si="9"/>
        <v>49</v>
      </c>
    </row>
    <row r="58" spans="1:21" ht="17.25" customHeight="1" x14ac:dyDescent="0.3">
      <c r="A58" s="63">
        <v>50</v>
      </c>
      <c r="B58" s="46" t="str">
        <f t="shared" si="5"/>
        <v/>
      </c>
      <c r="C58" s="15" t="str">
        <f t="shared" si="6"/>
        <v/>
      </c>
      <c r="D58" s="63">
        <f t="shared" si="0"/>
        <v>0</v>
      </c>
      <c r="E58" s="52">
        <f t="shared" si="1"/>
        <v>0</v>
      </c>
      <c r="F58" s="46">
        <f t="shared" si="2"/>
        <v>0</v>
      </c>
      <c r="G58" s="46">
        <f t="shared" si="3"/>
        <v>0</v>
      </c>
      <c r="H58" s="46">
        <f t="shared" si="4"/>
        <v>0</v>
      </c>
      <c r="L58" s="100">
        <f>IF($M58='ordem de passagem'!C60,'ordem de passagem'!B60,"")</f>
        <v>0</v>
      </c>
      <c r="M58" s="99" t="str">
        <f>IFERROR(IF('ordem de passagem'!H60&gt;2,'ordem de passagem'!C60,""),"")</f>
        <v/>
      </c>
      <c r="N58" s="100">
        <f>IF($M58='ordem de passagem'!C60,'ordem de passagem'!D60,"")</f>
        <v>0</v>
      </c>
      <c r="O58" s="100">
        <f>IF($M58='ordem de passagem'!C60,'ordem de passagem'!E60,"")</f>
        <v>0</v>
      </c>
      <c r="P58" s="100">
        <f>IF($M58='ordem de passagem'!C60,'ordem de passagem'!F60,"")</f>
        <v>0</v>
      </c>
      <c r="Q58" s="100">
        <f>IF($M58='ordem de passagem'!C60,'ordem de passagem'!G60,"")</f>
        <v>0</v>
      </c>
      <c r="R58" s="100">
        <f>IF($M58='ordem de passagem'!C60,'ordem de passagem'!H60,"")</f>
        <v>0</v>
      </c>
      <c r="S58" s="28">
        <f t="shared" si="7"/>
        <v>1</v>
      </c>
      <c r="T58" s="28">
        <f t="shared" si="8"/>
        <v>50</v>
      </c>
      <c r="U58" s="28">
        <f t="shared" si="9"/>
        <v>50</v>
      </c>
    </row>
    <row r="59" spans="1:21" ht="17.25" customHeight="1" x14ac:dyDescent="0.3">
      <c r="A59" s="63">
        <v>51</v>
      </c>
      <c r="B59" s="46" t="str">
        <f t="shared" si="5"/>
        <v/>
      </c>
      <c r="C59" s="15" t="str">
        <f t="shared" si="6"/>
        <v/>
      </c>
      <c r="D59" s="63">
        <f t="shared" si="0"/>
        <v>0</v>
      </c>
      <c r="E59" s="52">
        <f t="shared" si="1"/>
        <v>0</v>
      </c>
      <c r="F59" s="46">
        <f t="shared" si="2"/>
        <v>0</v>
      </c>
      <c r="G59" s="46">
        <f t="shared" si="3"/>
        <v>0</v>
      </c>
      <c r="H59" s="46">
        <f t="shared" si="4"/>
        <v>0</v>
      </c>
      <c r="L59" s="100">
        <f>IF($M59='ordem de passagem'!C61,'ordem de passagem'!B61,"")</f>
        <v>0</v>
      </c>
      <c r="M59" s="99" t="str">
        <f>IFERROR(IF('ordem de passagem'!H61&gt;2,'ordem de passagem'!C61,""),"")</f>
        <v/>
      </c>
      <c r="N59" s="100">
        <f>IF($M59='ordem de passagem'!C61,'ordem de passagem'!D61,"")</f>
        <v>0</v>
      </c>
      <c r="O59" s="100">
        <f>IF($M59='ordem de passagem'!C61,'ordem de passagem'!E61,"")</f>
        <v>0</v>
      </c>
      <c r="P59" s="100">
        <f>IF($M59='ordem de passagem'!C61,'ordem de passagem'!F61,"")</f>
        <v>0</v>
      </c>
      <c r="Q59" s="100">
        <f>IF($M59='ordem de passagem'!C61,'ordem de passagem'!G61,"")</f>
        <v>0</v>
      </c>
      <c r="R59" s="100">
        <f>IF($M59='ordem de passagem'!C61,'ordem de passagem'!H61,"")</f>
        <v>0</v>
      </c>
      <c r="S59" s="28">
        <f t="shared" si="7"/>
        <v>1</v>
      </c>
      <c r="T59" s="28">
        <f t="shared" si="8"/>
        <v>51</v>
      </c>
      <c r="U59" s="28">
        <f t="shared" si="9"/>
        <v>51</v>
      </c>
    </row>
    <row r="60" spans="1:21" ht="17.25" customHeight="1" x14ac:dyDescent="0.3">
      <c r="A60" s="63">
        <v>52</v>
      </c>
      <c r="B60" s="46" t="str">
        <f t="shared" si="5"/>
        <v/>
      </c>
      <c r="C60" s="15" t="str">
        <f t="shared" si="6"/>
        <v/>
      </c>
      <c r="D60" s="63">
        <f t="shared" si="0"/>
        <v>0</v>
      </c>
      <c r="E60" s="52">
        <f t="shared" si="1"/>
        <v>0</v>
      </c>
      <c r="F60" s="46">
        <f t="shared" si="2"/>
        <v>0</v>
      </c>
      <c r="G60" s="46">
        <f t="shared" si="3"/>
        <v>0</v>
      </c>
      <c r="H60" s="46">
        <f t="shared" si="4"/>
        <v>0</v>
      </c>
      <c r="L60" s="100">
        <f>IF($M60='ordem de passagem'!C62,'ordem de passagem'!B62,"")</f>
        <v>0</v>
      </c>
      <c r="M60" s="99" t="str">
        <f>IFERROR(IF('ordem de passagem'!H62&gt;2,'ordem de passagem'!C62,""),"")</f>
        <v/>
      </c>
      <c r="N60" s="100">
        <f>IF($M60='ordem de passagem'!C62,'ordem de passagem'!D62,"")</f>
        <v>0</v>
      </c>
      <c r="O60" s="100">
        <f>IF($M60='ordem de passagem'!C62,'ordem de passagem'!E62,"")</f>
        <v>0</v>
      </c>
      <c r="P60" s="100">
        <f>IF($M60='ordem de passagem'!C62,'ordem de passagem'!F62,"")</f>
        <v>0</v>
      </c>
      <c r="Q60" s="100">
        <f>IF($M60='ordem de passagem'!C62,'ordem de passagem'!G62,"")</f>
        <v>0</v>
      </c>
      <c r="R60" s="100">
        <f>IF($M60='ordem de passagem'!C62,'ordem de passagem'!H62,"")</f>
        <v>0</v>
      </c>
      <c r="S60" s="28">
        <f t="shared" si="7"/>
        <v>1</v>
      </c>
      <c r="T60" s="28">
        <f t="shared" si="8"/>
        <v>52</v>
      </c>
      <c r="U60" s="28">
        <f t="shared" si="9"/>
        <v>52</v>
      </c>
    </row>
    <row r="61" spans="1:21" ht="17.25" customHeight="1" x14ac:dyDescent="0.3">
      <c r="A61" s="63">
        <v>53</v>
      </c>
      <c r="B61" s="46" t="str">
        <f t="shared" si="5"/>
        <v/>
      </c>
      <c r="C61" s="15" t="str">
        <f t="shared" si="6"/>
        <v/>
      </c>
      <c r="D61" s="63">
        <f t="shared" si="0"/>
        <v>0</v>
      </c>
      <c r="E61" s="52">
        <f t="shared" si="1"/>
        <v>0</v>
      </c>
      <c r="F61" s="46">
        <f t="shared" si="2"/>
        <v>0</v>
      </c>
      <c r="G61" s="46">
        <f t="shared" si="3"/>
        <v>0</v>
      </c>
      <c r="H61" s="46">
        <f t="shared" si="4"/>
        <v>0</v>
      </c>
      <c r="L61" s="100">
        <f>IF($M61='ordem de passagem'!C63,'ordem de passagem'!B63,"")</f>
        <v>0</v>
      </c>
      <c r="M61" s="99" t="str">
        <f>IFERROR(IF('ordem de passagem'!H63&gt;2,'ordem de passagem'!C63,""),"")</f>
        <v/>
      </c>
      <c r="N61" s="100">
        <f>IF($M61='ordem de passagem'!C63,'ordem de passagem'!D63,"")</f>
        <v>0</v>
      </c>
      <c r="O61" s="100">
        <f>IF($M61='ordem de passagem'!C63,'ordem de passagem'!E63,"")</f>
        <v>0</v>
      </c>
      <c r="P61" s="100">
        <f>IF($M61='ordem de passagem'!C63,'ordem de passagem'!F63,"")</f>
        <v>0</v>
      </c>
      <c r="Q61" s="100">
        <f>IF($M61='ordem de passagem'!C63,'ordem de passagem'!G63,"")</f>
        <v>0</v>
      </c>
      <c r="R61" s="100">
        <f>IF($M61='ordem de passagem'!C63,'ordem de passagem'!H63,"")</f>
        <v>0</v>
      </c>
      <c r="S61" s="28">
        <f t="shared" si="7"/>
        <v>1</v>
      </c>
      <c r="T61" s="28">
        <f t="shared" si="8"/>
        <v>53</v>
      </c>
      <c r="U61" s="28">
        <f t="shared" si="9"/>
        <v>53</v>
      </c>
    </row>
    <row r="62" spans="1:21" ht="17.25" customHeight="1" x14ac:dyDescent="0.3">
      <c r="A62" s="63">
        <v>54</v>
      </c>
      <c r="B62" s="46" t="str">
        <f t="shared" si="5"/>
        <v/>
      </c>
      <c r="C62" s="15" t="str">
        <f t="shared" si="6"/>
        <v/>
      </c>
      <c r="D62" s="63">
        <f t="shared" si="0"/>
        <v>0</v>
      </c>
      <c r="E62" s="52">
        <f t="shared" si="1"/>
        <v>0</v>
      </c>
      <c r="F62" s="46">
        <f t="shared" si="2"/>
        <v>0</v>
      </c>
      <c r="G62" s="46">
        <f t="shared" si="3"/>
        <v>0</v>
      </c>
      <c r="H62" s="46">
        <f t="shared" si="4"/>
        <v>0</v>
      </c>
      <c r="L62" s="100">
        <f>IF($M62='ordem de passagem'!C64,'ordem de passagem'!B64,"")</f>
        <v>0</v>
      </c>
      <c r="M62" s="99" t="str">
        <f>IFERROR(IF('ordem de passagem'!H64&gt;2,'ordem de passagem'!C64,""),"")</f>
        <v/>
      </c>
      <c r="N62" s="100">
        <f>IF($M62='ordem de passagem'!C64,'ordem de passagem'!D64,"")</f>
        <v>0</v>
      </c>
      <c r="O62" s="100">
        <f>IF($M62='ordem de passagem'!C64,'ordem de passagem'!E64,"")</f>
        <v>0</v>
      </c>
      <c r="P62" s="100">
        <f>IF($M62='ordem de passagem'!C64,'ordem de passagem'!F64,"")</f>
        <v>0</v>
      </c>
      <c r="Q62" s="100">
        <f>IF($M62='ordem de passagem'!C64,'ordem de passagem'!G64,"")</f>
        <v>0</v>
      </c>
      <c r="R62" s="100">
        <f>IF($M62='ordem de passagem'!C64,'ordem de passagem'!H64,"")</f>
        <v>0</v>
      </c>
      <c r="S62" s="28">
        <f t="shared" si="7"/>
        <v>1</v>
      </c>
      <c r="T62" s="28">
        <f t="shared" si="8"/>
        <v>54</v>
      </c>
      <c r="U62" s="28">
        <f t="shared" si="9"/>
        <v>54</v>
      </c>
    </row>
    <row r="63" spans="1:21" ht="17.25" customHeight="1" x14ac:dyDescent="0.3">
      <c r="A63" s="63">
        <v>55</v>
      </c>
      <c r="B63" s="46" t="str">
        <f t="shared" si="5"/>
        <v/>
      </c>
      <c r="C63" s="15" t="str">
        <f t="shared" si="6"/>
        <v/>
      </c>
      <c r="D63" s="63">
        <f t="shared" si="0"/>
        <v>0</v>
      </c>
      <c r="E63" s="52">
        <f t="shared" si="1"/>
        <v>0</v>
      </c>
      <c r="F63" s="46">
        <f t="shared" si="2"/>
        <v>0</v>
      </c>
      <c r="G63" s="46">
        <f t="shared" si="3"/>
        <v>0</v>
      </c>
      <c r="H63" s="46">
        <f t="shared" si="4"/>
        <v>0</v>
      </c>
      <c r="L63" s="100">
        <f>IF($M63='ordem de passagem'!C65,'ordem de passagem'!B65,"")</f>
        <v>0</v>
      </c>
      <c r="M63" s="99" t="str">
        <f>IFERROR(IF('ordem de passagem'!H65&gt;2,'ordem de passagem'!C65,""),"")</f>
        <v/>
      </c>
      <c r="N63" s="100">
        <f>IF($M63='ordem de passagem'!C65,'ordem de passagem'!D65,"")</f>
        <v>0</v>
      </c>
      <c r="O63" s="100">
        <f>IF($M63='ordem de passagem'!C65,'ordem de passagem'!E65,"")</f>
        <v>0</v>
      </c>
      <c r="P63" s="100">
        <f>IF($M63='ordem de passagem'!C65,'ordem de passagem'!F65,"")</f>
        <v>0</v>
      </c>
      <c r="Q63" s="100">
        <f>IF($M63='ordem de passagem'!C65,'ordem de passagem'!G65,"")</f>
        <v>0</v>
      </c>
      <c r="R63" s="100">
        <f>IF($M63='ordem de passagem'!C65,'ordem de passagem'!H65,"")</f>
        <v>0</v>
      </c>
      <c r="S63" s="28">
        <f t="shared" si="7"/>
        <v>1</v>
      </c>
      <c r="T63" s="28">
        <f t="shared" si="8"/>
        <v>55</v>
      </c>
      <c r="U63" s="28">
        <f t="shared" si="9"/>
        <v>55</v>
      </c>
    </row>
    <row r="64" spans="1:21" ht="17.25" customHeight="1" x14ac:dyDescent="0.3">
      <c r="A64" s="63">
        <v>56</v>
      </c>
      <c r="B64" s="46" t="str">
        <f t="shared" si="5"/>
        <v/>
      </c>
      <c r="C64" s="15" t="str">
        <f t="shared" si="6"/>
        <v/>
      </c>
      <c r="D64" s="63">
        <f t="shared" si="0"/>
        <v>0</v>
      </c>
      <c r="E64" s="52">
        <f t="shared" si="1"/>
        <v>0</v>
      </c>
      <c r="F64" s="46">
        <f t="shared" si="2"/>
        <v>0</v>
      </c>
      <c r="G64" s="46">
        <f t="shared" si="3"/>
        <v>0</v>
      </c>
      <c r="H64" s="46">
        <f t="shared" si="4"/>
        <v>0</v>
      </c>
      <c r="L64" s="100">
        <f>IF($M64='ordem de passagem'!C66,'ordem de passagem'!B66,"")</f>
        <v>0</v>
      </c>
      <c r="M64" s="99" t="str">
        <f>IFERROR(IF('ordem de passagem'!H66&gt;2,'ordem de passagem'!C66,""),"")</f>
        <v/>
      </c>
      <c r="N64" s="100">
        <f>IF($M64='ordem de passagem'!C66,'ordem de passagem'!D66,"")</f>
        <v>0</v>
      </c>
      <c r="O64" s="100">
        <f>IF($M64='ordem de passagem'!C66,'ordem de passagem'!E66,"")</f>
        <v>0</v>
      </c>
      <c r="P64" s="100">
        <f>IF($M64='ordem de passagem'!C66,'ordem de passagem'!F66,"")</f>
        <v>0</v>
      </c>
      <c r="Q64" s="100">
        <f>IF($M64='ordem de passagem'!C66,'ordem de passagem'!G66,"")</f>
        <v>0</v>
      </c>
      <c r="R64" s="100">
        <f>IF($M64='ordem de passagem'!C66,'ordem de passagem'!H66,"")</f>
        <v>0</v>
      </c>
      <c r="S64" s="28">
        <f t="shared" si="7"/>
        <v>1</v>
      </c>
      <c r="T64" s="28">
        <f t="shared" si="8"/>
        <v>56</v>
      </c>
      <c r="U64" s="28">
        <f t="shared" si="9"/>
        <v>56</v>
      </c>
    </row>
    <row r="65" spans="1:21" ht="17.25" customHeight="1" x14ac:dyDescent="0.3">
      <c r="A65" s="63">
        <v>57</v>
      </c>
      <c r="B65" s="46" t="str">
        <f t="shared" si="5"/>
        <v/>
      </c>
      <c r="C65" s="15" t="str">
        <f t="shared" si="6"/>
        <v/>
      </c>
      <c r="D65" s="63">
        <f t="shared" si="0"/>
        <v>0</v>
      </c>
      <c r="E65" s="52">
        <f t="shared" si="1"/>
        <v>0</v>
      </c>
      <c r="F65" s="46">
        <f t="shared" si="2"/>
        <v>0</v>
      </c>
      <c r="G65" s="46">
        <f t="shared" si="3"/>
        <v>0</v>
      </c>
      <c r="H65" s="46">
        <f t="shared" si="4"/>
        <v>0</v>
      </c>
      <c r="L65" s="100">
        <f>IF($M65='ordem de passagem'!C67,'ordem de passagem'!B67,"")</f>
        <v>0</v>
      </c>
      <c r="M65" s="99" t="str">
        <f>IFERROR(IF('ordem de passagem'!H67&gt;2,'ordem de passagem'!C67,""),"")</f>
        <v/>
      </c>
      <c r="N65" s="100">
        <f>IF($M65='ordem de passagem'!C67,'ordem de passagem'!D67,"")</f>
        <v>0</v>
      </c>
      <c r="O65" s="100">
        <f>IF($M65='ordem de passagem'!C67,'ordem de passagem'!E67,"")</f>
        <v>0</v>
      </c>
      <c r="P65" s="100">
        <f>IF($M65='ordem de passagem'!C67,'ordem de passagem'!F67,"")</f>
        <v>0</v>
      </c>
      <c r="Q65" s="100">
        <f>IF($M65='ordem de passagem'!C67,'ordem de passagem'!G67,"")</f>
        <v>0</v>
      </c>
      <c r="R65" s="100">
        <f>IF($M65='ordem de passagem'!C67,'ordem de passagem'!H67,"")</f>
        <v>0</v>
      </c>
      <c r="S65" s="28">
        <f t="shared" si="7"/>
        <v>1</v>
      </c>
      <c r="T65" s="28">
        <f t="shared" si="8"/>
        <v>57</v>
      </c>
      <c r="U65" s="28">
        <f t="shared" si="9"/>
        <v>57</v>
      </c>
    </row>
    <row r="66" spans="1:21" ht="17.25" customHeight="1" x14ac:dyDescent="0.3">
      <c r="A66" s="63">
        <v>58</v>
      </c>
      <c r="B66" s="46" t="str">
        <f t="shared" si="5"/>
        <v/>
      </c>
      <c r="C66" s="15" t="str">
        <f t="shared" si="6"/>
        <v/>
      </c>
      <c r="D66" s="63">
        <f t="shared" si="0"/>
        <v>0</v>
      </c>
      <c r="E66" s="52">
        <f t="shared" si="1"/>
        <v>0</v>
      </c>
      <c r="F66" s="46">
        <f t="shared" si="2"/>
        <v>0</v>
      </c>
      <c r="G66" s="46">
        <f t="shared" si="3"/>
        <v>0</v>
      </c>
      <c r="H66" s="46">
        <f t="shared" si="4"/>
        <v>0</v>
      </c>
      <c r="L66" s="100">
        <f>IF($M66='ordem de passagem'!C68,'ordem de passagem'!B68,"")</f>
        <v>0</v>
      </c>
      <c r="M66" s="99" t="str">
        <f>IFERROR(IF('ordem de passagem'!H68&gt;2,'ordem de passagem'!C68,""),"")</f>
        <v/>
      </c>
      <c r="N66" s="100">
        <f>IF($M66='ordem de passagem'!C68,'ordem de passagem'!D68,"")</f>
        <v>0</v>
      </c>
      <c r="O66" s="100">
        <f>IF($M66='ordem de passagem'!C68,'ordem de passagem'!E68,"")</f>
        <v>0</v>
      </c>
      <c r="P66" s="100">
        <f>IF($M66='ordem de passagem'!C68,'ordem de passagem'!F68,"")</f>
        <v>0</v>
      </c>
      <c r="Q66" s="100">
        <f>IF($M66='ordem de passagem'!C68,'ordem de passagem'!G68,"")</f>
        <v>0</v>
      </c>
      <c r="R66" s="100">
        <f>IF($M66='ordem de passagem'!C68,'ordem de passagem'!H68,"")</f>
        <v>0</v>
      </c>
      <c r="S66" s="28">
        <f t="shared" si="7"/>
        <v>1</v>
      </c>
      <c r="T66" s="28">
        <f t="shared" si="8"/>
        <v>58</v>
      </c>
      <c r="U66" s="28">
        <f t="shared" si="9"/>
        <v>58</v>
      </c>
    </row>
    <row r="67" spans="1:21" ht="17.25" customHeight="1" x14ac:dyDescent="0.3">
      <c r="A67" s="63">
        <v>59</v>
      </c>
      <c r="B67" s="46" t="str">
        <f t="shared" si="5"/>
        <v/>
      </c>
      <c r="C67" s="15" t="str">
        <f t="shared" si="6"/>
        <v/>
      </c>
      <c r="D67" s="63">
        <f t="shared" si="0"/>
        <v>0</v>
      </c>
      <c r="E67" s="52">
        <f t="shared" si="1"/>
        <v>0</v>
      </c>
      <c r="F67" s="46">
        <f t="shared" si="2"/>
        <v>0</v>
      </c>
      <c r="G67" s="46">
        <f t="shared" si="3"/>
        <v>0</v>
      </c>
      <c r="H67" s="46">
        <f t="shared" si="4"/>
        <v>0</v>
      </c>
      <c r="L67" s="100">
        <f>IF($M67='ordem de passagem'!C69,'ordem de passagem'!B69,"")</f>
        <v>0</v>
      </c>
      <c r="M67" s="99" t="str">
        <f>IFERROR(IF('ordem de passagem'!H69&gt;2,'ordem de passagem'!C69,""),"")</f>
        <v/>
      </c>
      <c r="N67" s="100">
        <f>IF($M67='ordem de passagem'!C69,'ordem de passagem'!D69,"")</f>
        <v>0</v>
      </c>
      <c r="O67" s="100">
        <f>IF($M67='ordem de passagem'!C69,'ordem de passagem'!E69,"")</f>
        <v>0</v>
      </c>
      <c r="P67" s="100">
        <f>IF($M67='ordem de passagem'!C69,'ordem de passagem'!F69,"")</f>
        <v>0</v>
      </c>
      <c r="Q67" s="100">
        <f>IF($M67='ordem de passagem'!C69,'ordem de passagem'!G69,"")</f>
        <v>0</v>
      </c>
      <c r="R67" s="100">
        <f>IF($M67='ordem de passagem'!C69,'ordem de passagem'!H69,"")</f>
        <v>0</v>
      </c>
      <c r="S67" s="28">
        <f t="shared" si="7"/>
        <v>1</v>
      </c>
      <c r="T67" s="28">
        <f t="shared" si="8"/>
        <v>59</v>
      </c>
      <c r="U67" s="28">
        <f t="shared" si="9"/>
        <v>59</v>
      </c>
    </row>
    <row r="68" spans="1:21" ht="17.25" customHeight="1" x14ac:dyDescent="0.3">
      <c r="A68" s="63">
        <v>60</v>
      </c>
      <c r="B68" s="46" t="str">
        <f t="shared" si="5"/>
        <v/>
      </c>
      <c r="C68" s="15" t="str">
        <f t="shared" si="6"/>
        <v/>
      </c>
      <c r="D68" s="63">
        <f t="shared" si="0"/>
        <v>0</v>
      </c>
      <c r="E68" s="52">
        <f t="shared" si="1"/>
        <v>0</v>
      </c>
      <c r="F68" s="46">
        <f t="shared" si="2"/>
        <v>0</v>
      </c>
      <c r="G68" s="46">
        <f t="shared" si="3"/>
        <v>0</v>
      </c>
      <c r="H68" s="46">
        <f t="shared" si="4"/>
        <v>0</v>
      </c>
      <c r="L68" s="100">
        <f>IF($M68='ordem de passagem'!C70,'ordem de passagem'!B70,"")</f>
        <v>0</v>
      </c>
      <c r="M68" s="99" t="str">
        <f>IFERROR(IF('ordem de passagem'!H70&gt;2,'ordem de passagem'!C70,""),"")</f>
        <v/>
      </c>
      <c r="N68" s="100">
        <f>IF($M68='ordem de passagem'!C70,'ordem de passagem'!D70,"")</f>
        <v>0</v>
      </c>
      <c r="O68" s="100">
        <f>IF($M68='ordem de passagem'!C70,'ordem de passagem'!E70,"")</f>
        <v>0</v>
      </c>
      <c r="P68" s="100">
        <f>IF($M68='ordem de passagem'!C70,'ordem de passagem'!F70,"")</f>
        <v>0</v>
      </c>
      <c r="Q68" s="100">
        <f>IF($M68='ordem de passagem'!C70,'ordem de passagem'!G70,"")</f>
        <v>0</v>
      </c>
      <c r="R68" s="100">
        <f>IF($M68='ordem de passagem'!C70,'ordem de passagem'!H70,"")</f>
        <v>0</v>
      </c>
      <c r="S68" s="28">
        <f t="shared" si="7"/>
        <v>1</v>
      </c>
      <c r="T68" s="28">
        <f t="shared" si="8"/>
        <v>60</v>
      </c>
      <c r="U68" s="28">
        <f t="shared" si="9"/>
        <v>60</v>
      </c>
    </row>
    <row r="69" spans="1:21" ht="17.25" customHeight="1" x14ac:dyDescent="0.3">
      <c r="A69" s="63">
        <v>61</v>
      </c>
      <c r="B69" s="46" t="str">
        <f t="shared" si="5"/>
        <v/>
      </c>
      <c r="C69" s="15" t="str">
        <f t="shared" si="6"/>
        <v/>
      </c>
      <c r="D69" s="63">
        <f t="shared" si="0"/>
        <v>0</v>
      </c>
      <c r="E69" s="52">
        <f t="shared" si="1"/>
        <v>0</v>
      </c>
      <c r="F69" s="46">
        <f t="shared" si="2"/>
        <v>0</v>
      </c>
      <c r="G69" s="46">
        <f t="shared" si="3"/>
        <v>0</v>
      </c>
      <c r="H69" s="46">
        <f t="shared" si="4"/>
        <v>0</v>
      </c>
      <c r="L69" s="100">
        <f>IF($M69='ordem de passagem'!C71,'ordem de passagem'!B71,"")</f>
        <v>0</v>
      </c>
      <c r="M69" s="99" t="str">
        <f>IFERROR(IF('ordem de passagem'!H71&gt;2,'ordem de passagem'!C71,""),"")</f>
        <v/>
      </c>
      <c r="N69" s="100">
        <f>IF($M69='ordem de passagem'!C71,'ordem de passagem'!D71,"")</f>
        <v>0</v>
      </c>
      <c r="O69" s="100">
        <f>IF($M69='ordem de passagem'!C71,'ordem de passagem'!E71,"")</f>
        <v>0</v>
      </c>
      <c r="P69" s="100">
        <f>IF($M69='ordem de passagem'!C71,'ordem de passagem'!F71,"")</f>
        <v>0</v>
      </c>
      <c r="Q69" s="100">
        <f>IF($M69='ordem de passagem'!C71,'ordem de passagem'!G71,"")</f>
        <v>0</v>
      </c>
      <c r="R69" s="100">
        <f>IF($M69='ordem de passagem'!C71,'ordem de passagem'!H71,"")</f>
        <v>0</v>
      </c>
      <c r="S69" s="28">
        <f t="shared" si="7"/>
        <v>1</v>
      </c>
      <c r="T69" s="28">
        <f t="shared" si="8"/>
        <v>61</v>
      </c>
      <c r="U69" s="28">
        <f t="shared" si="9"/>
        <v>61</v>
      </c>
    </row>
    <row r="70" spans="1:21" ht="17.25" customHeight="1" x14ac:dyDescent="0.3">
      <c r="A70" s="63">
        <v>62</v>
      </c>
      <c r="B70" s="46" t="str">
        <f t="shared" si="5"/>
        <v/>
      </c>
      <c r="C70" s="15" t="str">
        <f t="shared" si="6"/>
        <v/>
      </c>
      <c r="D70" s="63">
        <f t="shared" si="0"/>
        <v>0</v>
      </c>
      <c r="E70" s="52">
        <f t="shared" si="1"/>
        <v>0</v>
      </c>
      <c r="F70" s="46">
        <f t="shared" si="2"/>
        <v>0</v>
      </c>
      <c r="G70" s="46">
        <f t="shared" si="3"/>
        <v>0</v>
      </c>
      <c r="H70" s="46">
        <f t="shared" si="4"/>
        <v>0</v>
      </c>
      <c r="L70" s="100">
        <f>IF($M70='ordem de passagem'!C72,'ordem de passagem'!B72,"")</f>
        <v>0</v>
      </c>
      <c r="M70" s="99" t="str">
        <f>IFERROR(IF('ordem de passagem'!H72&gt;2,'ordem de passagem'!C72,""),"")</f>
        <v/>
      </c>
      <c r="N70" s="100">
        <f>IF($M70='ordem de passagem'!C72,'ordem de passagem'!D72,"")</f>
        <v>0</v>
      </c>
      <c r="O70" s="100">
        <f>IF($M70='ordem de passagem'!C72,'ordem de passagem'!E72,"")</f>
        <v>0</v>
      </c>
      <c r="P70" s="100">
        <f>IF($M70='ordem de passagem'!C72,'ordem de passagem'!F72,"")</f>
        <v>0</v>
      </c>
      <c r="Q70" s="100">
        <f>IF($M70='ordem de passagem'!C72,'ordem de passagem'!G72,"")</f>
        <v>0</v>
      </c>
      <c r="R70" s="100">
        <f>IF($M70='ordem de passagem'!C72,'ordem de passagem'!H72,"")</f>
        <v>0</v>
      </c>
      <c r="S70" s="28">
        <f t="shared" si="7"/>
        <v>1</v>
      </c>
      <c r="T70" s="28">
        <f t="shared" si="8"/>
        <v>62</v>
      </c>
      <c r="U70" s="28">
        <f t="shared" si="9"/>
        <v>62</v>
      </c>
    </row>
    <row r="71" spans="1:21" ht="17.25" customHeight="1" x14ac:dyDescent="0.3">
      <c r="A71" s="63">
        <v>63</v>
      </c>
      <c r="B71" s="46" t="str">
        <f t="shared" si="5"/>
        <v/>
      </c>
      <c r="C71" s="15" t="str">
        <f t="shared" si="6"/>
        <v/>
      </c>
      <c r="D71" s="63">
        <f t="shared" si="0"/>
        <v>0</v>
      </c>
      <c r="E71" s="52">
        <f t="shared" si="1"/>
        <v>0</v>
      </c>
      <c r="F71" s="46">
        <f t="shared" si="2"/>
        <v>0</v>
      </c>
      <c r="G71" s="46">
        <f t="shared" si="3"/>
        <v>0</v>
      </c>
      <c r="H71" s="46">
        <f t="shared" si="4"/>
        <v>0</v>
      </c>
      <c r="L71" s="100">
        <f>IF($M71='ordem de passagem'!C73,'ordem de passagem'!B73,"")</f>
        <v>0</v>
      </c>
      <c r="M71" s="99" t="str">
        <f>IFERROR(IF('ordem de passagem'!H73&gt;2,'ordem de passagem'!C73,""),"")</f>
        <v/>
      </c>
      <c r="N71" s="100">
        <f>IF($M71='ordem de passagem'!C73,'ordem de passagem'!D73,"")</f>
        <v>0</v>
      </c>
      <c r="O71" s="100">
        <f>IF($M71='ordem de passagem'!C73,'ordem de passagem'!E73,"")</f>
        <v>0</v>
      </c>
      <c r="P71" s="100">
        <f>IF($M71='ordem de passagem'!C73,'ordem de passagem'!F73,"")</f>
        <v>0</v>
      </c>
      <c r="Q71" s="100">
        <f>IF($M71='ordem de passagem'!C73,'ordem de passagem'!G73,"")</f>
        <v>0</v>
      </c>
      <c r="R71" s="100">
        <f>IF($M71='ordem de passagem'!C73,'ordem de passagem'!H73,"")</f>
        <v>0</v>
      </c>
      <c r="S71" s="28">
        <f t="shared" si="7"/>
        <v>1</v>
      </c>
      <c r="T71" s="28">
        <f t="shared" si="8"/>
        <v>63</v>
      </c>
      <c r="U71" s="28">
        <f t="shared" si="9"/>
        <v>63</v>
      </c>
    </row>
    <row r="72" spans="1:21" ht="17.25" customHeight="1" x14ac:dyDescent="0.3">
      <c r="A72" s="63">
        <v>64</v>
      </c>
      <c r="B72" s="46" t="str">
        <f t="shared" si="5"/>
        <v/>
      </c>
      <c r="C72" s="15" t="str">
        <f t="shared" si="6"/>
        <v/>
      </c>
      <c r="D72" s="63">
        <f t="shared" si="0"/>
        <v>0</v>
      </c>
      <c r="E72" s="52">
        <f t="shared" si="1"/>
        <v>0</v>
      </c>
      <c r="F72" s="46">
        <f t="shared" si="2"/>
        <v>0</v>
      </c>
      <c r="G72" s="46">
        <f t="shared" si="3"/>
        <v>0</v>
      </c>
      <c r="H72" s="46">
        <f t="shared" si="4"/>
        <v>0</v>
      </c>
      <c r="L72" s="100">
        <f>IF($M72='ordem de passagem'!C74,'ordem de passagem'!B74,"")</f>
        <v>0</v>
      </c>
      <c r="M72" s="99" t="str">
        <f>IFERROR(IF('ordem de passagem'!H74&gt;2,'ordem de passagem'!C74,""),"")</f>
        <v/>
      </c>
      <c r="N72" s="100">
        <f>IF($M72='ordem de passagem'!C74,'ordem de passagem'!D74,"")</f>
        <v>0</v>
      </c>
      <c r="O72" s="100">
        <f>IF($M72='ordem de passagem'!C74,'ordem de passagem'!E74,"")</f>
        <v>0</v>
      </c>
      <c r="P72" s="100">
        <f>IF($M72='ordem de passagem'!C74,'ordem de passagem'!F74,"")</f>
        <v>0</v>
      </c>
      <c r="Q72" s="100">
        <f>IF($M72='ordem de passagem'!C74,'ordem de passagem'!G74,"")</f>
        <v>0</v>
      </c>
      <c r="R72" s="100">
        <f>IF($M72='ordem de passagem'!C74,'ordem de passagem'!H74,"")</f>
        <v>0</v>
      </c>
      <c r="S72" s="28">
        <f t="shared" si="7"/>
        <v>1</v>
      </c>
      <c r="T72" s="28">
        <f t="shared" si="8"/>
        <v>64</v>
      </c>
      <c r="U72" s="28">
        <f t="shared" si="9"/>
        <v>64</v>
      </c>
    </row>
    <row r="73" spans="1:21" ht="17.25" customHeight="1" x14ac:dyDescent="0.3">
      <c r="A73" s="63">
        <v>65</v>
      </c>
      <c r="B73" s="46" t="str">
        <f t="shared" si="5"/>
        <v/>
      </c>
      <c r="C73" s="15" t="str">
        <f t="shared" si="6"/>
        <v/>
      </c>
      <c r="D73" s="63">
        <f t="shared" ref="D73:D104" si="10">IFERROR(INDEX($N$9:$N$116,MATCH($A73,$U$9:$U$116,0)),"")</f>
        <v>0</v>
      </c>
      <c r="E73" s="52">
        <f t="shared" ref="E73:E104" si="11">IFERROR(INDEX($O$9:$O$116,MATCH($A73,$U$9:$U$116,0)),"")</f>
        <v>0</v>
      </c>
      <c r="F73" s="46">
        <f t="shared" ref="F73:F104" si="12">IFERROR(INDEX($P$9:$P$116,MATCH($A73,$U$9:$U$116,0)),"")</f>
        <v>0</v>
      </c>
      <c r="G73" s="46">
        <f t="shared" ref="G73:G104" si="13">IFERROR(INDEX($Q$9:$Q$116,MATCH($A73,$U$9:$U$116,0)),"")</f>
        <v>0</v>
      </c>
      <c r="H73" s="46">
        <f t="shared" ref="H73:H104" si="14">IFERROR(INDEX($R$9:$R$116,MATCH($A73,$U$9:$U$116,0)),"")</f>
        <v>0</v>
      </c>
      <c r="L73" s="100">
        <f>IF($M73='ordem de passagem'!C75,'ordem de passagem'!B75,"")</f>
        <v>0</v>
      </c>
      <c r="M73" s="99" t="str">
        <f>IFERROR(IF('ordem de passagem'!H75&gt;2,'ordem de passagem'!C75,""),"")</f>
        <v/>
      </c>
      <c r="N73" s="100">
        <f>IF($M73='ordem de passagem'!C75,'ordem de passagem'!D75,"")</f>
        <v>0</v>
      </c>
      <c r="O73" s="100">
        <f>IF($M73='ordem de passagem'!C75,'ordem de passagem'!E75,"")</f>
        <v>0</v>
      </c>
      <c r="P73" s="100">
        <f>IF($M73='ordem de passagem'!C75,'ordem de passagem'!F75,"")</f>
        <v>0</v>
      </c>
      <c r="Q73" s="100">
        <f>IF($M73='ordem de passagem'!C75,'ordem de passagem'!G75,"")</f>
        <v>0</v>
      </c>
      <c r="R73" s="100">
        <f>IF($M73='ordem de passagem'!C75,'ordem de passagem'!H75,"")</f>
        <v>0</v>
      </c>
      <c r="S73" s="28">
        <f t="shared" si="7"/>
        <v>1</v>
      </c>
      <c r="T73" s="28">
        <f t="shared" si="8"/>
        <v>65</v>
      </c>
      <c r="U73" s="28">
        <f t="shared" si="9"/>
        <v>65</v>
      </c>
    </row>
    <row r="74" spans="1:21" ht="17.25" customHeight="1" x14ac:dyDescent="0.3">
      <c r="A74" s="63">
        <v>66</v>
      </c>
      <c r="B74" s="46" t="str">
        <f t="shared" ref="B74:B104" si="15">IFERROR(IF(INDEX($L$9:$L$105,MATCH($A74,$U$9:$U$105,0))=0,"",INDEX($L$9:$L$105,MATCH($A74,$U$9:$U$105,0))),"")</f>
        <v/>
      </c>
      <c r="C74" s="15" t="str">
        <f t="shared" ref="C74:C104" si="16">IFERROR(INDEX(M74:M170,MATCH(A74,U74:U170,0)),"")</f>
        <v/>
      </c>
      <c r="D74" s="63">
        <f t="shared" si="10"/>
        <v>0</v>
      </c>
      <c r="E74" s="52">
        <f t="shared" si="11"/>
        <v>0</v>
      </c>
      <c r="F74" s="46">
        <f t="shared" si="12"/>
        <v>0</v>
      </c>
      <c r="G74" s="46">
        <f t="shared" si="13"/>
        <v>0</v>
      </c>
      <c r="H74" s="46">
        <f t="shared" si="14"/>
        <v>0</v>
      </c>
      <c r="L74" s="100">
        <f>IF($M74='ordem de passagem'!C76,'ordem de passagem'!B76,"")</f>
        <v>0</v>
      </c>
      <c r="M74" s="99" t="str">
        <f>IFERROR(IF('ordem de passagem'!H76&gt;2,'ordem de passagem'!C76,""),"")</f>
        <v/>
      </c>
      <c r="N74" s="100">
        <f>IF($M74='ordem de passagem'!C76,'ordem de passagem'!D76,"")</f>
        <v>0</v>
      </c>
      <c r="O74" s="100">
        <f>IF($M74='ordem de passagem'!C76,'ordem de passagem'!E76,"")</f>
        <v>0</v>
      </c>
      <c r="P74" s="100">
        <f>IF($M74='ordem de passagem'!C76,'ordem de passagem'!F76,"")</f>
        <v>0</v>
      </c>
      <c r="Q74" s="100">
        <f>IF($M74='ordem de passagem'!C76,'ordem de passagem'!G76,"")</f>
        <v>0</v>
      </c>
      <c r="R74" s="100">
        <f>IF($M74='ordem de passagem'!C76,'ordem de passagem'!H76,"")</f>
        <v>0</v>
      </c>
      <c r="S74" s="28">
        <f t="shared" ref="S74:S105" si="17">COUNT(R74)</f>
        <v>1</v>
      </c>
      <c r="T74" s="28">
        <f t="shared" si="8"/>
        <v>66</v>
      </c>
      <c r="U74" s="28">
        <f t="shared" si="9"/>
        <v>66</v>
      </c>
    </row>
    <row r="75" spans="1:21" ht="17.25" customHeight="1" x14ac:dyDescent="0.3">
      <c r="A75" s="63">
        <v>67</v>
      </c>
      <c r="B75" s="46" t="str">
        <f t="shared" si="15"/>
        <v/>
      </c>
      <c r="C75" s="15" t="str">
        <f t="shared" si="16"/>
        <v/>
      </c>
      <c r="D75" s="63">
        <f t="shared" si="10"/>
        <v>0</v>
      </c>
      <c r="E75" s="52">
        <f t="shared" si="11"/>
        <v>0</v>
      </c>
      <c r="F75" s="46">
        <f t="shared" si="12"/>
        <v>0</v>
      </c>
      <c r="G75" s="46">
        <f t="shared" si="13"/>
        <v>0</v>
      </c>
      <c r="H75" s="46">
        <f t="shared" si="14"/>
        <v>0</v>
      </c>
      <c r="L75" s="100">
        <f>IF($M75='ordem de passagem'!C77,'ordem de passagem'!B77,"")</f>
        <v>0</v>
      </c>
      <c r="M75" s="99" t="str">
        <f>IFERROR(IF('ordem de passagem'!H77&gt;2,'ordem de passagem'!C77,""),"")</f>
        <v/>
      </c>
      <c r="N75" s="100">
        <f>IF($M75='ordem de passagem'!C77,'ordem de passagem'!D77,"")</f>
        <v>0</v>
      </c>
      <c r="O75" s="100">
        <f>IF($M75='ordem de passagem'!C77,'ordem de passagem'!E77,"")</f>
        <v>0</v>
      </c>
      <c r="P75" s="100">
        <f>IF($M75='ordem de passagem'!C77,'ordem de passagem'!F77,"")</f>
        <v>0</v>
      </c>
      <c r="Q75" s="100">
        <f>IF($M75='ordem de passagem'!C77,'ordem de passagem'!G77,"")</f>
        <v>0</v>
      </c>
      <c r="R75" s="100">
        <f>IF($M75='ordem de passagem'!C77,'ordem de passagem'!H77,"")</f>
        <v>0</v>
      </c>
      <c r="S75" s="28">
        <f t="shared" si="17"/>
        <v>1</v>
      </c>
      <c r="T75" s="28">
        <f t="shared" si="8"/>
        <v>67</v>
      </c>
      <c r="U75" s="28">
        <f t="shared" si="9"/>
        <v>67</v>
      </c>
    </row>
    <row r="76" spans="1:21" ht="17.25" customHeight="1" x14ac:dyDescent="0.3">
      <c r="A76" s="63">
        <v>68</v>
      </c>
      <c r="B76" s="46" t="str">
        <f t="shared" si="15"/>
        <v/>
      </c>
      <c r="C76" s="15" t="str">
        <f t="shared" si="16"/>
        <v/>
      </c>
      <c r="D76" s="63">
        <f t="shared" si="10"/>
        <v>0</v>
      </c>
      <c r="E76" s="52">
        <f t="shared" si="11"/>
        <v>0</v>
      </c>
      <c r="F76" s="46">
        <f t="shared" si="12"/>
        <v>0</v>
      </c>
      <c r="G76" s="46">
        <f t="shared" si="13"/>
        <v>0</v>
      </c>
      <c r="H76" s="46">
        <f t="shared" si="14"/>
        <v>0</v>
      </c>
      <c r="L76" s="100">
        <f>IF($M76='ordem de passagem'!C78,'ordem de passagem'!B78,"")</f>
        <v>0</v>
      </c>
      <c r="M76" s="99" t="str">
        <f>IFERROR(IF('ordem de passagem'!H78&gt;2,'ordem de passagem'!C78,""),"")</f>
        <v/>
      </c>
      <c r="N76" s="100">
        <f>IF($M76='ordem de passagem'!C78,'ordem de passagem'!D78,"")</f>
        <v>0</v>
      </c>
      <c r="O76" s="100">
        <f>IF($M76='ordem de passagem'!C78,'ordem de passagem'!E78,"")</f>
        <v>0</v>
      </c>
      <c r="P76" s="100">
        <f>IF($M76='ordem de passagem'!C78,'ordem de passagem'!F78,"")</f>
        <v>0</v>
      </c>
      <c r="Q76" s="100">
        <f>IF($M76='ordem de passagem'!C78,'ordem de passagem'!G78,"")</f>
        <v>0</v>
      </c>
      <c r="R76" s="100">
        <f>IF($M76='ordem de passagem'!C78,'ordem de passagem'!H78,"")</f>
        <v>0</v>
      </c>
      <c r="S76" s="28">
        <f t="shared" si="17"/>
        <v>1</v>
      </c>
      <c r="T76" s="28">
        <f t="shared" ref="T76:T105" si="18">S76+T75</f>
        <v>68</v>
      </c>
      <c r="U76" s="28">
        <f t="shared" si="9"/>
        <v>68</v>
      </c>
    </row>
    <row r="77" spans="1:21" ht="17.25" customHeight="1" x14ac:dyDescent="0.3">
      <c r="A77" s="63">
        <v>69</v>
      </c>
      <c r="B77" s="46" t="str">
        <f t="shared" si="15"/>
        <v/>
      </c>
      <c r="C77" s="15" t="str">
        <f t="shared" si="16"/>
        <v/>
      </c>
      <c r="D77" s="63">
        <f t="shared" si="10"/>
        <v>0</v>
      </c>
      <c r="E77" s="52">
        <f t="shared" si="11"/>
        <v>0</v>
      </c>
      <c r="F77" s="46">
        <f t="shared" si="12"/>
        <v>0</v>
      </c>
      <c r="G77" s="46">
        <f t="shared" si="13"/>
        <v>0</v>
      </c>
      <c r="H77" s="46">
        <f t="shared" si="14"/>
        <v>0</v>
      </c>
      <c r="L77" s="100">
        <f>IF($M77='ordem de passagem'!C79,'ordem de passagem'!B79,"")</f>
        <v>0</v>
      </c>
      <c r="M77" s="99" t="str">
        <f>IFERROR(IF('ordem de passagem'!H79&gt;2,'ordem de passagem'!C79,""),"")</f>
        <v/>
      </c>
      <c r="N77" s="100">
        <f>IF($M77='ordem de passagem'!C79,'ordem de passagem'!D79,"")</f>
        <v>0</v>
      </c>
      <c r="O77" s="100">
        <f>IF($M77='ordem de passagem'!C79,'ordem de passagem'!E79,"")</f>
        <v>0</v>
      </c>
      <c r="P77" s="100">
        <f>IF($M77='ordem de passagem'!C79,'ordem de passagem'!F79,"")</f>
        <v>0</v>
      </c>
      <c r="Q77" s="100">
        <f>IF($M77='ordem de passagem'!C79,'ordem de passagem'!G79,"")</f>
        <v>0</v>
      </c>
      <c r="R77" s="100">
        <f>IF($M77='ordem de passagem'!C79,'ordem de passagem'!H79,"")</f>
        <v>0</v>
      </c>
      <c r="S77" s="28">
        <f t="shared" si="17"/>
        <v>1</v>
      </c>
      <c r="T77" s="28">
        <f t="shared" si="18"/>
        <v>69</v>
      </c>
      <c r="U77" s="28">
        <f t="shared" ref="U77:U105" si="19">IF(S77=1,T77,0)</f>
        <v>69</v>
      </c>
    </row>
    <row r="78" spans="1:21" ht="17.25" customHeight="1" x14ac:dyDescent="0.3">
      <c r="A78" s="63">
        <v>70</v>
      </c>
      <c r="B78" s="46" t="str">
        <f t="shared" si="15"/>
        <v/>
      </c>
      <c r="C78" s="15" t="str">
        <f t="shared" si="16"/>
        <v/>
      </c>
      <c r="D78" s="63">
        <f t="shared" si="10"/>
        <v>0</v>
      </c>
      <c r="E78" s="52">
        <f t="shared" si="11"/>
        <v>0</v>
      </c>
      <c r="F78" s="46">
        <f t="shared" si="12"/>
        <v>0</v>
      </c>
      <c r="G78" s="46">
        <f t="shared" si="13"/>
        <v>0</v>
      </c>
      <c r="H78" s="46">
        <f t="shared" si="14"/>
        <v>0</v>
      </c>
      <c r="L78" s="100">
        <f>IF($M78='ordem de passagem'!C80,'ordem de passagem'!B80,"")</f>
        <v>0</v>
      </c>
      <c r="M78" s="99" t="str">
        <f>IFERROR(IF('ordem de passagem'!H80&gt;2,'ordem de passagem'!C80,""),"")</f>
        <v/>
      </c>
      <c r="N78" s="100">
        <f>IF($M78='ordem de passagem'!C80,'ordem de passagem'!D80,"")</f>
        <v>0</v>
      </c>
      <c r="O78" s="100">
        <f>IF($M78='ordem de passagem'!C80,'ordem de passagem'!E80,"")</f>
        <v>0</v>
      </c>
      <c r="P78" s="100">
        <f>IF($M78='ordem de passagem'!C80,'ordem de passagem'!F80,"")</f>
        <v>0</v>
      </c>
      <c r="Q78" s="100">
        <f>IF($M78='ordem de passagem'!C80,'ordem de passagem'!G80,"")</f>
        <v>0</v>
      </c>
      <c r="R78" s="100">
        <f>IF($M78='ordem de passagem'!C80,'ordem de passagem'!H80,"")</f>
        <v>0</v>
      </c>
      <c r="S78" s="28">
        <f t="shared" si="17"/>
        <v>1</v>
      </c>
      <c r="T78" s="28">
        <f t="shared" si="18"/>
        <v>70</v>
      </c>
      <c r="U78" s="28">
        <f t="shared" si="19"/>
        <v>70</v>
      </c>
    </row>
    <row r="79" spans="1:21" ht="17.25" customHeight="1" x14ac:dyDescent="0.3">
      <c r="A79" s="63">
        <v>71</v>
      </c>
      <c r="B79" s="46" t="str">
        <f t="shared" si="15"/>
        <v/>
      </c>
      <c r="C79" s="15" t="str">
        <f t="shared" si="16"/>
        <v/>
      </c>
      <c r="D79" s="63">
        <f t="shared" si="10"/>
        <v>0</v>
      </c>
      <c r="E79" s="52">
        <f t="shared" si="11"/>
        <v>0</v>
      </c>
      <c r="F79" s="46">
        <f t="shared" si="12"/>
        <v>0</v>
      </c>
      <c r="G79" s="46">
        <f t="shared" si="13"/>
        <v>0</v>
      </c>
      <c r="H79" s="46">
        <f t="shared" si="14"/>
        <v>0</v>
      </c>
      <c r="L79" s="100">
        <f>IF($M79='ordem de passagem'!C81,'ordem de passagem'!B81,"")</f>
        <v>0</v>
      </c>
      <c r="M79" s="99" t="str">
        <f>IFERROR(IF('ordem de passagem'!H81&gt;2,'ordem de passagem'!C81,""),"")</f>
        <v/>
      </c>
      <c r="N79" s="100">
        <f>IF($M79='ordem de passagem'!C81,'ordem de passagem'!D81,"")</f>
        <v>0</v>
      </c>
      <c r="O79" s="100">
        <f>IF($M79='ordem de passagem'!C81,'ordem de passagem'!E81,"")</f>
        <v>0</v>
      </c>
      <c r="P79" s="100">
        <f>IF($M79='ordem de passagem'!C81,'ordem de passagem'!F81,"")</f>
        <v>0</v>
      </c>
      <c r="Q79" s="100">
        <f>IF($M79='ordem de passagem'!C81,'ordem de passagem'!G81,"")</f>
        <v>0</v>
      </c>
      <c r="R79" s="100">
        <f>IF($M79='ordem de passagem'!C81,'ordem de passagem'!H81,"")</f>
        <v>0</v>
      </c>
      <c r="S79" s="28">
        <f t="shared" si="17"/>
        <v>1</v>
      </c>
      <c r="T79" s="28">
        <f t="shared" si="18"/>
        <v>71</v>
      </c>
      <c r="U79" s="28">
        <f t="shared" si="19"/>
        <v>71</v>
      </c>
    </row>
    <row r="80" spans="1:21" ht="17.25" customHeight="1" x14ac:dyDescent="0.3">
      <c r="A80" s="63">
        <v>72</v>
      </c>
      <c r="B80" s="46" t="str">
        <f t="shared" si="15"/>
        <v/>
      </c>
      <c r="C80" s="15" t="str">
        <f t="shared" si="16"/>
        <v/>
      </c>
      <c r="D80" s="63">
        <f t="shared" si="10"/>
        <v>0</v>
      </c>
      <c r="E80" s="52">
        <f t="shared" si="11"/>
        <v>0</v>
      </c>
      <c r="F80" s="46">
        <f t="shared" si="12"/>
        <v>0</v>
      </c>
      <c r="G80" s="46">
        <f t="shared" si="13"/>
        <v>0</v>
      </c>
      <c r="H80" s="46">
        <f t="shared" si="14"/>
        <v>0</v>
      </c>
      <c r="L80" s="100">
        <f>IF($M80='ordem de passagem'!C82,'ordem de passagem'!B82,"")</f>
        <v>0</v>
      </c>
      <c r="M80" s="99" t="str">
        <f>IFERROR(IF('ordem de passagem'!H82&gt;2,'ordem de passagem'!C82,""),"")</f>
        <v/>
      </c>
      <c r="N80" s="100">
        <f>IF($M80='ordem de passagem'!C82,'ordem de passagem'!D82,"")</f>
        <v>0</v>
      </c>
      <c r="O80" s="100">
        <f>IF($M80='ordem de passagem'!C82,'ordem de passagem'!E82,"")</f>
        <v>0</v>
      </c>
      <c r="P80" s="100">
        <f>IF($M80='ordem de passagem'!C82,'ordem de passagem'!F82,"")</f>
        <v>0</v>
      </c>
      <c r="Q80" s="100">
        <f>IF($M80='ordem de passagem'!C82,'ordem de passagem'!G82,"")</f>
        <v>0</v>
      </c>
      <c r="R80" s="100">
        <f>IF($M80='ordem de passagem'!C82,'ordem de passagem'!H82,"")</f>
        <v>0</v>
      </c>
      <c r="S80" s="28">
        <f t="shared" si="17"/>
        <v>1</v>
      </c>
      <c r="T80" s="28">
        <f t="shared" si="18"/>
        <v>72</v>
      </c>
      <c r="U80" s="28">
        <f t="shared" si="19"/>
        <v>72</v>
      </c>
    </row>
    <row r="81" spans="1:21" ht="17.25" customHeight="1" x14ac:dyDescent="0.3">
      <c r="A81" s="63">
        <v>73</v>
      </c>
      <c r="B81" s="46" t="str">
        <f t="shared" si="15"/>
        <v/>
      </c>
      <c r="C81" s="15" t="str">
        <f t="shared" si="16"/>
        <v/>
      </c>
      <c r="D81" s="63">
        <f t="shared" si="10"/>
        <v>0</v>
      </c>
      <c r="E81" s="52">
        <f t="shared" si="11"/>
        <v>0</v>
      </c>
      <c r="F81" s="46">
        <f t="shared" si="12"/>
        <v>0</v>
      </c>
      <c r="G81" s="46">
        <f t="shared" si="13"/>
        <v>0</v>
      </c>
      <c r="H81" s="46">
        <f t="shared" si="14"/>
        <v>0</v>
      </c>
      <c r="L81" s="100">
        <f>IF($M81='ordem de passagem'!C83,'ordem de passagem'!B83,"")</f>
        <v>0</v>
      </c>
      <c r="M81" s="99" t="str">
        <f>IFERROR(IF('ordem de passagem'!H83&gt;2,'ordem de passagem'!C83,""),"")</f>
        <v/>
      </c>
      <c r="N81" s="100">
        <f>IF($M81='ordem de passagem'!C83,'ordem de passagem'!D83,"")</f>
        <v>0</v>
      </c>
      <c r="O81" s="100">
        <f>IF($M81='ordem de passagem'!C83,'ordem de passagem'!E83,"")</f>
        <v>0</v>
      </c>
      <c r="P81" s="100">
        <f>IF($M81='ordem de passagem'!C83,'ordem de passagem'!F83,"")</f>
        <v>0</v>
      </c>
      <c r="Q81" s="100">
        <f>IF($M81='ordem de passagem'!C83,'ordem de passagem'!G83,"")</f>
        <v>0</v>
      </c>
      <c r="R81" s="100">
        <f>IF($M81='ordem de passagem'!C83,'ordem de passagem'!H83,"")</f>
        <v>0</v>
      </c>
      <c r="S81" s="28">
        <f t="shared" si="17"/>
        <v>1</v>
      </c>
      <c r="T81" s="28">
        <f t="shared" si="18"/>
        <v>73</v>
      </c>
      <c r="U81" s="28">
        <f t="shared" si="19"/>
        <v>73</v>
      </c>
    </row>
    <row r="82" spans="1:21" ht="17.25" customHeight="1" x14ac:dyDescent="0.3">
      <c r="A82" s="63">
        <v>74</v>
      </c>
      <c r="B82" s="46" t="str">
        <f t="shared" si="15"/>
        <v/>
      </c>
      <c r="C82" s="15" t="str">
        <f t="shared" si="16"/>
        <v/>
      </c>
      <c r="D82" s="63">
        <f t="shared" si="10"/>
        <v>0</v>
      </c>
      <c r="E82" s="52">
        <f t="shared" si="11"/>
        <v>0</v>
      </c>
      <c r="F82" s="46">
        <f t="shared" si="12"/>
        <v>0</v>
      </c>
      <c r="G82" s="46">
        <f t="shared" si="13"/>
        <v>0</v>
      </c>
      <c r="H82" s="46">
        <f t="shared" si="14"/>
        <v>0</v>
      </c>
      <c r="L82" s="100">
        <f>IF($M82='ordem de passagem'!C84,'ordem de passagem'!B84,"")</f>
        <v>0</v>
      </c>
      <c r="M82" s="99" t="str">
        <f>IFERROR(IF('ordem de passagem'!H84&gt;2,'ordem de passagem'!C84,""),"")</f>
        <v/>
      </c>
      <c r="N82" s="100">
        <f>IF($M82='ordem de passagem'!C84,'ordem de passagem'!D84,"")</f>
        <v>0</v>
      </c>
      <c r="O82" s="100">
        <f>IF($M82='ordem de passagem'!C84,'ordem de passagem'!E84,"")</f>
        <v>0</v>
      </c>
      <c r="P82" s="100">
        <f>IF($M82='ordem de passagem'!C84,'ordem de passagem'!F84,"")</f>
        <v>0</v>
      </c>
      <c r="Q82" s="100">
        <f>IF($M82='ordem de passagem'!C84,'ordem de passagem'!G84,"")</f>
        <v>0</v>
      </c>
      <c r="R82" s="100">
        <f>IF($M82='ordem de passagem'!C84,'ordem de passagem'!H84,"")</f>
        <v>0</v>
      </c>
      <c r="S82" s="28">
        <f t="shared" si="17"/>
        <v>1</v>
      </c>
      <c r="T82" s="28">
        <f t="shared" si="18"/>
        <v>74</v>
      </c>
      <c r="U82" s="28">
        <f t="shared" si="19"/>
        <v>74</v>
      </c>
    </row>
    <row r="83" spans="1:21" ht="17.25" customHeight="1" x14ac:dyDescent="0.3">
      <c r="A83" s="63">
        <v>75</v>
      </c>
      <c r="B83" s="46" t="str">
        <f t="shared" si="15"/>
        <v/>
      </c>
      <c r="C83" s="15" t="str">
        <f t="shared" si="16"/>
        <v/>
      </c>
      <c r="D83" s="63">
        <f t="shared" si="10"/>
        <v>0</v>
      </c>
      <c r="E83" s="52">
        <f t="shared" si="11"/>
        <v>0</v>
      </c>
      <c r="F83" s="46">
        <f t="shared" si="12"/>
        <v>0</v>
      </c>
      <c r="G83" s="46">
        <f t="shared" si="13"/>
        <v>0</v>
      </c>
      <c r="H83" s="46">
        <f t="shared" si="14"/>
        <v>0</v>
      </c>
      <c r="L83" s="100">
        <f>IF($M83='ordem de passagem'!C85,'ordem de passagem'!B85,"")</f>
        <v>0</v>
      </c>
      <c r="M83" s="99" t="str">
        <f>IFERROR(IF('ordem de passagem'!H85&gt;2,'ordem de passagem'!C85,""),"")</f>
        <v/>
      </c>
      <c r="N83" s="100">
        <f>IF($M83='ordem de passagem'!C85,'ordem de passagem'!D85,"")</f>
        <v>0</v>
      </c>
      <c r="O83" s="100">
        <f>IF($M83='ordem de passagem'!C85,'ordem de passagem'!E85,"")</f>
        <v>0</v>
      </c>
      <c r="P83" s="100">
        <f>IF($M83='ordem de passagem'!C85,'ordem de passagem'!F85,"")</f>
        <v>0</v>
      </c>
      <c r="Q83" s="100">
        <f>IF($M83='ordem de passagem'!C85,'ordem de passagem'!G85,"")</f>
        <v>0</v>
      </c>
      <c r="R83" s="100">
        <f>IF($M83='ordem de passagem'!C85,'ordem de passagem'!H85,"")</f>
        <v>0</v>
      </c>
      <c r="S83" s="28">
        <f t="shared" si="17"/>
        <v>1</v>
      </c>
      <c r="T83" s="28">
        <f t="shared" si="18"/>
        <v>75</v>
      </c>
      <c r="U83" s="28">
        <f t="shared" si="19"/>
        <v>75</v>
      </c>
    </row>
    <row r="84" spans="1:21" ht="15.75" customHeight="1" x14ac:dyDescent="0.3">
      <c r="A84" s="63">
        <v>76</v>
      </c>
      <c r="B84" s="46" t="str">
        <f t="shared" si="15"/>
        <v/>
      </c>
      <c r="C84" s="15" t="str">
        <f t="shared" si="16"/>
        <v/>
      </c>
      <c r="D84" s="63">
        <f t="shared" si="10"/>
        <v>0</v>
      </c>
      <c r="E84" s="52">
        <f t="shared" si="11"/>
        <v>0</v>
      </c>
      <c r="F84" s="46">
        <f t="shared" si="12"/>
        <v>0</v>
      </c>
      <c r="G84" s="46">
        <f t="shared" si="13"/>
        <v>0</v>
      </c>
      <c r="H84" s="46">
        <f t="shared" si="14"/>
        <v>0</v>
      </c>
      <c r="L84" s="100">
        <f>IF($M84='ordem de passagem'!C86,'ordem de passagem'!B86,"")</f>
        <v>0</v>
      </c>
      <c r="M84" s="99" t="str">
        <f>IFERROR(IF('ordem de passagem'!H86&gt;2,'ordem de passagem'!C86,""),"")</f>
        <v/>
      </c>
      <c r="N84" s="100">
        <f>IF($M84='ordem de passagem'!C86,'ordem de passagem'!D86,"")</f>
        <v>0</v>
      </c>
      <c r="O84" s="100">
        <f>IF($M84='ordem de passagem'!C86,'ordem de passagem'!E86,"")</f>
        <v>0</v>
      </c>
      <c r="P84" s="100">
        <f>IF($M84='ordem de passagem'!C86,'ordem de passagem'!F86,"")</f>
        <v>0</v>
      </c>
      <c r="Q84" s="100">
        <f>IF($M84='ordem de passagem'!C86,'ordem de passagem'!G86,"")</f>
        <v>0</v>
      </c>
      <c r="R84" s="100">
        <f>IF($M84='ordem de passagem'!C86,'ordem de passagem'!H86,"")</f>
        <v>0</v>
      </c>
      <c r="S84" s="28">
        <f t="shared" si="17"/>
        <v>1</v>
      </c>
      <c r="T84" s="28">
        <f t="shared" si="18"/>
        <v>76</v>
      </c>
      <c r="U84" s="28">
        <f t="shared" si="19"/>
        <v>76</v>
      </c>
    </row>
    <row r="85" spans="1:21" ht="15.75" customHeight="1" x14ac:dyDescent="0.3">
      <c r="A85" s="63">
        <v>77</v>
      </c>
      <c r="B85" s="46" t="str">
        <f t="shared" si="15"/>
        <v/>
      </c>
      <c r="C85" s="15" t="str">
        <f t="shared" si="16"/>
        <v/>
      </c>
      <c r="D85" s="63">
        <f t="shared" si="10"/>
        <v>0</v>
      </c>
      <c r="E85" s="52">
        <f t="shared" si="11"/>
        <v>0</v>
      </c>
      <c r="F85" s="46">
        <f t="shared" si="12"/>
        <v>0</v>
      </c>
      <c r="G85" s="46">
        <f t="shared" si="13"/>
        <v>0</v>
      </c>
      <c r="H85" s="46">
        <f t="shared" si="14"/>
        <v>0</v>
      </c>
      <c r="L85" s="100">
        <f>IF($M85='ordem de passagem'!C87,'ordem de passagem'!B87,"")</f>
        <v>0</v>
      </c>
      <c r="M85" s="99" t="str">
        <f>IFERROR(IF('ordem de passagem'!H87&gt;2,'ordem de passagem'!C87,""),"")</f>
        <v/>
      </c>
      <c r="N85" s="100">
        <f>IF($M85='ordem de passagem'!C87,'ordem de passagem'!D87,"")</f>
        <v>0</v>
      </c>
      <c r="O85" s="100">
        <f>IF($M85='ordem de passagem'!C87,'ordem de passagem'!E87,"")</f>
        <v>0</v>
      </c>
      <c r="P85" s="100">
        <f>IF($M85='ordem de passagem'!C87,'ordem de passagem'!F87,"")</f>
        <v>0</v>
      </c>
      <c r="Q85" s="100">
        <f>IF($M85='ordem de passagem'!C87,'ordem de passagem'!G87,"")</f>
        <v>0</v>
      </c>
      <c r="R85" s="100">
        <f>IF($M85='ordem de passagem'!C87,'ordem de passagem'!H87,"")</f>
        <v>0</v>
      </c>
      <c r="S85" s="28">
        <f t="shared" si="17"/>
        <v>1</v>
      </c>
      <c r="T85" s="28">
        <f t="shared" si="18"/>
        <v>77</v>
      </c>
      <c r="U85" s="28">
        <f t="shared" si="19"/>
        <v>77</v>
      </c>
    </row>
    <row r="86" spans="1:21" ht="15.75" customHeight="1" x14ac:dyDescent="0.3">
      <c r="A86" s="63">
        <v>78</v>
      </c>
      <c r="B86" s="46" t="str">
        <f t="shared" si="15"/>
        <v/>
      </c>
      <c r="C86" s="15" t="str">
        <f t="shared" si="16"/>
        <v/>
      </c>
      <c r="D86" s="63">
        <f t="shared" si="10"/>
        <v>0</v>
      </c>
      <c r="E86" s="52">
        <f t="shared" si="11"/>
        <v>0</v>
      </c>
      <c r="F86" s="46">
        <f t="shared" si="12"/>
        <v>0</v>
      </c>
      <c r="G86" s="46">
        <f t="shared" si="13"/>
        <v>0</v>
      </c>
      <c r="H86" s="46">
        <f t="shared" si="14"/>
        <v>0</v>
      </c>
      <c r="L86" s="100">
        <f>IF($M86='ordem de passagem'!C88,'ordem de passagem'!B88,"")</f>
        <v>0</v>
      </c>
      <c r="M86" s="99" t="str">
        <f>IFERROR(IF('ordem de passagem'!H88&gt;2,'ordem de passagem'!C88,""),"")</f>
        <v/>
      </c>
      <c r="N86" s="100">
        <f>IF($M86='ordem de passagem'!C88,'ordem de passagem'!D88,"")</f>
        <v>0</v>
      </c>
      <c r="O86" s="100">
        <f>IF($M86='ordem de passagem'!C88,'ordem de passagem'!E88,"")</f>
        <v>0</v>
      </c>
      <c r="P86" s="100">
        <f>IF($M86='ordem de passagem'!C88,'ordem de passagem'!F88,"")</f>
        <v>0</v>
      </c>
      <c r="Q86" s="100">
        <f>IF($M86='ordem de passagem'!C88,'ordem de passagem'!G88,"")</f>
        <v>0</v>
      </c>
      <c r="R86" s="100">
        <f>IF($M86='ordem de passagem'!C88,'ordem de passagem'!H88,"")</f>
        <v>0</v>
      </c>
      <c r="S86" s="28">
        <f t="shared" si="17"/>
        <v>1</v>
      </c>
      <c r="T86" s="28">
        <f t="shared" si="18"/>
        <v>78</v>
      </c>
      <c r="U86" s="28">
        <f t="shared" si="19"/>
        <v>78</v>
      </c>
    </row>
    <row r="87" spans="1:21" ht="15.75" customHeight="1" x14ac:dyDescent="0.3">
      <c r="A87" s="63">
        <v>79</v>
      </c>
      <c r="B87" s="46" t="str">
        <f t="shared" si="15"/>
        <v/>
      </c>
      <c r="C87" s="15" t="str">
        <f t="shared" si="16"/>
        <v/>
      </c>
      <c r="D87" s="63">
        <f t="shared" si="10"/>
        <v>0</v>
      </c>
      <c r="E87" s="52">
        <f t="shared" si="11"/>
        <v>0</v>
      </c>
      <c r="F87" s="46">
        <f t="shared" si="12"/>
        <v>0</v>
      </c>
      <c r="G87" s="46">
        <f t="shared" si="13"/>
        <v>0</v>
      </c>
      <c r="H87" s="46">
        <f t="shared" si="14"/>
        <v>0</v>
      </c>
      <c r="L87" s="100">
        <f>IF($M87='ordem de passagem'!C89,'ordem de passagem'!B89,"")</f>
        <v>0</v>
      </c>
      <c r="M87" s="99" t="str">
        <f>IFERROR(IF('ordem de passagem'!H89&gt;2,'ordem de passagem'!C89,""),"")</f>
        <v/>
      </c>
      <c r="N87" s="100">
        <f>IF($M87='ordem de passagem'!C89,'ordem de passagem'!D89,"")</f>
        <v>0</v>
      </c>
      <c r="O87" s="100">
        <f>IF($M87='ordem de passagem'!C89,'ordem de passagem'!E89,"")</f>
        <v>0</v>
      </c>
      <c r="P87" s="100">
        <f>IF($M87='ordem de passagem'!C89,'ordem de passagem'!F89,"")</f>
        <v>0</v>
      </c>
      <c r="Q87" s="100">
        <f>IF($M87='ordem de passagem'!C89,'ordem de passagem'!G89,"")</f>
        <v>0</v>
      </c>
      <c r="R87" s="100">
        <f>IF($M87='ordem de passagem'!C89,'ordem de passagem'!H89,"")</f>
        <v>0</v>
      </c>
      <c r="S87" s="28">
        <f t="shared" si="17"/>
        <v>1</v>
      </c>
      <c r="T87" s="28">
        <f t="shared" si="18"/>
        <v>79</v>
      </c>
      <c r="U87" s="28">
        <f t="shared" si="19"/>
        <v>79</v>
      </c>
    </row>
    <row r="88" spans="1:21" ht="15.75" customHeight="1" x14ac:dyDescent="0.3">
      <c r="A88" s="63">
        <v>80</v>
      </c>
      <c r="B88" s="46" t="str">
        <f t="shared" si="15"/>
        <v/>
      </c>
      <c r="C88" s="15" t="str">
        <f t="shared" si="16"/>
        <v/>
      </c>
      <c r="D88" s="63">
        <f t="shared" si="10"/>
        <v>0</v>
      </c>
      <c r="E88" s="52">
        <f t="shared" si="11"/>
        <v>0</v>
      </c>
      <c r="F88" s="46">
        <f t="shared" si="12"/>
        <v>0</v>
      </c>
      <c r="G88" s="46">
        <f t="shared" si="13"/>
        <v>0</v>
      </c>
      <c r="H88" s="46">
        <f t="shared" si="14"/>
        <v>0</v>
      </c>
      <c r="L88" s="100">
        <f>IF($M88='ordem de passagem'!C90,'ordem de passagem'!B90,"")</f>
        <v>0</v>
      </c>
      <c r="M88" s="99" t="str">
        <f>IFERROR(IF('ordem de passagem'!H90&gt;2,'ordem de passagem'!C90,""),"")</f>
        <v/>
      </c>
      <c r="N88" s="100">
        <f>IF($M88='ordem de passagem'!C90,'ordem de passagem'!D90,"")</f>
        <v>0</v>
      </c>
      <c r="O88" s="100">
        <f>IF($M88='ordem de passagem'!C90,'ordem de passagem'!E90,"")</f>
        <v>0</v>
      </c>
      <c r="P88" s="100">
        <f>IF($M88='ordem de passagem'!C90,'ordem de passagem'!F90,"")</f>
        <v>0</v>
      </c>
      <c r="Q88" s="100">
        <f>IF($M88='ordem de passagem'!C90,'ordem de passagem'!G90,"")</f>
        <v>0</v>
      </c>
      <c r="R88" s="100">
        <f>IF($M88='ordem de passagem'!C90,'ordem de passagem'!H90,"")</f>
        <v>0</v>
      </c>
      <c r="S88" s="28">
        <f t="shared" si="17"/>
        <v>1</v>
      </c>
      <c r="T88" s="28">
        <f t="shared" si="18"/>
        <v>80</v>
      </c>
      <c r="U88" s="28">
        <f t="shared" si="19"/>
        <v>80</v>
      </c>
    </row>
    <row r="89" spans="1:21" ht="15.75" customHeight="1" x14ac:dyDescent="0.3">
      <c r="A89" s="63">
        <v>81</v>
      </c>
      <c r="B89" s="46" t="str">
        <f t="shared" si="15"/>
        <v/>
      </c>
      <c r="C89" s="15" t="str">
        <f t="shared" si="16"/>
        <v/>
      </c>
      <c r="D89" s="63">
        <f t="shared" si="10"/>
        <v>0</v>
      </c>
      <c r="E89" s="52">
        <f t="shared" si="11"/>
        <v>0</v>
      </c>
      <c r="F89" s="46">
        <f t="shared" si="12"/>
        <v>0</v>
      </c>
      <c r="G89" s="46">
        <f t="shared" si="13"/>
        <v>0</v>
      </c>
      <c r="H89" s="46">
        <f t="shared" si="14"/>
        <v>0</v>
      </c>
      <c r="L89" s="100">
        <f>IF($M89='ordem de passagem'!C91,'ordem de passagem'!B91,"")</f>
        <v>0</v>
      </c>
      <c r="M89" s="99" t="str">
        <f>IFERROR(IF('ordem de passagem'!H91&gt;2,'ordem de passagem'!C91,""),"")</f>
        <v/>
      </c>
      <c r="N89" s="100">
        <f>IF($M89='ordem de passagem'!C91,'ordem de passagem'!D91,"")</f>
        <v>0</v>
      </c>
      <c r="O89" s="100">
        <f>IF($M89='ordem de passagem'!C91,'ordem de passagem'!E91,"")</f>
        <v>0</v>
      </c>
      <c r="P89" s="100">
        <f>IF($M89='ordem de passagem'!C91,'ordem de passagem'!F91,"")</f>
        <v>0</v>
      </c>
      <c r="Q89" s="100">
        <f>IF($M89='ordem de passagem'!C91,'ordem de passagem'!G91,"")</f>
        <v>0</v>
      </c>
      <c r="R89" s="100">
        <f>IF($M89='ordem de passagem'!C91,'ordem de passagem'!H91,"")</f>
        <v>0</v>
      </c>
      <c r="S89" s="28">
        <f t="shared" si="17"/>
        <v>1</v>
      </c>
      <c r="T89" s="28">
        <f t="shared" si="18"/>
        <v>81</v>
      </c>
      <c r="U89" s="28">
        <f t="shared" si="19"/>
        <v>81</v>
      </c>
    </row>
    <row r="90" spans="1:21" ht="15.75" customHeight="1" x14ac:dyDescent="0.3">
      <c r="A90" s="63">
        <v>82</v>
      </c>
      <c r="B90" s="46" t="str">
        <f t="shared" si="15"/>
        <v/>
      </c>
      <c r="C90" s="15" t="str">
        <f t="shared" si="16"/>
        <v/>
      </c>
      <c r="D90" s="63">
        <f t="shared" si="10"/>
        <v>0</v>
      </c>
      <c r="E90" s="52">
        <f t="shared" si="11"/>
        <v>0</v>
      </c>
      <c r="F90" s="46">
        <f t="shared" si="12"/>
        <v>0</v>
      </c>
      <c r="G90" s="46">
        <f t="shared" si="13"/>
        <v>0</v>
      </c>
      <c r="H90" s="46">
        <f t="shared" si="14"/>
        <v>0</v>
      </c>
      <c r="L90" s="100">
        <f>IF($M90='ordem de passagem'!C92,'ordem de passagem'!B92,"")</f>
        <v>0</v>
      </c>
      <c r="M90" s="99" t="str">
        <f>IFERROR(IF('ordem de passagem'!H92&gt;2,'ordem de passagem'!C92,""),"")</f>
        <v/>
      </c>
      <c r="N90" s="100">
        <f>IF($M90='ordem de passagem'!C92,'ordem de passagem'!D92,"")</f>
        <v>0</v>
      </c>
      <c r="O90" s="100">
        <f>IF($M90='ordem de passagem'!C92,'ordem de passagem'!E92,"")</f>
        <v>0</v>
      </c>
      <c r="P90" s="100">
        <f>IF($M90='ordem de passagem'!C92,'ordem de passagem'!F92,"")</f>
        <v>0</v>
      </c>
      <c r="Q90" s="100">
        <f>IF($M90='ordem de passagem'!C92,'ordem de passagem'!G92,"")</f>
        <v>0</v>
      </c>
      <c r="R90" s="100">
        <f>IF($M90='ordem de passagem'!C92,'ordem de passagem'!H92,"")</f>
        <v>0</v>
      </c>
      <c r="S90" s="28">
        <f t="shared" si="17"/>
        <v>1</v>
      </c>
      <c r="T90" s="28">
        <f t="shared" si="18"/>
        <v>82</v>
      </c>
      <c r="U90" s="28">
        <f t="shared" si="19"/>
        <v>82</v>
      </c>
    </row>
    <row r="91" spans="1:21" ht="15.75" customHeight="1" x14ac:dyDescent="0.3">
      <c r="A91" s="63">
        <v>83</v>
      </c>
      <c r="B91" s="46" t="str">
        <f t="shared" si="15"/>
        <v/>
      </c>
      <c r="C91" s="15" t="str">
        <f t="shared" si="16"/>
        <v/>
      </c>
      <c r="D91" s="63">
        <f t="shared" si="10"/>
        <v>0</v>
      </c>
      <c r="E91" s="52">
        <f t="shared" si="11"/>
        <v>0</v>
      </c>
      <c r="F91" s="46">
        <f t="shared" si="12"/>
        <v>0</v>
      </c>
      <c r="G91" s="46">
        <f t="shared" si="13"/>
        <v>0</v>
      </c>
      <c r="H91" s="46">
        <f t="shared" si="14"/>
        <v>0</v>
      </c>
      <c r="L91" s="100">
        <f>IF($M91='ordem de passagem'!C93,'ordem de passagem'!B93,"")</f>
        <v>0</v>
      </c>
      <c r="M91" s="99" t="str">
        <f>IFERROR(IF('ordem de passagem'!H93&gt;2,'ordem de passagem'!C93,""),"")</f>
        <v/>
      </c>
      <c r="N91" s="100">
        <f>IF($M91='ordem de passagem'!C93,'ordem de passagem'!D93,"")</f>
        <v>0</v>
      </c>
      <c r="O91" s="100">
        <f>IF($M91='ordem de passagem'!C93,'ordem de passagem'!E93,"")</f>
        <v>0</v>
      </c>
      <c r="P91" s="100">
        <f>IF($M91='ordem de passagem'!C93,'ordem de passagem'!F93,"")</f>
        <v>0</v>
      </c>
      <c r="Q91" s="100">
        <f>IF($M91='ordem de passagem'!C93,'ordem de passagem'!G93,"")</f>
        <v>0</v>
      </c>
      <c r="R91" s="100">
        <f>IF($M91='ordem de passagem'!C93,'ordem de passagem'!H93,"")</f>
        <v>0</v>
      </c>
      <c r="S91" s="28">
        <f t="shared" si="17"/>
        <v>1</v>
      </c>
      <c r="T91" s="28">
        <f t="shared" si="18"/>
        <v>83</v>
      </c>
      <c r="U91" s="28">
        <f t="shared" si="19"/>
        <v>83</v>
      </c>
    </row>
    <row r="92" spans="1:21" ht="15.75" customHeight="1" x14ac:dyDescent="0.3">
      <c r="A92" s="63">
        <v>84</v>
      </c>
      <c r="B92" s="46" t="str">
        <f t="shared" si="15"/>
        <v/>
      </c>
      <c r="C92" s="15" t="str">
        <f t="shared" si="16"/>
        <v/>
      </c>
      <c r="D92" s="63">
        <f t="shared" si="10"/>
        <v>0</v>
      </c>
      <c r="E92" s="52">
        <f t="shared" si="11"/>
        <v>0</v>
      </c>
      <c r="F92" s="46">
        <f t="shared" si="12"/>
        <v>0</v>
      </c>
      <c r="G92" s="46">
        <f t="shared" si="13"/>
        <v>0</v>
      </c>
      <c r="H92" s="46">
        <f t="shared" si="14"/>
        <v>0</v>
      </c>
      <c r="L92" s="100">
        <f>IF($M92='ordem de passagem'!C94,'ordem de passagem'!B94,"")</f>
        <v>0</v>
      </c>
      <c r="M92" s="99" t="str">
        <f>IFERROR(IF('ordem de passagem'!H94&gt;2,'ordem de passagem'!C94,""),"")</f>
        <v/>
      </c>
      <c r="N92" s="100">
        <f>IF($M92='ordem de passagem'!C94,'ordem de passagem'!D94,"")</f>
        <v>0</v>
      </c>
      <c r="O92" s="100">
        <f>IF($M92='ordem de passagem'!C94,'ordem de passagem'!E94,"")</f>
        <v>0</v>
      </c>
      <c r="P92" s="100">
        <f>IF($M92='ordem de passagem'!C94,'ordem de passagem'!F94,"")</f>
        <v>0</v>
      </c>
      <c r="Q92" s="100">
        <f>IF($M92='ordem de passagem'!C94,'ordem de passagem'!G94,"")</f>
        <v>0</v>
      </c>
      <c r="R92" s="100">
        <f>IF($M92='ordem de passagem'!C94,'ordem de passagem'!H94,"")</f>
        <v>0</v>
      </c>
      <c r="S92" s="28">
        <f t="shared" si="17"/>
        <v>1</v>
      </c>
      <c r="T92" s="28">
        <f t="shared" si="18"/>
        <v>84</v>
      </c>
      <c r="U92" s="28">
        <f t="shared" si="19"/>
        <v>84</v>
      </c>
    </row>
    <row r="93" spans="1:21" ht="15.75" customHeight="1" x14ac:dyDescent="0.3">
      <c r="A93" s="63">
        <v>85</v>
      </c>
      <c r="B93" s="46" t="str">
        <f t="shared" si="15"/>
        <v/>
      </c>
      <c r="C93" s="15" t="str">
        <f t="shared" si="16"/>
        <v/>
      </c>
      <c r="D93" s="63">
        <f t="shared" si="10"/>
        <v>0</v>
      </c>
      <c r="E93" s="52">
        <f t="shared" si="11"/>
        <v>0</v>
      </c>
      <c r="F93" s="46">
        <f t="shared" si="12"/>
        <v>0</v>
      </c>
      <c r="G93" s="46">
        <f t="shared" si="13"/>
        <v>0</v>
      </c>
      <c r="H93" s="46">
        <f t="shared" si="14"/>
        <v>0</v>
      </c>
      <c r="L93" s="100">
        <f>IF($M93='ordem de passagem'!C95,'ordem de passagem'!B95,"")</f>
        <v>0</v>
      </c>
      <c r="M93" s="99" t="str">
        <f>IFERROR(IF('ordem de passagem'!H95&gt;2,'ordem de passagem'!C95,""),"")</f>
        <v/>
      </c>
      <c r="N93" s="100">
        <f>IF($M93='ordem de passagem'!C95,'ordem de passagem'!D95,"")</f>
        <v>0</v>
      </c>
      <c r="O93" s="100">
        <f>IF($M93='ordem de passagem'!C95,'ordem de passagem'!E95,"")</f>
        <v>0</v>
      </c>
      <c r="P93" s="100">
        <f>IF($M93='ordem de passagem'!C95,'ordem de passagem'!F95,"")</f>
        <v>0</v>
      </c>
      <c r="Q93" s="100">
        <f>IF($M93='ordem de passagem'!C95,'ordem de passagem'!G95,"")</f>
        <v>0</v>
      </c>
      <c r="R93" s="100">
        <f>IF($M93='ordem de passagem'!C95,'ordem de passagem'!H95,"")</f>
        <v>0</v>
      </c>
      <c r="S93" s="28">
        <f t="shared" si="17"/>
        <v>1</v>
      </c>
      <c r="T93" s="28">
        <f t="shared" si="18"/>
        <v>85</v>
      </c>
      <c r="U93" s="28">
        <f t="shared" si="19"/>
        <v>85</v>
      </c>
    </row>
    <row r="94" spans="1:21" ht="15.75" customHeight="1" x14ac:dyDescent="0.3">
      <c r="A94" s="63">
        <v>86</v>
      </c>
      <c r="B94" s="46" t="str">
        <f t="shared" si="15"/>
        <v/>
      </c>
      <c r="C94" s="15" t="str">
        <f t="shared" si="16"/>
        <v/>
      </c>
      <c r="D94" s="63">
        <f t="shared" si="10"/>
        <v>0</v>
      </c>
      <c r="E94" s="52">
        <f t="shared" si="11"/>
        <v>0</v>
      </c>
      <c r="F94" s="46">
        <f t="shared" si="12"/>
        <v>0</v>
      </c>
      <c r="G94" s="46">
        <f t="shared" si="13"/>
        <v>0</v>
      </c>
      <c r="H94" s="46">
        <f t="shared" si="14"/>
        <v>0</v>
      </c>
      <c r="L94" s="100">
        <f>IF($M94='ordem de passagem'!C96,'ordem de passagem'!B96,"")</f>
        <v>0</v>
      </c>
      <c r="M94" s="99" t="str">
        <f>IFERROR(IF('ordem de passagem'!H96&gt;2,'ordem de passagem'!C96,""),"")</f>
        <v/>
      </c>
      <c r="N94" s="100">
        <f>IF($M94='ordem de passagem'!C96,'ordem de passagem'!D96,"")</f>
        <v>0</v>
      </c>
      <c r="O94" s="100">
        <f>IF($M94='ordem de passagem'!C96,'ordem de passagem'!E96,"")</f>
        <v>0</v>
      </c>
      <c r="P94" s="100">
        <f>IF($M94='ordem de passagem'!C96,'ordem de passagem'!F96,"")</f>
        <v>0</v>
      </c>
      <c r="Q94" s="100">
        <f>IF($M94='ordem de passagem'!C96,'ordem de passagem'!G96,"")</f>
        <v>0</v>
      </c>
      <c r="R94" s="100">
        <f>IF($M94='ordem de passagem'!C96,'ordem de passagem'!H96,"")</f>
        <v>0</v>
      </c>
      <c r="S94" s="28">
        <f t="shared" si="17"/>
        <v>1</v>
      </c>
      <c r="T94" s="28">
        <f t="shared" si="18"/>
        <v>86</v>
      </c>
      <c r="U94" s="28">
        <f t="shared" si="19"/>
        <v>86</v>
      </c>
    </row>
    <row r="95" spans="1:21" ht="15.75" customHeight="1" x14ac:dyDescent="0.3">
      <c r="A95" s="63">
        <v>87</v>
      </c>
      <c r="B95" s="46" t="str">
        <f t="shared" si="15"/>
        <v/>
      </c>
      <c r="C95" s="15" t="str">
        <f t="shared" si="16"/>
        <v/>
      </c>
      <c r="D95" s="63">
        <f t="shared" si="10"/>
        <v>0</v>
      </c>
      <c r="E95" s="52">
        <f t="shared" si="11"/>
        <v>0</v>
      </c>
      <c r="F95" s="46">
        <f t="shared" si="12"/>
        <v>0</v>
      </c>
      <c r="G95" s="46">
        <f t="shared" si="13"/>
        <v>0</v>
      </c>
      <c r="H95" s="46">
        <f t="shared" si="14"/>
        <v>0</v>
      </c>
      <c r="L95" s="100">
        <f>IF($M95='ordem de passagem'!C97,'ordem de passagem'!B97,"")</f>
        <v>0</v>
      </c>
      <c r="M95" s="99" t="str">
        <f>IFERROR(IF('ordem de passagem'!H97&gt;2,'ordem de passagem'!C97,""),"")</f>
        <v/>
      </c>
      <c r="N95" s="100">
        <f>IF($M95='ordem de passagem'!C97,'ordem de passagem'!D97,"")</f>
        <v>0</v>
      </c>
      <c r="O95" s="100">
        <f>IF($M95='ordem de passagem'!C97,'ordem de passagem'!E97,"")</f>
        <v>0</v>
      </c>
      <c r="P95" s="100">
        <f>IF($M95='ordem de passagem'!C97,'ordem de passagem'!F97,"")</f>
        <v>0</v>
      </c>
      <c r="Q95" s="100">
        <f>IF($M95='ordem de passagem'!C97,'ordem de passagem'!G97,"")</f>
        <v>0</v>
      </c>
      <c r="R95" s="100">
        <f>IF($M95='ordem de passagem'!C97,'ordem de passagem'!H97,"")</f>
        <v>0</v>
      </c>
      <c r="S95" s="28">
        <f t="shared" si="17"/>
        <v>1</v>
      </c>
      <c r="T95" s="28">
        <f t="shared" si="18"/>
        <v>87</v>
      </c>
      <c r="U95" s="28">
        <f t="shared" si="19"/>
        <v>87</v>
      </c>
    </row>
    <row r="96" spans="1:21" ht="15.75" customHeight="1" x14ac:dyDescent="0.3">
      <c r="A96" s="63">
        <v>88</v>
      </c>
      <c r="B96" s="46" t="str">
        <f t="shared" si="15"/>
        <v/>
      </c>
      <c r="C96" s="15" t="str">
        <f t="shared" si="16"/>
        <v/>
      </c>
      <c r="D96" s="63">
        <f t="shared" si="10"/>
        <v>0</v>
      </c>
      <c r="E96" s="52">
        <f t="shared" si="11"/>
        <v>0</v>
      </c>
      <c r="F96" s="46">
        <f t="shared" si="12"/>
        <v>0</v>
      </c>
      <c r="G96" s="46">
        <f t="shared" si="13"/>
        <v>0</v>
      </c>
      <c r="H96" s="46">
        <f t="shared" si="14"/>
        <v>0</v>
      </c>
      <c r="L96" s="100">
        <f>IF($M96='ordem de passagem'!C98,'ordem de passagem'!B98,"")</f>
        <v>0</v>
      </c>
      <c r="M96" s="99" t="str">
        <f>IFERROR(IF('ordem de passagem'!H98&gt;2,'ordem de passagem'!C98,""),"")</f>
        <v/>
      </c>
      <c r="N96" s="100">
        <f>IF($M96='ordem de passagem'!C98,'ordem de passagem'!D98,"")</f>
        <v>0</v>
      </c>
      <c r="O96" s="100">
        <f>IF($M96='ordem de passagem'!C98,'ordem de passagem'!E98,"")</f>
        <v>0</v>
      </c>
      <c r="P96" s="100">
        <f>IF($M96='ordem de passagem'!C98,'ordem de passagem'!F98,"")</f>
        <v>0</v>
      </c>
      <c r="Q96" s="100">
        <f>IF($M96='ordem de passagem'!C98,'ordem de passagem'!G98,"")</f>
        <v>0</v>
      </c>
      <c r="R96" s="100">
        <f>IF($M96='ordem de passagem'!C98,'ordem de passagem'!H98,"")</f>
        <v>0</v>
      </c>
      <c r="S96" s="28">
        <f t="shared" si="17"/>
        <v>1</v>
      </c>
      <c r="T96" s="28">
        <f t="shared" si="18"/>
        <v>88</v>
      </c>
      <c r="U96" s="28">
        <f t="shared" si="19"/>
        <v>88</v>
      </c>
    </row>
    <row r="97" spans="1:21" ht="15.75" customHeight="1" x14ac:dyDescent="0.3">
      <c r="A97" s="63">
        <v>89</v>
      </c>
      <c r="B97" s="46" t="str">
        <f t="shared" si="15"/>
        <v/>
      </c>
      <c r="C97" s="15" t="str">
        <f t="shared" si="16"/>
        <v/>
      </c>
      <c r="D97" s="63">
        <f t="shared" si="10"/>
        <v>0</v>
      </c>
      <c r="E97" s="52">
        <f t="shared" si="11"/>
        <v>0</v>
      </c>
      <c r="F97" s="46">
        <f t="shared" si="12"/>
        <v>0</v>
      </c>
      <c r="G97" s="46">
        <f t="shared" si="13"/>
        <v>0</v>
      </c>
      <c r="H97" s="46">
        <f t="shared" si="14"/>
        <v>0</v>
      </c>
      <c r="L97" s="100">
        <f>IF($M97='ordem de passagem'!C99,'ordem de passagem'!B99,"")</f>
        <v>0</v>
      </c>
      <c r="M97" s="99" t="str">
        <f>IFERROR(IF('ordem de passagem'!H99&gt;2,'ordem de passagem'!C99,""),"")</f>
        <v/>
      </c>
      <c r="N97" s="100">
        <f>IF($M97='ordem de passagem'!C99,'ordem de passagem'!D99,"")</f>
        <v>0</v>
      </c>
      <c r="O97" s="100">
        <f>IF($M97='ordem de passagem'!C99,'ordem de passagem'!E99,"")</f>
        <v>0</v>
      </c>
      <c r="P97" s="100">
        <f>IF($M97='ordem de passagem'!C99,'ordem de passagem'!F99,"")</f>
        <v>0</v>
      </c>
      <c r="Q97" s="100">
        <f>IF($M97='ordem de passagem'!C99,'ordem de passagem'!G99,"")</f>
        <v>0</v>
      </c>
      <c r="R97" s="100">
        <f>IF($M97='ordem de passagem'!C99,'ordem de passagem'!H99,"")</f>
        <v>0</v>
      </c>
      <c r="S97" s="28">
        <f t="shared" si="17"/>
        <v>1</v>
      </c>
      <c r="T97" s="28">
        <f t="shared" si="18"/>
        <v>89</v>
      </c>
      <c r="U97" s="28">
        <f t="shared" si="19"/>
        <v>89</v>
      </c>
    </row>
    <row r="98" spans="1:21" ht="15.75" customHeight="1" x14ac:dyDescent="0.3">
      <c r="A98" s="63">
        <v>90</v>
      </c>
      <c r="B98" s="46" t="str">
        <f t="shared" si="15"/>
        <v/>
      </c>
      <c r="C98" s="15" t="str">
        <f t="shared" si="16"/>
        <v/>
      </c>
      <c r="D98" s="63">
        <f t="shared" si="10"/>
        <v>0</v>
      </c>
      <c r="E98" s="52">
        <f t="shared" si="11"/>
        <v>0</v>
      </c>
      <c r="F98" s="46">
        <f t="shared" si="12"/>
        <v>0</v>
      </c>
      <c r="G98" s="46">
        <f t="shared" si="13"/>
        <v>0</v>
      </c>
      <c r="H98" s="46">
        <f t="shared" si="14"/>
        <v>0</v>
      </c>
      <c r="L98" s="100">
        <f>IF($M98='ordem de passagem'!C100,'ordem de passagem'!B100,"")</f>
        <v>0</v>
      </c>
      <c r="M98" s="99" t="str">
        <f>IFERROR(IF('ordem de passagem'!H100&gt;2,'ordem de passagem'!C100,""),"")</f>
        <v/>
      </c>
      <c r="N98" s="100">
        <f>IF($M98='ordem de passagem'!C100,'ordem de passagem'!D100,"")</f>
        <v>0</v>
      </c>
      <c r="O98" s="100">
        <f>IF($M98='ordem de passagem'!C100,'ordem de passagem'!E100,"")</f>
        <v>0</v>
      </c>
      <c r="P98" s="100">
        <f>IF($M98='ordem de passagem'!C100,'ordem de passagem'!F100,"")</f>
        <v>0</v>
      </c>
      <c r="Q98" s="100">
        <f>IF($M98='ordem de passagem'!C100,'ordem de passagem'!G100,"")</f>
        <v>0</v>
      </c>
      <c r="R98" s="100">
        <f>IF($M98='ordem de passagem'!C100,'ordem de passagem'!H100,"")</f>
        <v>0</v>
      </c>
      <c r="S98" s="28">
        <f t="shared" si="17"/>
        <v>1</v>
      </c>
      <c r="T98" s="28">
        <f t="shared" si="18"/>
        <v>90</v>
      </c>
      <c r="U98" s="28">
        <f t="shared" si="19"/>
        <v>90</v>
      </c>
    </row>
    <row r="99" spans="1:21" ht="15.75" customHeight="1" x14ac:dyDescent="0.3">
      <c r="A99" s="63">
        <v>91</v>
      </c>
      <c r="B99" s="46" t="str">
        <f t="shared" si="15"/>
        <v/>
      </c>
      <c r="C99" s="15" t="str">
        <f t="shared" si="16"/>
        <v/>
      </c>
      <c r="D99" s="63">
        <f t="shared" si="10"/>
        <v>0</v>
      </c>
      <c r="E99" s="52">
        <f t="shared" si="11"/>
        <v>0</v>
      </c>
      <c r="F99" s="46">
        <f t="shared" si="12"/>
        <v>0</v>
      </c>
      <c r="G99" s="46">
        <f t="shared" si="13"/>
        <v>0</v>
      </c>
      <c r="H99" s="46">
        <f t="shared" si="14"/>
        <v>0</v>
      </c>
      <c r="L99" s="100">
        <f>IF($M99='ordem de passagem'!C101,'ordem de passagem'!B101,"")</f>
        <v>0</v>
      </c>
      <c r="M99" s="99" t="str">
        <f>IFERROR(IF('ordem de passagem'!H101&gt;2,'ordem de passagem'!C101,""),"")</f>
        <v/>
      </c>
      <c r="N99" s="100">
        <f>IF($M99='ordem de passagem'!C101,'ordem de passagem'!D101,"")</f>
        <v>0</v>
      </c>
      <c r="O99" s="100">
        <f>IF($M99='ordem de passagem'!C101,'ordem de passagem'!E101,"")</f>
        <v>0</v>
      </c>
      <c r="P99" s="100">
        <f>IF($M99='ordem de passagem'!C101,'ordem de passagem'!F101,"")</f>
        <v>0</v>
      </c>
      <c r="Q99" s="100">
        <f>IF($M99='ordem de passagem'!C101,'ordem de passagem'!G101,"")</f>
        <v>0</v>
      </c>
      <c r="R99" s="100">
        <f>IF($M99='ordem de passagem'!C101,'ordem de passagem'!H101,"")</f>
        <v>0</v>
      </c>
      <c r="S99" s="28">
        <f t="shared" si="17"/>
        <v>1</v>
      </c>
      <c r="T99" s="28">
        <f t="shared" si="18"/>
        <v>91</v>
      </c>
      <c r="U99" s="28">
        <f t="shared" si="19"/>
        <v>91</v>
      </c>
    </row>
    <row r="100" spans="1:21" ht="15.75" customHeight="1" x14ac:dyDescent="0.3">
      <c r="A100" s="63">
        <v>92</v>
      </c>
      <c r="B100" s="46" t="str">
        <f t="shared" si="15"/>
        <v/>
      </c>
      <c r="C100" s="15" t="str">
        <f t="shared" si="16"/>
        <v/>
      </c>
      <c r="D100" s="63">
        <f t="shared" si="10"/>
        <v>0</v>
      </c>
      <c r="E100" s="52">
        <f t="shared" si="11"/>
        <v>0</v>
      </c>
      <c r="F100" s="46">
        <f t="shared" si="12"/>
        <v>0</v>
      </c>
      <c r="G100" s="46">
        <f t="shared" si="13"/>
        <v>0</v>
      </c>
      <c r="H100" s="46">
        <f t="shared" si="14"/>
        <v>0</v>
      </c>
      <c r="L100" s="100">
        <f>IF($M100='ordem de passagem'!C102,'ordem de passagem'!B102,"")</f>
        <v>0</v>
      </c>
      <c r="M100" s="99" t="str">
        <f>IFERROR(IF('ordem de passagem'!H102&gt;2,'ordem de passagem'!C102,""),"")</f>
        <v/>
      </c>
      <c r="N100" s="100">
        <f>IF($M100='ordem de passagem'!C102,'ordem de passagem'!D102,"")</f>
        <v>0</v>
      </c>
      <c r="O100" s="100">
        <f>IF($M100='ordem de passagem'!C102,'ordem de passagem'!E102,"")</f>
        <v>0</v>
      </c>
      <c r="P100" s="100">
        <f>IF($M100='ordem de passagem'!C102,'ordem de passagem'!F102,"")</f>
        <v>0</v>
      </c>
      <c r="Q100" s="100">
        <f>IF($M100='ordem de passagem'!C102,'ordem de passagem'!G102,"")</f>
        <v>0</v>
      </c>
      <c r="R100" s="100">
        <f>IF($M100='ordem de passagem'!C102,'ordem de passagem'!H102,"")</f>
        <v>0</v>
      </c>
      <c r="S100" s="28">
        <f t="shared" si="17"/>
        <v>1</v>
      </c>
      <c r="T100" s="28">
        <f t="shared" si="18"/>
        <v>92</v>
      </c>
      <c r="U100" s="28">
        <f t="shared" si="19"/>
        <v>92</v>
      </c>
    </row>
    <row r="101" spans="1:21" ht="15.75" customHeight="1" x14ac:dyDescent="0.3">
      <c r="A101" s="63">
        <v>93</v>
      </c>
      <c r="B101" s="46" t="str">
        <f t="shared" si="15"/>
        <v/>
      </c>
      <c r="C101" s="15" t="str">
        <f t="shared" si="16"/>
        <v/>
      </c>
      <c r="D101" s="63">
        <f t="shared" si="10"/>
        <v>0</v>
      </c>
      <c r="E101" s="52">
        <f t="shared" si="11"/>
        <v>0</v>
      </c>
      <c r="F101" s="46">
        <f t="shared" si="12"/>
        <v>0</v>
      </c>
      <c r="G101" s="46">
        <f t="shared" si="13"/>
        <v>0</v>
      </c>
      <c r="H101" s="46">
        <f t="shared" si="14"/>
        <v>0</v>
      </c>
      <c r="L101" s="100">
        <f>IF($M101='ordem de passagem'!C103,'ordem de passagem'!B103,"")</f>
        <v>0</v>
      </c>
      <c r="M101" s="99" t="str">
        <f>IFERROR(IF('ordem de passagem'!H103&gt;2,'ordem de passagem'!C103,""),"")</f>
        <v/>
      </c>
      <c r="N101" s="100">
        <f>IF($M101='ordem de passagem'!C103,'ordem de passagem'!D103,"")</f>
        <v>0</v>
      </c>
      <c r="O101" s="100">
        <f>IF($M101='ordem de passagem'!C103,'ordem de passagem'!E103,"")</f>
        <v>0</v>
      </c>
      <c r="P101" s="100">
        <f>IF($M101='ordem de passagem'!C103,'ordem de passagem'!F103,"")</f>
        <v>0</v>
      </c>
      <c r="Q101" s="100">
        <f>IF($M101='ordem de passagem'!C103,'ordem de passagem'!G103,"")</f>
        <v>0</v>
      </c>
      <c r="R101" s="100">
        <f>IF($M101='ordem de passagem'!C103,'ordem de passagem'!H103,"")</f>
        <v>0</v>
      </c>
      <c r="S101" s="28">
        <f t="shared" si="17"/>
        <v>1</v>
      </c>
      <c r="T101" s="28">
        <f t="shared" si="18"/>
        <v>93</v>
      </c>
      <c r="U101" s="28">
        <f t="shared" si="19"/>
        <v>93</v>
      </c>
    </row>
    <row r="102" spans="1:21" ht="15.75" customHeight="1" x14ac:dyDescent="0.3">
      <c r="A102" s="63">
        <v>94</v>
      </c>
      <c r="B102" s="46" t="str">
        <f t="shared" si="15"/>
        <v/>
      </c>
      <c r="C102" s="15" t="str">
        <f t="shared" si="16"/>
        <v/>
      </c>
      <c r="D102" s="63">
        <f t="shared" si="10"/>
        <v>0</v>
      </c>
      <c r="E102" s="52">
        <f t="shared" si="11"/>
        <v>0</v>
      </c>
      <c r="F102" s="46">
        <f t="shared" si="12"/>
        <v>0</v>
      </c>
      <c r="G102" s="46">
        <f t="shared" si="13"/>
        <v>0</v>
      </c>
      <c r="H102" s="46">
        <f t="shared" si="14"/>
        <v>0</v>
      </c>
      <c r="L102" s="100">
        <f>IF($M102='ordem de passagem'!C104,'ordem de passagem'!B104,"")</f>
        <v>0</v>
      </c>
      <c r="M102" s="99" t="str">
        <f>IFERROR(IF('ordem de passagem'!H104&gt;2,'ordem de passagem'!C104,""),"")</f>
        <v/>
      </c>
      <c r="N102" s="100">
        <f>IF($M102='ordem de passagem'!C104,'ordem de passagem'!D104,"")</f>
        <v>0</v>
      </c>
      <c r="O102" s="100">
        <f>IF($M102='ordem de passagem'!C104,'ordem de passagem'!E104,"")</f>
        <v>0</v>
      </c>
      <c r="P102" s="100">
        <f>IF($M102='ordem de passagem'!C104,'ordem de passagem'!F104,"")</f>
        <v>0</v>
      </c>
      <c r="Q102" s="100">
        <f>IF($M102='ordem de passagem'!C104,'ordem de passagem'!G104,"")</f>
        <v>0</v>
      </c>
      <c r="R102" s="100">
        <f>IF($M102='ordem de passagem'!C104,'ordem de passagem'!H104,"")</f>
        <v>0</v>
      </c>
      <c r="S102" s="28">
        <f t="shared" si="17"/>
        <v>1</v>
      </c>
      <c r="T102" s="28">
        <f t="shared" si="18"/>
        <v>94</v>
      </c>
      <c r="U102" s="28">
        <f t="shared" si="19"/>
        <v>94</v>
      </c>
    </row>
    <row r="103" spans="1:21" ht="15.75" customHeight="1" x14ac:dyDescent="0.3">
      <c r="A103" s="63">
        <v>95</v>
      </c>
      <c r="B103" s="46" t="str">
        <f t="shared" si="15"/>
        <v/>
      </c>
      <c r="C103" s="15" t="str">
        <f t="shared" si="16"/>
        <v/>
      </c>
      <c r="D103" s="63">
        <f t="shared" si="10"/>
        <v>0</v>
      </c>
      <c r="E103" s="52">
        <f t="shared" si="11"/>
        <v>0</v>
      </c>
      <c r="F103" s="46">
        <f t="shared" si="12"/>
        <v>0</v>
      </c>
      <c r="G103" s="46">
        <f t="shared" si="13"/>
        <v>0</v>
      </c>
      <c r="H103" s="46">
        <f t="shared" si="14"/>
        <v>0</v>
      </c>
      <c r="L103" s="100">
        <f>IF($M103='ordem de passagem'!C105,'ordem de passagem'!B105,"")</f>
        <v>0</v>
      </c>
      <c r="M103" s="99" t="str">
        <f>IFERROR(IF('ordem de passagem'!H105&gt;2,'ordem de passagem'!C105,""),"")</f>
        <v/>
      </c>
      <c r="N103" s="100">
        <f>IF($M103='ordem de passagem'!C105,'ordem de passagem'!D105,"")</f>
        <v>0</v>
      </c>
      <c r="O103" s="100">
        <f>IF($M103='ordem de passagem'!C105,'ordem de passagem'!E105,"")</f>
        <v>0</v>
      </c>
      <c r="P103" s="100">
        <f>IF($M103='ordem de passagem'!C105,'ordem de passagem'!F105,"")</f>
        <v>0</v>
      </c>
      <c r="Q103" s="100">
        <f>IF($M103='ordem de passagem'!C105,'ordem de passagem'!G105,"")</f>
        <v>0</v>
      </c>
      <c r="R103" s="100">
        <f>IF($M103='ordem de passagem'!C105,'ordem de passagem'!H105,"")</f>
        <v>0</v>
      </c>
      <c r="S103" s="28">
        <f t="shared" si="17"/>
        <v>1</v>
      </c>
      <c r="T103" s="28">
        <f t="shared" si="18"/>
        <v>95</v>
      </c>
      <c r="U103" s="28">
        <f t="shared" si="19"/>
        <v>95</v>
      </c>
    </row>
    <row r="104" spans="1:21" ht="15.75" customHeight="1" x14ac:dyDescent="0.3">
      <c r="A104" s="63">
        <v>96</v>
      </c>
      <c r="B104" s="46" t="str">
        <f t="shared" si="15"/>
        <v/>
      </c>
      <c r="C104" s="15" t="str">
        <f t="shared" si="16"/>
        <v/>
      </c>
      <c r="D104" s="63">
        <f t="shared" si="10"/>
        <v>0</v>
      </c>
      <c r="E104" s="52">
        <f t="shared" si="11"/>
        <v>0</v>
      </c>
      <c r="F104" s="46">
        <f t="shared" si="12"/>
        <v>0</v>
      </c>
      <c r="G104" s="46">
        <f t="shared" si="13"/>
        <v>0</v>
      </c>
      <c r="H104" s="46">
        <f t="shared" si="14"/>
        <v>0</v>
      </c>
      <c r="L104" s="100">
        <f>IF($M104='ordem de passagem'!C106,'ordem de passagem'!B106,"")</f>
        <v>0</v>
      </c>
      <c r="M104" s="99" t="str">
        <f>IFERROR(IF('ordem de passagem'!H106&gt;2,'ordem de passagem'!C106,""),"")</f>
        <v/>
      </c>
      <c r="N104" s="100">
        <f>IF($M104='ordem de passagem'!C106,'ordem de passagem'!D106,"")</f>
        <v>0</v>
      </c>
      <c r="O104" s="100">
        <f>IF($M104='ordem de passagem'!C106,'ordem de passagem'!E106,"")</f>
        <v>0</v>
      </c>
      <c r="P104" s="100">
        <f>IF($M104='ordem de passagem'!C106,'ordem de passagem'!F106,"")</f>
        <v>0</v>
      </c>
      <c r="Q104" s="100">
        <f>IF($M104='ordem de passagem'!C106,'ordem de passagem'!G106,"")</f>
        <v>0</v>
      </c>
      <c r="R104" s="100">
        <f>IF($M104='ordem de passagem'!C106,'ordem de passagem'!H106,"")</f>
        <v>0</v>
      </c>
      <c r="S104" s="28">
        <f t="shared" si="17"/>
        <v>1</v>
      </c>
      <c r="T104" s="28">
        <f t="shared" si="18"/>
        <v>96</v>
      </c>
      <c r="U104" s="28">
        <f t="shared" si="19"/>
        <v>96</v>
      </c>
    </row>
    <row r="105" spans="1:21" x14ac:dyDescent="0.3">
      <c r="G105" s="25"/>
      <c r="L105" s="100">
        <f>IF($M105='ordem de passagem'!C107,'ordem de passagem'!B107,"")</f>
        <v>0</v>
      </c>
      <c r="M105" s="99" t="str">
        <f>IFERROR(IF('ordem de passagem'!H107&gt;2,'ordem de passagem'!C107,""),"")</f>
        <v/>
      </c>
      <c r="N105" s="100">
        <f>IF($M105='ordem de passagem'!C107,'ordem de passagem'!D107,"")</f>
        <v>0</v>
      </c>
      <c r="O105" s="100">
        <f>IF($M105='ordem de passagem'!C107,'ordem de passagem'!E107,"")</f>
        <v>0</v>
      </c>
      <c r="P105" s="100">
        <f>IF($M105='ordem de passagem'!C107,'ordem de passagem'!F107,"")</f>
        <v>0</v>
      </c>
      <c r="Q105" s="100">
        <f>IF($M105='ordem de passagem'!C107,'ordem de passagem'!G107,"")</f>
        <v>0</v>
      </c>
      <c r="R105" s="100">
        <f>IF($M105='ordem de passagem'!C107,'ordem de passagem'!H107,"")</f>
        <v>0</v>
      </c>
      <c r="S105" s="28">
        <f t="shared" si="17"/>
        <v>1</v>
      </c>
      <c r="T105" s="28">
        <f t="shared" si="18"/>
        <v>97</v>
      </c>
      <c r="U105" s="28">
        <f t="shared" si="19"/>
        <v>97</v>
      </c>
    </row>
    <row r="106" spans="1:21" x14ac:dyDescent="0.3">
      <c r="G106" s="25"/>
      <c r="L106" s="100">
        <f>IF($M106='ordem de passagem'!C108,'ordem de passagem'!B108,"")</f>
        <v>0</v>
      </c>
      <c r="M106" s="99" t="str">
        <f>IFERROR(IF('ordem de passagem'!H108&gt;2,'ordem de passagem'!C108,""),"")</f>
        <v/>
      </c>
      <c r="N106" s="100">
        <f>IF($M106='ordem de passagem'!C108,'ordem de passagem'!D108,"")</f>
        <v>0</v>
      </c>
      <c r="O106" s="100">
        <f>IF($M106='ordem de passagem'!C108,'ordem de passagem'!E108,"")</f>
        <v>0</v>
      </c>
      <c r="P106" s="100">
        <f>IF($M106='ordem de passagem'!C108,'ordem de passagem'!F108,"")</f>
        <v>0</v>
      </c>
      <c r="Q106" s="100">
        <f>IF($M106='ordem de passagem'!C108,'ordem de passagem'!G108,"")</f>
        <v>0</v>
      </c>
      <c r="R106" s="100">
        <f>IF($M106='ordem de passagem'!C108,'ordem de passagem'!H108,"")</f>
        <v>0</v>
      </c>
    </row>
    <row r="107" spans="1:21" x14ac:dyDescent="0.3">
      <c r="G107" s="25"/>
      <c r="L107" s="100">
        <f>IF($M107='ordem de passagem'!C109,'ordem de passagem'!B109,"")</f>
        <v>0</v>
      </c>
      <c r="M107" s="99" t="str">
        <f>IFERROR(IF('ordem de passagem'!H109&gt;2,'ordem de passagem'!C109,""),"")</f>
        <v/>
      </c>
      <c r="N107" s="100">
        <f>IF($M107='ordem de passagem'!C109,'ordem de passagem'!D109,"")</f>
        <v>0</v>
      </c>
      <c r="O107" s="100">
        <f>IF($M107='ordem de passagem'!C109,'ordem de passagem'!E109,"")</f>
        <v>0</v>
      </c>
      <c r="P107" s="100">
        <f>IF($M107='ordem de passagem'!C109,'ordem de passagem'!F109,"")</f>
        <v>0</v>
      </c>
      <c r="Q107" s="100">
        <f>IF($M107='ordem de passagem'!C109,'ordem de passagem'!G109,"")</f>
        <v>0</v>
      </c>
      <c r="R107" s="100">
        <f>IF($M107='ordem de passagem'!C109,'ordem de passagem'!H109,"")</f>
        <v>0</v>
      </c>
    </row>
    <row r="108" spans="1:21" x14ac:dyDescent="0.3">
      <c r="G108" s="25"/>
      <c r="L108" s="100">
        <f>IF($M108='ordem de passagem'!C110,'ordem de passagem'!B110,"")</f>
        <v>0</v>
      </c>
      <c r="M108" s="99" t="str">
        <f>IFERROR(IF('ordem de passagem'!H110&gt;2,'ordem de passagem'!C110,""),"")</f>
        <v/>
      </c>
      <c r="N108" s="100">
        <f>IF($M108='ordem de passagem'!C110,'ordem de passagem'!D110,"")</f>
        <v>0</v>
      </c>
      <c r="O108" s="100">
        <f>IF($M108='ordem de passagem'!C110,'ordem de passagem'!E110,"")</f>
        <v>0</v>
      </c>
      <c r="P108" s="100">
        <f>IF($M108='ordem de passagem'!C110,'ordem de passagem'!F110,"")</f>
        <v>0</v>
      </c>
      <c r="Q108" s="100">
        <f>IF($M108='ordem de passagem'!C110,'ordem de passagem'!G110,"")</f>
        <v>0</v>
      </c>
      <c r="R108" s="100">
        <f>IF($M108='ordem de passagem'!C110,'ordem de passagem'!H110,"")</f>
        <v>0</v>
      </c>
    </row>
    <row r="109" spans="1:21" x14ac:dyDescent="0.3">
      <c r="G109" s="25"/>
      <c r="L109" s="100">
        <f>IF($M109='ordem de passagem'!C111,'ordem de passagem'!B111,"")</f>
        <v>0</v>
      </c>
      <c r="M109" s="99" t="str">
        <f>IFERROR(IF('ordem de passagem'!H111&gt;2,'ordem de passagem'!C111,""),"")</f>
        <v/>
      </c>
      <c r="N109" s="100">
        <f>IF($M109='ordem de passagem'!C111,'ordem de passagem'!D111,"")</f>
        <v>0</v>
      </c>
      <c r="O109" s="100">
        <f>IF($M109='ordem de passagem'!C111,'ordem de passagem'!E111,"")</f>
        <v>0</v>
      </c>
      <c r="P109" s="100">
        <f>IF($M109='ordem de passagem'!C111,'ordem de passagem'!F111,"")</f>
        <v>0</v>
      </c>
      <c r="Q109" s="100">
        <f>IF($M109='ordem de passagem'!C111,'ordem de passagem'!G111,"")</f>
        <v>0</v>
      </c>
      <c r="R109" s="100">
        <f>IF($M109='ordem de passagem'!C111,'ordem de passagem'!H111,"")</f>
        <v>0</v>
      </c>
    </row>
    <row r="110" spans="1:21" x14ac:dyDescent="0.3">
      <c r="G110" s="25"/>
      <c r="L110" s="100">
        <f>IF($M110='ordem de passagem'!C112,'ordem de passagem'!B112,"")</f>
        <v>0</v>
      </c>
      <c r="M110" s="99" t="str">
        <f>IFERROR(IF('ordem de passagem'!H112&gt;2,'ordem de passagem'!C112,""),"")</f>
        <v/>
      </c>
      <c r="N110" s="100">
        <f>IF($M110='ordem de passagem'!C112,'ordem de passagem'!D112,"")</f>
        <v>0</v>
      </c>
      <c r="O110" s="100">
        <f>IF($M110='ordem de passagem'!C112,'ordem de passagem'!E112,"")</f>
        <v>0</v>
      </c>
      <c r="P110" s="100">
        <f>IF($M110='ordem de passagem'!C112,'ordem de passagem'!F112,"")</f>
        <v>0</v>
      </c>
      <c r="Q110" s="100">
        <f>IF($M110='ordem de passagem'!C112,'ordem de passagem'!G112,"")</f>
        <v>0</v>
      </c>
      <c r="R110" s="100">
        <f>IF($M110='ordem de passagem'!C112,'ordem de passagem'!H112,"")</f>
        <v>0</v>
      </c>
    </row>
    <row r="111" spans="1:21" x14ac:dyDescent="0.3">
      <c r="G111" s="25"/>
      <c r="L111" s="100">
        <f>IF($M111='ordem de passagem'!C113,'ordem de passagem'!B113,"")</f>
        <v>0</v>
      </c>
      <c r="M111" s="99" t="str">
        <f>IFERROR(IF('ordem de passagem'!H113&gt;2,'ordem de passagem'!C113,""),"")</f>
        <v/>
      </c>
      <c r="N111" s="100">
        <f>IF($M111='ordem de passagem'!C113,'ordem de passagem'!D113,"")</f>
        <v>0</v>
      </c>
      <c r="O111" s="100">
        <f>IF($M111='ordem de passagem'!C113,'ordem de passagem'!E113,"")</f>
        <v>0</v>
      </c>
      <c r="P111" s="100">
        <f>IF($M111='ordem de passagem'!C113,'ordem de passagem'!F113,"")</f>
        <v>0</v>
      </c>
      <c r="Q111" s="100">
        <f>IF($M111='ordem de passagem'!C113,'ordem de passagem'!G113,"")</f>
        <v>0</v>
      </c>
      <c r="R111" s="100">
        <f>IF($M111='ordem de passagem'!C113,'ordem de passagem'!H113,"")</f>
        <v>0</v>
      </c>
    </row>
    <row r="112" spans="1:21" x14ac:dyDescent="0.3">
      <c r="G112" s="25"/>
      <c r="L112" s="100">
        <f>IF($M112='ordem de passagem'!C114,'ordem de passagem'!B114,"")</f>
        <v>0</v>
      </c>
      <c r="M112" s="99" t="str">
        <f>IFERROR(IF('ordem de passagem'!H114&gt;2,'ordem de passagem'!C114,""),"")</f>
        <v/>
      </c>
      <c r="N112" s="100">
        <f>IF($M112='ordem de passagem'!C114,'ordem de passagem'!D114,"")</f>
        <v>0</v>
      </c>
      <c r="O112" s="100">
        <f>IF($M112='ordem de passagem'!C114,'ordem de passagem'!E114,"")</f>
        <v>0</v>
      </c>
      <c r="P112" s="100">
        <f>IF($M112='ordem de passagem'!C114,'ordem de passagem'!F114,"")</f>
        <v>0</v>
      </c>
      <c r="Q112" s="100">
        <f>IF($M112='ordem de passagem'!C114,'ordem de passagem'!G114,"")</f>
        <v>0</v>
      </c>
      <c r="R112" s="100">
        <f>IF($M112='ordem de passagem'!C114,'ordem de passagem'!H114,"")</f>
        <v>0</v>
      </c>
    </row>
    <row r="113" spans="7:18" x14ac:dyDescent="0.3">
      <c r="G113" s="25"/>
      <c r="L113" s="100">
        <f>IF($M113='ordem de passagem'!C115,'ordem de passagem'!B115,"")</f>
        <v>0</v>
      </c>
      <c r="M113" s="99" t="str">
        <f>IFERROR(IF('ordem de passagem'!H115&gt;2,'ordem de passagem'!C115,""),"")</f>
        <v/>
      </c>
      <c r="N113" s="100">
        <f>IF($M113='ordem de passagem'!C115,'ordem de passagem'!D115,"")</f>
        <v>0</v>
      </c>
      <c r="O113" s="100">
        <f>IF($M113='ordem de passagem'!C115,'ordem de passagem'!E115,"")</f>
        <v>0</v>
      </c>
      <c r="P113" s="100">
        <f>IF($M113='ordem de passagem'!C115,'ordem de passagem'!F115,"")</f>
        <v>0</v>
      </c>
      <c r="Q113" s="100">
        <f>IF($M113='ordem de passagem'!C115,'ordem de passagem'!G115,"")</f>
        <v>0</v>
      </c>
      <c r="R113" s="100">
        <f>IF($M113='ordem de passagem'!C115,'ordem de passagem'!H115,"")</f>
        <v>0</v>
      </c>
    </row>
    <row r="114" spans="7:18" x14ac:dyDescent="0.3">
      <c r="G114" s="25"/>
      <c r="L114" s="100">
        <f>IF($M114='ordem de passagem'!C116,'ordem de passagem'!B116,"")</f>
        <v>0</v>
      </c>
      <c r="M114" s="99" t="str">
        <f>IFERROR(IF('ordem de passagem'!H116&gt;2,'ordem de passagem'!C116,""),"")</f>
        <v/>
      </c>
      <c r="N114" s="100">
        <f>IF($M114='ordem de passagem'!C116,'ordem de passagem'!D116,"")</f>
        <v>0</v>
      </c>
      <c r="O114" s="100">
        <f>IF($M114='ordem de passagem'!C116,'ordem de passagem'!E116,"")</f>
        <v>0</v>
      </c>
      <c r="P114" s="100">
        <f>IF($M114='ordem de passagem'!C116,'ordem de passagem'!F116,"")</f>
        <v>0</v>
      </c>
      <c r="Q114" s="100">
        <f>IF($M114='ordem de passagem'!C116,'ordem de passagem'!G116,"")</f>
        <v>0</v>
      </c>
      <c r="R114" s="100">
        <f>IF($M114='ordem de passagem'!C116,'ordem de passagem'!H116,"")</f>
        <v>0</v>
      </c>
    </row>
    <row r="115" spans="7:18" x14ac:dyDescent="0.3">
      <c r="G115" s="25"/>
      <c r="L115" s="100">
        <f>IF($M115='ordem de passagem'!C117,'ordem de passagem'!B117,"")</f>
        <v>0</v>
      </c>
      <c r="M115" s="99" t="str">
        <f>IFERROR(IF('ordem de passagem'!H117&gt;2,'ordem de passagem'!C117,""),"")</f>
        <v/>
      </c>
      <c r="N115" s="100">
        <f>IF($M115='ordem de passagem'!C117,'ordem de passagem'!D117,"")</f>
        <v>0</v>
      </c>
      <c r="O115" s="100">
        <f>IF($M115='ordem de passagem'!C117,'ordem de passagem'!E117,"")</f>
        <v>0</v>
      </c>
      <c r="P115" s="100">
        <f>IF($M115='ordem de passagem'!C117,'ordem de passagem'!F117,"")</f>
        <v>0</v>
      </c>
      <c r="Q115" s="100">
        <f>IF($M115='ordem de passagem'!C117,'ordem de passagem'!G117,"")</f>
        <v>0</v>
      </c>
      <c r="R115" s="100">
        <f>IF($M115='ordem de passagem'!C117,'ordem de passagem'!H117,"")</f>
        <v>0</v>
      </c>
    </row>
    <row r="116" spans="7:18" x14ac:dyDescent="0.3">
      <c r="G116" s="25"/>
      <c r="L116" s="100">
        <f>IF($M116='ordem de passagem'!C118,'ordem de passagem'!B118,"")</f>
        <v>0</v>
      </c>
      <c r="M116" s="99" t="str">
        <f>IFERROR(IF('ordem de passagem'!H118&gt;2,'ordem de passagem'!C118,""),"")</f>
        <v/>
      </c>
      <c r="N116" s="100">
        <f>IF($M116='ordem de passagem'!C118,'ordem de passagem'!D118,"")</f>
        <v>0</v>
      </c>
      <c r="O116" s="100">
        <f>IF($M116='ordem de passagem'!C118,'ordem de passagem'!E118,"")</f>
        <v>0</v>
      </c>
      <c r="P116" s="100">
        <f>IF($M116='ordem de passagem'!C118,'ordem de passagem'!F118,"")</f>
        <v>0</v>
      </c>
      <c r="Q116" s="100">
        <f>IF($M116='ordem de passagem'!C118,'ordem de passagem'!G118,"")</f>
        <v>0</v>
      </c>
      <c r="R116" s="100">
        <f>IF($M116='ordem de passagem'!C118,'ordem de passagem'!H118,"")</f>
        <v>0</v>
      </c>
    </row>
    <row r="117" spans="7:18" x14ac:dyDescent="0.3">
      <c r="G117" s="25"/>
      <c r="L117" s="100">
        <f>IF($M117='ordem de passagem'!C119,'ordem de passagem'!B119,"")</f>
        <v>0</v>
      </c>
      <c r="M117" s="99" t="str">
        <f>IFERROR(IF('ordem de passagem'!H119&gt;2,'ordem de passagem'!C119,""),"")</f>
        <v/>
      </c>
      <c r="N117" s="100">
        <f>IF($M117='ordem de passagem'!C119,'ordem de passagem'!D119,"")</f>
        <v>0</v>
      </c>
      <c r="O117" s="100">
        <f>IF($M117='ordem de passagem'!C119,'ordem de passagem'!E119,"")</f>
        <v>0</v>
      </c>
      <c r="P117" s="100">
        <f>IF($M117='ordem de passagem'!C119,'ordem de passagem'!F119,"")</f>
        <v>0</v>
      </c>
      <c r="Q117" s="100">
        <f>IF($M117='ordem de passagem'!C119,'ordem de passagem'!G119,"")</f>
        <v>0</v>
      </c>
      <c r="R117" s="100">
        <f>IF($M117='ordem de passagem'!C119,'ordem de passagem'!H119,"")</f>
        <v>0</v>
      </c>
    </row>
    <row r="118" spans="7:18" x14ac:dyDescent="0.3">
      <c r="G118" s="25"/>
      <c r="L118" s="100">
        <f>IF($M118='ordem de passagem'!C120,'ordem de passagem'!B120,"")</f>
        <v>0</v>
      </c>
      <c r="M118" s="99" t="str">
        <f>IFERROR(IF('ordem de passagem'!H120&gt;2,'ordem de passagem'!C120,""),"")</f>
        <v/>
      </c>
      <c r="N118" s="100">
        <f>IF($M118='ordem de passagem'!C120,'ordem de passagem'!D120,"")</f>
        <v>0</v>
      </c>
      <c r="O118" s="100">
        <f>IF($M118='ordem de passagem'!C120,'ordem de passagem'!E120,"")</f>
        <v>0</v>
      </c>
      <c r="P118" s="100">
        <f>IF($M118='ordem de passagem'!C120,'ordem de passagem'!F120,"")</f>
        <v>0</v>
      </c>
      <c r="Q118" s="100">
        <f>IF($M118='ordem de passagem'!C120,'ordem de passagem'!G120,"")</f>
        <v>0</v>
      </c>
      <c r="R118" s="100">
        <f>IF($M118='ordem de passagem'!C120,'ordem de passagem'!H120,"")</f>
        <v>0</v>
      </c>
    </row>
    <row r="119" spans="7:18" x14ac:dyDescent="0.3">
      <c r="G119" s="25"/>
      <c r="L119" s="100">
        <f>IF($M119='ordem de passagem'!C121,'ordem de passagem'!B121,"")</f>
        <v>0</v>
      </c>
      <c r="M119" s="99" t="str">
        <f>IFERROR(IF('ordem de passagem'!H121&gt;2,'ordem de passagem'!C121,""),"")</f>
        <v/>
      </c>
      <c r="N119" s="100">
        <f>IF($M119='ordem de passagem'!C121,'ordem de passagem'!D121,"")</f>
        <v>0</v>
      </c>
      <c r="O119" s="100">
        <f>IF($M119='ordem de passagem'!C121,'ordem de passagem'!E121,"")</f>
        <v>0</v>
      </c>
      <c r="P119" s="100">
        <f>IF($M119='ordem de passagem'!C121,'ordem de passagem'!F121,"")</f>
        <v>0</v>
      </c>
      <c r="Q119" s="100">
        <f>IF($M119='ordem de passagem'!C121,'ordem de passagem'!G121,"")</f>
        <v>0</v>
      </c>
      <c r="R119" s="100">
        <f>IF($M119='ordem de passagem'!C121,'ordem de passagem'!H121,"")</f>
        <v>0</v>
      </c>
    </row>
    <row r="120" spans="7:18" x14ac:dyDescent="0.3">
      <c r="G120" s="25"/>
      <c r="L120" s="100">
        <f>IF($M120='ordem de passagem'!C122,'ordem de passagem'!B122,"")</f>
        <v>0</v>
      </c>
      <c r="M120" s="99" t="str">
        <f>IFERROR(IF('ordem de passagem'!H122&gt;2,'ordem de passagem'!C122,""),"")</f>
        <v/>
      </c>
      <c r="N120" s="100">
        <f>IF($M120='ordem de passagem'!C122,'ordem de passagem'!D122,"")</f>
        <v>0</v>
      </c>
      <c r="O120" s="100">
        <f>IF($M120='ordem de passagem'!C122,'ordem de passagem'!E122,"")</f>
        <v>0</v>
      </c>
      <c r="P120" s="100">
        <f>IF($M120='ordem de passagem'!C122,'ordem de passagem'!F122,"")</f>
        <v>0</v>
      </c>
      <c r="Q120" s="100">
        <f>IF($M120='ordem de passagem'!C122,'ordem de passagem'!G122,"")</f>
        <v>0</v>
      </c>
      <c r="R120" s="100">
        <f>IF($M120='ordem de passagem'!C122,'ordem de passagem'!H122,"")</f>
        <v>0</v>
      </c>
    </row>
    <row r="121" spans="7:18" x14ac:dyDescent="0.3">
      <c r="G121" s="25"/>
      <c r="L121" s="100">
        <f>IF($M121='ordem de passagem'!C123,'ordem de passagem'!B123,"")</f>
        <v>0</v>
      </c>
      <c r="M121" s="99" t="str">
        <f>IFERROR(IF('ordem de passagem'!H123&gt;2,'ordem de passagem'!C123,""),"")</f>
        <v/>
      </c>
      <c r="N121" s="100">
        <f>IF($M121='ordem de passagem'!C123,'ordem de passagem'!D123,"")</f>
        <v>0</v>
      </c>
      <c r="O121" s="100">
        <f>IF($M121='ordem de passagem'!C123,'ordem de passagem'!E123,"")</f>
        <v>0</v>
      </c>
      <c r="P121" s="100">
        <f>IF($M121='ordem de passagem'!C123,'ordem de passagem'!F123,"")</f>
        <v>0</v>
      </c>
      <c r="Q121" s="100">
        <f>IF($M121='ordem de passagem'!C123,'ordem de passagem'!G123,"")</f>
        <v>0</v>
      </c>
      <c r="R121" s="100">
        <f>IF($M121='ordem de passagem'!C123,'ordem de passagem'!H123,"")</f>
        <v>0</v>
      </c>
    </row>
    <row r="122" spans="7:18" x14ac:dyDescent="0.3">
      <c r="G122" s="25"/>
      <c r="L122" s="100">
        <f>IF($M122='ordem de passagem'!C124,'ordem de passagem'!B124,"")</f>
        <v>0</v>
      </c>
      <c r="M122" s="99" t="str">
        <f>IFERROR(IF('ordem de passagem'!H124&gt;2,'ordem de passagem'!C124,""),"")</f>
        <v/>
      </c>
      <c r="N122" s="100">
        <f>IF($M122='ordem de passagem'!C124,'ordem de passagem'!D124,"")</f>
        <v>0</v>
      </c>
      <c r="O122" s="100">
        <f>IF($M122='ordem de passagem'!C124,'ordem de passagem'!E124,"")</f>
        <v>0</v>
      </c>
      <c r="P122" s="100">
        <f>IF($M122='ordem de passagem'!C124,'ordem de passagem'!F124,"")</f>
        <v>0</v>
      </c>
      <c r="Q122" s="100">
        <f>IF($M122='ordem de passagem'!C124,'ordem de passagem'!G124,"")</f>
        <v>0</v>
      </c>
      <c r="R122" s="100">
        <f>IF($M122='ordem de passagem'!C124,'ordem de passagem'!H124,"")</f>
        <v>0</v>
      </c>
    </row>
    <row r="123" spans="7:18" x14ac:dyDescent="0.3">
      <c r="G123" s="25"/>
      <c r="L123" s="100">
        <f>IF($M123='ordem de passagem'!C125,'ordem de passagem'!B125,"")</f>
        <v>0</v>
      </c>
      <c r="M123" s="99" t="str">
        <f>IFERROR(IF('ordem de passagem'!H125&gt;2,'ordem de passagem'!C125,""),"")</f>
        <v/>
      </c>
      <c r="N123" s="100">
        <f>IF($M123='ordem de passagem'!C125,'ordem de passagem'!D125,"")</f>
        <v>0</v>
      </c>
      <c r="O123" s="100">
        <f>IF($M123='ordem de passagem'!C125,'ordem de passagem'!E125,"")</f>
        <v>0</v>
      </c>
      <c r="P123" s="100">
        <f>IF($M123='ordem de passagem'!C125,'ordem de passagem'!F125,"")</f>
        <v>0</v>
      </c>
      <c r="Q123" s="100">
        <f>IF($M123='ordem de passagem'!C125,'ordem de passagem'!G125,"")</f>
        <v>0</v>
      </c>
      <c r="R123" s="100">
        <f>IF($M123='ordem de passagem'!C125,'ordem de passagem'!H125,"")</f>
        <v>0</v>
      </c>
    </row>
    <row r="124" spans="7:18" x14ac:dyDescent="0.3">
      <c r="G124" s="25"/>
      <c r="L124" s="100">
        <f>IF($M124='ordem de passagem'!C126,'ordem de passagem'!B126,"")</f>
        <v>0</v>
      </c>
      <c r="M124" s="99" t="str">
        <f>IFERROR(IF('ordem de passagem'!H126&gt;2,'ordem de passagem'!C126,""),"")</f>
        <v/>
      </c>
      <c r="N124" s="100">
        <f>IF($M124='ordem de passagem'!C126,'ordem de passagem'!D126,"")</f>
        <v>0</v>
      </c>
      <c r="O124" s="100">
        <f>IF($M124='ordem de passagem'!C126,'ordem de passagem'!E126,"")</f>
        <v>0</v>
      </c>
      <c r="P124" s="100">
        <f>IF($M124='ordem de passagem'!C126,'ordem de passagem'!F126,"")</f>
        <v>0</v>
      </c>
      <c r="Q124" s="100">
        <f>IF($M124='ordem de passagem'!C126,'ordem de passagem'!G126,"")</f>
        <v>0</v>
      </c>
      <c r="R124" s="100">
        <f>IF($M124='ordem de passagem'!C126,'ordem de passagem'!H126,"")</f>
        <v>0</v>
      </c>
    </row>
    <row r="125" spans="7:18" x14ac:dyDescent="0.3">
      <c r="G125" s="25"/>
      <c r="L125" s="100">
        <f>IF($M125='ordem de passagem'!C127,'ordem de passagem'!B127,"")</f>
        <v>0</v>
      </c>
      <c r="M125" s="99" t="str">
        <f>IFERROR(IF('ordem de passagem'!H127&gt;2,'ordem de passagem'!C127,""),"")</f>
        <v/>
      </c>
      <c r="N125" s="100">
        <f>IF($M125='ordem de passagem'!C127,'ordem de passagem'!D127,"")</f>
        <v>0</v>
      </c>
      <c r="O125" s="100">
        <f>IF($M125='ordem de passagem'!C127,'ordem de passagem'!E127,"")</f>
        <v>0</v>
      </c>
      <c r="P125" s="100">
        <f>IF($M125='ordem de passagem'!C127,'ordem de passagem'!F127,"")</f>
        <v>0</v>
      </c>
      <c r="Q125" s="100">
        <f>IF($M125='ordem de passagem'!C127,'ordem de passagem'!G127,"")</f>
        <v>0</v>
      </c>
      <c r="R125" s="100">
        <f>IF($M125='ordem de passagem'!C127,'ordem de passagem'!H127,"")</f>
        <v>0</v>
      </c>
    </row>
    <row r="126" spans="7:18" x14ac:dyDescent="0.3">
      <c r="G126" s="25"/>
      <c r="L126" s="100">
        <f>IF($M126='ordem de passagem'!C128,'ordem de passagem'!B128,"")</f>
        <v>0</v>
      </c>
      <c r="M126" s="99" t="str">
        <f>IFERROR(IF('ordem de passagem'!H128&gt;2,'ordem de passagem'!C128,""),"")</f>
        <v/>
      </c>
      <c r="N126" s="100">
        <f>IF($M126='ordem de passagem'!C128,'ordem de passagem'!D128,"")</f>
        <v>0</v>
      </c>
      <c r="O126" s="100">
        <f>IF($M126='ordem de passagem'!C128,'ordem de passagem'!E128,"")</f>
        <v>0</v>
      </c>
      <c r="P126" s="100">
        <f>IF($M126='ordem de passagem'!C128,'ordem de passagem'!F128,"")</f>
        <v>0</v>
      </c>
      <c r="Q126" s="100">
        <f>IF($M126='ordem de passagem'!C128,'ordem de passagem'!G128,"")</f>
        <v>0</v>
      </c>
      <c r="R126" s="100">
        <f>IF($M126='ordem de passagem'!C128,'ordem de passagem'!H128,"")</f>
        <v>0</v>
      </c>
    </row>
    <row r="127" spans="7:18" x14ac:dyDescent="0.3">
      <c r="G127" s="25"/>
      <c r="L127" s="100">
        <f>IF($M127='ordem de passagem'!C129,'ordem de passagem'!B129,"")</f>
        <v>0</v>
      </c>
      <c r="M127" s="99" t="str">
        <f>IFERROR(IF('ordem de passagem'!H129&gt;2,'ordem de passagem'!C129,""),"")</f>
        <v/>
      </c>
      <c r="N127" s="100">
        <f>IF($M127='ordem de passagem'!C129,'ordem de passagem'!D129,"")</f>
        <v>0</v>
      </c>
      <c r="O127" s="100">
        <f>IF($M127='ordem de passagem'!C129,'ordem de passagem'!E129,"")</f>
        <v>0</v>
      </c>
      <c r="P127" s="100">
        <f>IF($M127='ordem de passagem'!C129,'ordem de passagem'!F129,"")</f>
        <v>0</v>
      </c>
      <c r="Q127" s="100">
        <f>IF($M127='ordem de passagem'!C129,'ordem de passagem'!G129,"")</f>
        <v>0</v>
      </c>
      <c r="R127" s="100">
        <f>IF($M127='ordem de passagem'!C129,'ordem de passagem'!H129,"")</f>
        <v>0</v>
      </c>
    </row>
    <row r="128" spans="7:18" x14ac:dyDescent="0.3">
      <c r="G128" s="25"/>
      <c r="L128" s="100">
        <f>IF($M128='ordem de passagem'!C130,'ordem de passagem'!B130,"")</f>
        <v>0</v>
      </c>
      <c r="M128" s="99" t="str">
        <f>IFERROR(IF('ordem de passagem'!H130&gt;2,'ordem de passagem'!C130,""),"")</f>
        <v/>
      </c>
      <c r="N128" s="100">
        <f>IF($M128='ordem de passagem'!C130,'ordem de passagem'!D130,"")</f>
        <v>0</v>
      </c>
      <c r="O128" s="100">
        <f>IF($M128='ordem de passagem'!C130,'ordem de passagem'!E130,"")</f>
        <v>0</v>
      </c>
      <c r="P128" s="100">
        <f>IF($M128='ordem de passagem'!C130,'ordem de passagem'!F130,"")</f>
        <v>0</v>
      </c>
      <c r="Q128" s="100">
        <f>IF($M128='ordem de passagem'!C130,'ordem de passagem'!G130,"")</f>
        <v>0</v>
      </c>
      <c r="R128" s="100">
        <f>IF($M128='ordem de passagem'!C130,'ordem de passagem'!H130,"")</f>
        <v>0</v>
      </c>
    </row>
    <row r="129" spans="7:18" x14ac:dyDescent="0.3">
      <c r="G129" s="25"/>
      <c r="L129" s="100">
        <f>IF($M129='ordem de passagem'!C131,'ordem de passagem'!B131,"")</f>
        <v>0</v>
      </c>
      <c r="M129" s="99" t="str">
        <f>IFERROR(IF('ordem de passagem'!H131&gt;2,'ordem de passagem'!C131,""),"")</f>
        <v/>
      </c>
      <c r="N129" s="100">
        <f>IF($M129='ordem de passagem'!C131,'ordem de passagem'!D131,"")</f>
        <v>0</v>
      </c>
      <c r="O129" s="100">
        <f>IF($M129='ordem de passagem'!C131,'ordem de passagem'!E131,"")</f>
        <v>0</v>
      </c>
      <c r="P129" s="100">
        <f>IF($M129='ordem de passagem'!C131,'ordem de passagem'!F131,"")</f>
        <v>0</v>
      </c>
      <c r="Q129" s="100">
        <f>IF($M129='ordem de passagem'!C131,'ordem de passagem'!G131,"")</f>
        <v>0</v>
      </c>
      <c r="R129" s="100">
        <f>IF($M129='ordem de passagem'!C131,'ordem de passagem'!H131,"")</f>
        <v>0</v>
      </c>
    </row>
    <row r="130" spans="7:18" x14ac:dyDescent="0.3">
      <c r="G130" s="25"/>
      <c r="L130" s="100">
        <f>IF($M130='ordem de passagem'!C132,'ordem de passagem'!B132,"")</f>
        <v>0</v>
      </c>
      <c r="M130" s="99" t="str">
        <f>IFERROR(IF('ordem de passagem'!H132&gt;2,'ordem de passagem'!C132,""),"")</f>
        <v/>
      </c>
      <c r="N130" s="100">
        <f>IF($M130='ordem de passagem'!C132,'ordem de passagem'!D132,"")</f>
        <v>0</v>
      </c>
      <c r="O130" s="100">
        <f>IF($M130='ordem de passagem'!C132,'ordem de passagem'!E132,"")</f>
        <v>0</v>
      </c>
      <c r="P130" s="100">
        <f>IF($M130='ordem de passagem'!C132,'ordem de passagem'!F132,"")</f>
        <v>0</v>
      </c>
      <c r="Q130" s="100">
        <f>IF($M130='ordem de passagem'!C132,'ordem de passagem'!G132,"")</f>
        <v>0</v>
      </c>
      <c r="R130" s="100">
        <f>IF($M130='ordem de passagem'!C132,'ordem de passagem'!H132,"")</f>
        <v>0</v>
      </c>
    </row>
    <row r="131" spans="7:18" x14ac:dyDescent="0.3">
      <c r="G131" s="25"/>
      <c r="L131" s="100">
        <f>IF($M131='ordem de passagem'!C133,'ordem de passagem'!B133,"")</f>
        <v>0</v>
      </c>
      <c r="M131" s="99" t="str">
        <f>IFERROR(IF('ordem de passagem'!H133&gt;2,'ordem de passagem'!C133,""),"")</f>
        <v/>
      </c>
      <c r="N131" s="100">
        <f>IF($M131='ordem de passagem'!C133,'ordem de passagem'!D133,"")</f>
        <v>0</v>
      </c>
      <c r="O131" s="100">
        <f>IF($M131='ordem de passagem'!C133,'ordem de passagem'!E133,"")</f>
        <v>0</v>
      </c>
      <c r="P131" s="100">
        <f>IF($M131='ordem de passagem'!C133,'ordem de passagem'!F133,"")</f>
        <v>0</v>
      </c>
      <c r="Q131" s="100">
        <f>IF($M131='ordem de passagem'!C133,'ordem de passagem'!G133,"")</f>
        <v>0</v>
      </c>
      <c r="R131" s="100">
        <f>IF($M131='ordem de passagem'!C133,'ordem de passagem'!H133,"")</f>
        <v>0</v>
      </c>
    </row>
    <row r="132" spans="7:18" x14ac:dyDescent="0.3">
      <c r="G132" s="25"/>
      <c r="L132" s="100">
        <f>IF($M132='ordem de passagem'!C134,'ordem de passagem'!B134,"")</f>
        <v>0</v>
      </c>
      <c r="M132" s="99" t="str">
        <f>IFERROR(IF('ordem de passagem'!H134&gt;2,'ordem de passagem'!C134,""),"")</f>
        <v/>
      </c>
      <c r="N132" s="100">
        <f>IF($M132='ordem de passagem'!C134,'ordem de passagem'!D134,"")</f>
        <v>0</v>
      </c>
      <c r="O132" s="100">
        <f>IF($M132='ordem de passagem'!C134,'ordem de passagem'!E134,"")</f>
        <v>0</v>
      </c>
      <c r="P132" s="100">
        <f>IF($M132='ordem de passagem'!C134,'ordem de passagem'!F134,"")</f>
        <v>0</v>
      </c>
      <c r="Q132" s="100">
        <f>IF($M132='ordem de passagem'!C134,'ordem de passagem'!G134,"")</f>
        <v>0</v>
      </c>
      <c r="R132" s="100">
        <f>IF($M132='ordem de passagem'!C134,'ordem de passagem'!H134,"")</f>
        <v>0</v>
      </c>
    </row>
    <row r="133" spans="7:18" x14ac:dyDescent="0.3">
      <c r="G133" s="25"/>
      <c r="L133" s="100">
        <f>IF($M133='ordem de passagem'!C135,'ordem de passagem'!B135,"")</f>
        <v>0</v>
      </c>
      <c r="M133" s="99" t="str">
        <f>IFERROR(IF('ordem de passagem'!H135&gt;2,'ordem de passagem'!C135,""),"")</f>
        <v/>
      </c>
      <c r="N133" s="100">
        <f>IF($M133='ordem de passagem'!C135,'ordem de passagem'!D135,"")</f>
        <v>0</v>
      </c>
      <c r="O133" s="100">
        <f>IF($M133='ordem de passagem'!C135,'ordem de passagem'!E135,"")</f>
        <v>0</v>
      </c>
      <c r="P133" s="100">
        <f>IF($M133='ordem de passagem'!C135,'ordem de passagem'!F135,"")</f>
        <v>0</v>
      </c>
      <c r="Q133" s="100">
        <f>IF($M133='ordem de passagem'!C135,'ordem de passagem'!G135,"")</f>
        <v>0</v>
      </c>
      <c r="R133" s="100">
        <f>IF($M133='ordem de passagem'!C135,'ordem de passagem'!H135,"")</f>
        <v>0</v>
      </c>
    </row>
    <row r="134" spans="7:18" x14ac:dyDescent="0.3">
      <c r="G134" s="25"/>
      <c r="L134" s="100">
        <f>IF($M134='ordem de passagem'!C136,'ordem de passagem'!B136,"")</f>
        <v>0</v>
      </c>
      <c r="M134" s="99" t="str">
        <f>IFERROR(IF('ordem de passagem'!H136&gt;2,'ordem de passagem'!C136,""),"")</f>
        <v/>
      </c>
      <c r="N134" s="100">
        <f>IF($M134='ordem de passagem'!C136,'ordem de passagem'!D136,"")</f>
        <v>0</v>
      </c>
      <c r="O134" s="100">
        <f>IF($M134='ordem de passagem'!C136,'ordem de passagem'!E136,"")</f>
        <v>0</v>
      </c>
      <c r="P134" s="100">
        <f>IF($M134='ordem de passagem'!C136,'ordem de passagem'!F136,"")</f>
        <v>0</v>
      </c>
      <c r="Q134" s="100">
        <f>IF($M134='ordem de passagem'!C136,'ordem de passagem'!G136,"")</f>
        <v>0</v>
      </c>
      <c r="R134" s="100">
        <f>IF($M134='ordem de passagem'!C136,'ordem de passagem'!H136,"")</f>
        <v>0</v>
      </c>
    </row>
    <row r="135" spans="7:18" x14ac:dyDescent="0.3">
      <c r="G135" s="25"/>
      <c r="L135" s="100">
        <f>IF($M135='ordem de passagem'!C137,'ordem de passagem'!B137,"")</f>
        <v>0</v>
      </c>
      <c r="M135" s="99" t="str">
        <f>IFERROR(IF('ordem de passagem'!H137&gt;2,'ordem de passagem'!C137,""),"")</f>
        <v/>
      </c>
      <c r="N135" s="100">
        <f>IF($M135='ordem de passagem'!C137,'ordem de passagem'!D137,"")</f>
        <v>0</v>
      </c>
      <c r="O135" s="100">
        <f>IF($M135='ordem de passagem'!C137,'ordem de passagem'!E137,"")</f>
        <v>0</v>
      </c>
      <c r="P135" s="100">
        <f>IF($M135='ordem de passagem'!C137,'ordem de passagem'!F137,"")</f>
        <v>0</v>
      </c>
      <c r="Q135" s="100">
        <f>IF($M135='ordem de passagem'!C137,'ordem de passagem'!G137,"")</f>
        <v>0</v>
      </c>
      <c r="R135" s="100">
        <f>IF($M135='ordem de passagem'!C137,'ordem de passagem'!H137,"")</f>
        <v>0</v>
      </c>
    </row>
    <row r="136" spans="7:18" x14ac:dyDescent="0.3">
      <c r="G136" s="25"/>
      <c r="L136" s="100">
        <f>IF($M136='ordem de passagem'!C138,'ordem de passagem'!B138,"")</f>
        <v>0</v>
      </c>
      <c r="M136" s="99" t="str">
        <f>IFERROR(IF('ordem de passagem'!H138&gt;2,'ordem de passagem'!C138,""),"")</f>
        <v/>
      </c>
      <c r="N136" s="100">
        <f>IF($M136='ordem de passagem'!C138,'ordem de passagem'!D138,"")</f>
        <v>0</v>
      </c>
      <c r="O136" s="100">
        <f>IF($M136='ordem de passagem'!C138,'ordem de passagem'!E138,"")</f>
        <v>0</v>
      </c>
      <c r="P136" s="100">
        <f>IF($M136='ordem de passagem'!C138,'ordem de passagem'!F138,"")</f>
        <v>0</v>
      </c>
      <c r="Q136" s="100">
        <f>IF($M136='ordem de passagem'!C138,'ordem de passagem'!G138,"")</f>
        <v>0</v>
      </c>
      <c r="R136" s="100">
        <f>IF($M136='ordem de passagem'!C138,'ordem de passagem'!H138,"")</f>
        <v>0</v>
      </c>
    </row>
    <row r="137" spans="7:18" x14ac:dyDescent="0.3">
      <c r="G137" s="25"/>
      <c r="L137" s="100">
        <f>IF($M137='ordem de passagem'!C139,'ordem de passagem'!B139,"")</f>
        <v>0</v>
      </c>
      <c r="M137" s="99" t="str">
        <f>IFERROR(IF('ordem de passagem'!H139&gt;2,'ordem de passagem'!C139,""),"")</f>
        <v/>
      </c>
      <c r="N137" s="100">
        <f>IF($M137='ordem de passagem'!C139,'ordem de passagem'!D139,"")</f>
        <v>0</v>
      </c>
      <c r="O137" s="100">
        <f>IF($M137='ordem de passagem'!C139,'ordem de passagem'!E139,"")</f>
        <v>0</v>
      </c>
      <c r="P137" s="100">
        <f>IF($M137='ordem de passagem'!C139,'ordem de passagem'!F139,"")</f>
        <v>0</v>
      </c>
      <c r="Q137" s="100">
        <f>IF($M137='ordem de passagem'!C139,'ordem de passagem'!G139,"")</f>
        <v>0</v>
      </c>
      <c r="R137" s="100">
        <f>IF($M137='ordem de passagem'!C139,'ordem de passagem'!H139,"")</f>
        <v>0</v>
      </c>
    </row>
    <row r="138" spans="7:18" x14ac:dyDescent="0.3">
      <c r="G138" s="25"/>
      <c r="L138" s="100">
        <f>IF($M138='ordem de passagem'!C140,'ordem de passagem'!B140,"")</f>
        <v>0</v>
      </c>
      <c r="M138" s="99" t="str">
        <f>IFERROR(IF('ordem de passagem'!H140&gt;2,'ordem de passagem'!C140,""),"")</f>
        <v/>
      </c>
      <c r="N138" s="100">
        <f>IF($M138='ordem de passagem'!C140,'ordem de passagem'!D140,"")</f>
        <v>0</v>
      </c>
      <c r="O138" s="100">
        <f>IF($M138='ordem de passagem'!C140,'ordem de passagem'!E140,"")</f>
        <v>0</v>
      </c>
      <c r="P138" s="100">
        <f>IF($M138='ordem de passagem'!C140,'ordem de passagem'!F140,"")</f>
        <v>0</v>
      </c>
      <c r="Q138" s="100">
        <f>IF($M138='ordem de passagem'!C140,'ordem de passagem'!G140,"")</f>
        <v>0</v>
      </c>
      <c r="R138" s="100">
        <f>IF($M138='ordem de passagem'!C140,'ordem de passagem'!H140,"")</f>
        <v>0</v>
      </c>
    </row>
    <row r="139" spans="7:18" x14ac:dyDescent="0.3">
      <c r="G139" s="25"/>
      <c r="L139" s="100">
        <f>IF($M139='ordem de passagem'!C141,'ordem de passagem'!B141,"")</f>
        <v>0</v>
      </c>
      <c r="M139" s="99" t="str">
        <f>IFERROR(IF('ordem de passagem'!H141&gt;2,'ordem de passagem'!C141,""),"")</f>
        <v/>
      </c>
      <c r="N139" s="100">
        <f>IF($M139='ordem de passagem'!C141,'ordem de passagem'!D141,"")</f>
        <v>0</v>
      </c>
      <c r="O139" s="100">
        <f>IF($M139='ordem de passagem'!C141,'ordem de passagem'!E141,"")</f>
        <v>0</v>
      </c>
      <c r="P139" s="100">
        <f>IF($M139='ordem de passagem'!C141,'ordem de passagem'!F141,"")</f>
        <v>0</v>
      </c>
      <c r="Q139" s="100">
        <f>IF($M139='ordem de passagem'!C141,'ordem de passagem'!G141,"")</f>
        <v>0</v>
      </c>
      <c r="R139" s="100">
        <f>IF($M139='ordem de passagem'!C141,'ordem de passagem'!H141,"")</f>
        <v>0</v>
      </c>
    </row>
    <row r="140" spans="7:18" x14ac:dyDescent="0.3">
      <c r="G140" s="25"/>
      <c r="L140" s="100">
        <f>IF($M140='ordem de passagem'!C142,'ordem de passagem'!B142,"")</f>
        <v>0</v>
      </c>
      <c r="M140" s="99" t="str">
        <f>IFERROR(IF('ordem de passagem'!H142&gt;2,'ordem de passagem'!C142,""),"")</f>
        <v/>
      </c>
      <c r="N140" s="100">
        <f>IF($M140='ordem de passagem'!C142,'ordem de passagem'!D142,"")</f>
        <v>0</v>
      </c>
      <c r="O140" s="100">
        <f>IF($M140='ordem de passagem'!C142,'ordem de passagem'!E142,"")</f>
        <v>0</v>
      </c>
      <c r="P140" s="100">
        <f>IF($M140='ordem de passagem'!C142,'ordem de passagem'!F142,"")</f>
        <v>0</v>
      </c>
      <c r="Q140" s="100">
        <f>IF($M140='ordem de passagem'!C142,'ordem de passagem'!G142,"")</f>
        <v>0</v>
      </c>
      <c r="R140" s="100">
        <f>IF($M140='ordem de passagem'!C142,'ordem de passagem'!H142,"")</f>
        <v>0</v>
      </c>
    </row>
    <row r="141" spans="7:18" x14ac:dyDescent="0.3">
      <c r="G141" s="25"/>
      <c r="L141" s="100">
        <f>IF($M141='ordem de passagem'!C143,'ordem de passagem'!B143,"")</f>
        <v>0</v>
      </c>
      <c r="M141" s="99" t="str">
        <f>IFERROR(IF('ordem de passagem'!H143&gt;2,'ordem de passagem'!C143,""),"")</f>
        <v/>
      </c>
      <c r="N141" s="100">
        <f>IF($M141='ordem de passagem'!C143,'ordem de passagem'!D143,"")</f>
        <v>0</v>
      </c>
      <c r="O141" s="100">
        <f>IF($M141='ordem de passagem'!C143,'ordem de passagem'!E143,"")</f>
        <v>0</v>
      </c>
      <c r="P141" s="100">
        <f>IF($M141='ordem de passagem'!C143,'ordem de passagem'!F143,"")</f>
        <v>0</v>
      </c>
      <c r="Q141" s="100">
        <f>IF($M141='ordem de passagem'!C143,'ordem de passagem'!G143,"")</f>
        <v>0</v>
      </c>
      <c r="R141" s="100">
        <f>IF($M141='ordem de passagem'!C143,'ordem de passagem'!H143,"")</f>
        <v>0</v>
      </c>
    </row>
    <row r="142" spans="7:18" x14ac:dyDescent="0.3">
      <c r="G142" s="25"/>
    </row>
    <row r="143" spans="7:18" x14ac:dyDescent="0.3">
      <c r="G143" s="25"/>
    </row>
    <row r="144" spans="7:18" x14ac:dyDescent="0.3">
      <c r="G144" s="25"/>
    </row>
    <row r="145" spans="7:7" x14ac:dyDescent="0.3">
      <c r="G145" s="25"/>
    </row>
    <row r="146" spans="7:7" x14ac:dyDescent="0.3">
      <c r="G146" s="25"/>
    </row>
    <row r="147" spans="7:7" x14ac:dyDescent="0.3">
      <c r="G147" s="25"/>
    </row>
    <row r="148" spans="7:7" x14ac:dyDescent="0.3">
      <c r="G148" s="25"/>
    </row>
    <row r="149" spans="7:7" x14ac:dyDescent="0.3">
      <c r="G149" s="25"/>
    </row>
    <row r="150" spans="7:7" x14ac:dyDescent="0.3">
      <c r="G150" s="25"/>
    </row>
    <row r="151" spans="7:7" x14ac:dyDescent="0.3">
      <c r="G151" s="25"/>
    </row>
    <row r="152" spans="7:7" x14ac:dyDescent="0.3">
      <c r="G152" s="25"/>
    </row>
    <row r="153" spans="7:7" x14ac:dyDescent="0.3">
      <c r="G153" s="25"/>
    </row>
    <row r="154" spans="7:7" x14ac:dyDescent="0.3">
      <c r="G154" s="25"/>
    </row>
    <row r="155" spans="7:7" x14ac:dyDescent="0.3">
      <c r="G155" s="25"/>
    </row>
    <row r="156" spans="7:7" x14ac:dyDescent="0.3">
      <c r="G156" s="25"/>
    </row>
    <row r="157" spans="7:7" x14ac:dyDescent="0.3">
      <c r="G157" s="25"/>
    </row>
    <row r="158" spans="7:7" x14ac:dyDescent="0.3">
      <c r="G158" s="25"/>
    </row>
    <row r="159" spans="7:7" x14ac:dyDescent="0.3">
      <c r="G159" s="25"/>
    </row>
    <row r="160" spans="7:7" x14ac:dyDescent="0.3">
      <c r="G160" s="25"/>
    </row>
    <row r="161" spans="7:7" x14ac:dyDescent="0.3">
      <c r="G161" s="25"/>
    </row>
    <row r="162" spans="7:7" x14ac:dyDescent="0.3">
      <c r="G162" s="25"/>
    </row>
    <row r="163" spans="7:7" x14ac:dyDescent="0.3">
      <c r="G163" s="25"/>
    </row>
    <row r="164" spans="7:7" x14ac:dyDescent="0.3">
      <c r="G164" s="25"/>
    </row>
    <row r="165" spans="7:7" x14ac:dyDescent="0.3">
      <c r="G165" s="25"/>
    </row>
    <row r="166" spans="7:7" x14ac:dyDescent="0.3">
      <c r="G166" s="25"/>
    </row>
    <row r="167" spans="7:7" x14ac:dyDescent="0.3">
      <c r="G167" s="25"/>
    </row>
    <row r="168" spans="7:7" x14ac:dyDescent="0.3">
      <c r="G168" s="25"/>
    </row>
    <row r="169" spans="7:7" x14ac:dyDescent="0.3">
      <c r="G169" s="25"/>
    </row>
    <row r="170" spans="7:7" x14ac:dyDescent="0.3">
      <c r="G170" s="25"/>
    </row>
    <row r="171" spans="7:7" x14ac:dyDescent="0.3">
      <c r="G171" s="25"/>
    </row>
    <row r="172" spans="7:7" x14ac:dyDescent="0.3">
      <c r="G172" s="25"/>
    </row>
    <row r="173" spans="7:7" x14ac:dyDescent="0.3">
      <c r="G173" s="25"/>
    </row>
    <row r="174" spans="7:7" x14ac:dyDescent="0.3">
      <c r="G174" s="25"/>
    </row>
    <row r="175" spans="7:7" x14ac:dyDescent="0.3">
      <c r="G175" s="25"/>
    </row>
    <row r="176" spans="7:7" x14ac:dyDescent="0.3">
      <c r="G176" s="25"/>
    </row>
    <row r="177" spans="7:7" x14ac:dyDescent="0.3">
      <c r="G177" s="25"/>
    </row>
    <row r="178" spans="7:7" x14ac:dyDescent="0.3">
      <c r="G178" s="25"/>
    </row>
    <row r="179" spans="7:7" x14ac:dyDescent="0.3">
      <c r="G179" s="25"/>
    </row>
    <row r="180" spans="7:7" x14ac:dyDescent="0.3">
      <c r="G180" s="25"/>
    </row>
    <row r="181" spans="7:7" x14ac:dyDescent="0.3">
      <c r="G181" s="25"/>
    </row>
    <row r="182" spans="7:7" x14ac:dyDescent="0.3">
      <c r="G182" s="25"/>
    </row>
    <row r="183" spans="7:7" x14ac:dyDescent="0.3">
      <c r="G183" s="25"/>
    </row>
    <row r="184" spans="7:7" x14ac:dyDescent="0.3">
      <c r="G184" s="25"/>
    </row>
    <row r="185" spans="7:7" x14ac:dyDescent="0.3">
      <c r="G185" s="25"/>
    </row>
    <row r="186" spans="7:7" x14ac:dyDescent="0.3">
      <c r="G186" s="25"/>
    </row>
    <row r="187" spans="7:7" x14ac:dyDescent="0.3">
      <c r="G187" s="25"/>
    </row>
    <row r="188" spans="7:7" x14ac:dyDescent="0.3">
      <c r="G188" s="25"/>
    </row>
    <row r="189" spans="7:7" x14ac:dyDescent="0.3">
      <c r="G189" s="25"/>
    </row>
    <row r="190" spans="7:7" x14ac:dyDescent="0.3">
      <c r="G190" s="25"/>
    </row>
    <row r="191" spans="7:7" x14ac:dyDescent="0.3">
      <c r="G191" s="25"/>
    </row>
    <row r="192" spans="7:7" x14ac:dyDescent="0.3">
      <c r="G192" s="25"/>
    </row>
    <row r="193" spans="7:18" x14ac:dyDescent="0.3">
      <c r="G193" s="25"/>
    </row>
    <row r="194" spans="7:18" x14ac:dyDescent="0.3">
      <c r="G194" s="25"/>
    </row>
    <row r="195" spans="7:18" x14ac:dyDescent="0.3">
      <c r="G195" s="25"/>
    </row>
    <row r="196" spans="7:18" x14ac:dyDescent="0.3">
      <c r="G196" s="25"/>
    </row>
    <row r="197" spans="7:18" x14ac:dyDescent="0.3">
      <c r="G197" s="25"/>
    </row>
    <row r="198" spans="7:18" x14ac:dyDescent="0.3">
      <c r="G198" s="25"/>
    </row>
    <row r="199" spans="7:18" x14ac:dyDescent="0.3">
      <c r="G199" s="25"/>
    </row>
    <row r="200" spans="7:18" x14ac:dyDescent="0.3">
      <c r="G200" s="25"/>
    </row>
    <row r="201" spans="7:18" x14ac:dyDescent="0.3">
      <c r="G201" s="25"/>
    </row>
    <row r="202" spans="7:18" x14ac:dyDescent="0.3">
      <c r="G202" s="25"/>
    </row>
    <row r="203" spans="7:18" x14ac:dyDescent="0.3">
      <c r="G203" s="25"/>
    </row>
    <row r="204" spans="7:18" x14ac:dyDescent="0.3">
      <c r="G204" s="25"/>
    </row>
    <row r="205" spans="7:18" x14ac:dyDescent="0.3">
      <c r="G205" s="25"/>
    </row>
    <row r="206" spans="7:18" x14ac:dyDescent="0.3">
      <c r="G206" s="25"/>
    </row>
    <row r="207" spans="7:18" ht="14.4" x14ac:dyDescent="0.3">
      <c r="G207" s="25"/>
      <c r="M207" s="19"/>
      <c r="N207" s="19"/>
      <c r="O207" s="19"/>
      <c r="P207" s="19"/>
      <c r="Q207" s="19"/>
      <c r="R207" s="19"/>
    </row>
    <row r="208" spans="7:18" ht="14.4" x14ac:dyDescent="0.3">
      <c r="G208" s="25"/>
      <c r="M208" s="19"/>
      <c r="N208" s="19"/>
      <c r="O208" s="19"/>
      <c r="P208" s="19"/>
      <c r="Q208" s="19"/>
      <c r="R208" s="19"/>
    </row>
    <row r="209" spans="7:18" ht="14.4" x14ac:dyDescent="0.3">
      <c r="G209" s="25"/>
      <c r="M209" s="19"/>
      <c r="N209" s="19"/>
      <c r="O209" s="19"/>
      <c r="P209" s="19"/>
      <c r="Q209" s="19"/>
      <c r="R209" s="19"/>
    </row>
    <row r="210" spans="7:18" ht="14.4" x14ac:dyDescent="0.3">
      <c r="G210" s="25"/>
      <c r="M210" s="19"/>
      <c r="N210" s="19"/>
      <c r="O210" s="19"/>
      <c r="P210" s="19"/>
      <c r="Q210" s="19"/>
      <c r="R210" s="19"/>
    </row>
    <row r="211" spans="7:18" ht="14.4" x14ac:dyDescent="0.3">
      <c r="G211" s="25"/>
      <c r="M211" s="19"/>
      <c r="N211" s="19"/>
      <c r="O211" s="19"/>
      <c r="P211" s="19"/>
      <c r="Q211" s="19"/>
      <c r="R211" s="19"/>
    </row>
    <row r="212" spans="7:18" x14ac:dyDescent="0.3">
      <c r="G212" s="25"/>
    </row>
    <row r="213" spans="7:18" x14ac:dyDescent="0.3">
      <c r="G213" s="25"/>
    </row>
    <row r="214" spans="7:18" x14ac:dyDescent="0.3">
      <c r="G214" s="25"/>
    </row>
    <row r="215" spans="7:18" x14ac:dyDescent="0.3">
      <c r="G215" s="25"/>
    </row>
    <row r="216" spans="7:18" x14ac:dyDescent="0.3">
      <c r="G216" s="25"/>
    </row>
    <row r="217" spans="7:18" x14ac:dyDescent="0.3">
      <c r="G217" s="25"/>
    </row>
    <row r="218" spans="7:18" x14ac:dyDescent="0.3">
      <c r="G218" s="25"/>
    </row>
    <row r="219" spans="7:18" x14ac:dyDescent="0.3">
      <c r="G219" s="25"/>
    </row>
    <row r="220" spans="7:18" x14ac:dyDescent="0.3">
      <c r="G220" s="25"/>
    </row>
    <row r="221" spans="7:18" x14ac:dyDescent="0.3">
      <c r="G221" s="25"/>
    </row>
    <row r="222" spans="7:18" x14ac:dyDescent="0.3">
      <c r="G222" s="25"/>
    </row>
    <row r="223" spans="7:18" x14ac:dyDescent="0.3">
      <c r="G223" s="25"/>
    </row>
    <row r="224" spans="7:18" x14ac:dyDescent="0.3">
      <c r="G224" s="25"/>
    </row>
    <row r="225" spans="7:7" x14ac:dyDescent="0.3">
      <c r="G225" s="25"/>
    </row>
    <row r="226" spans="7:7" x14ac:dyDescent="0.3">
      <c r="G226" s="25"/>
    </row>
    <row r="227" spans="7:7" x14ac:dyDescent="0.3">
      <c r="G227" s="25"/>
    </row>
    <row r="228" spans="7:7" x14ac:dyDescent="0.3">
      <c r="G228" s="25"/>
    </row>
    <row r="229" spans="7:7" x14ac:dyDescent="0.3">
      <c r="G229" s="25"/>
    </row>
    <row r="230" spans="7:7" x14ac:dyDescent="0.3">
      <c r="G230" s="25"/>
    </row>
    <row r="231" spans="7:7" x14ac:dyDescent="0.3">
      <c r="G231" s="25"/>
    </row>
    <row r="232" spans="7:7" x14ac:dyDescent="0.3">
      <c r="G232" s="25"/>
    </row>
    <row r="233" spans="7:7" x14ac:dyDescent="0.3">
      <c r="G233" s="25"/>
    </row>
    <row r="234" spans="7:7" x14ac:dyDescent="0.3">
      <c r="G234" s="25"/>
    </row>
    <row r="235" spans="7:7" x14ac:dyDescent="0.3">
      <c r="G235" s="25"/>
    </row>
    <row r="236" spans="7:7" x14ac:dyDescent="0.3">
      <c r="G236" s="25"/>
    </row>
    <row r="237" spans="7:7" x14ac:dyDescent="0.3">
      <c r="G237" s="25"/>
    </row>
    <row r="238" spans="7:7" x14ac:dyDescent="0.3">
      <c r="G238" s="25"/>
    </row>
    <row r="239" spans="7:7" x14ac:dyDescent="0.3">
      <c r="G239" s="25"/>
    </row>
    <row r="240" spans="7:7" x14ac:dyDescent="0.3">
      <c r="G240" s="25"/>
    </row>
    <row r="241" spans="7:7" x14ac:dyDescent="0.3">
      <c r="G241" s="25"/>
    </row>
    <row r="242" spans="7:7" x14ac:dyDescent="0.3">
      <c r="G242" s="25"/>
    </row>
    <row r="243" spans="7:7" x14ac:dyDescent="0.3">
      <c r="G243" s="25"/>
    </row>
    <row r="244" spans="7:7" x14ac:dyDescent="0.3">
      <c r="G244" s="25"/>
    </row>
    <row r="245" spans="7:7" x14ac:dyDescent="0.3">
      <c r="G245" s="25"/>
    </row>
    <row r="246" spans="7:7" x14ac:dyDescent="0.3">
      <c r="G246" s="25"/>
    </row>
    <row r="247" spans="7:7" x14ac:dyDescent="0.3">
      <c r="G247" s="25"/>
    </row>
    <row r="248" spans="7:7" x14ac:dyDescent="0.3">
      <c r="G248" s="25"/>
    </row>
    <row r="249" spans="7:7" x14ac:dyDescent="0.3">
      <c r="G249" s="25"/>
    </row>
    <row r="250" spans="7:7" x14ac:dyDescent="0.3">
      <c r="G250" s="25"/>
    </row>
    <row r="251" spans="7:7" x14ac:dyDescent="0.3">
      <c r="G251" s="25"/>
    </row>
    <row r="252" spans="7:7" x14ac:dyDescent="0.3">
      <c r="G252" s="25"/>
    </row>
    <row r="253" spans="7:7" x14ac:dyDescent="0.3">
      <c r="G253" s="25"/>
    </row>
    <row r="254" spans="7:7" x14ac:dyDescent="0.3">
      <c r="G254" s="25"/>
    </row>
    <row r="255" spans="7:7" x14ac:dyDescent="0.3">
      <c r="G255" s="25"/>
    </row>
    <row r="256" spans="7:7" x14ac:dyDescent="0.3">
      <c r="G256" s="25"/>
    </row>
    <row r="257" spans="7:7" x14ac:dyDescent="0.3">
      <c r="G257" s="25"/>
    </row>
    <row r="258" spans="7:7" x14ac:dyDescent="0.3">
      <c r="G258" s="25"/>
    </row>
    <row r="259" spans="7:7" x14ac:dyDescent="0.3">
      <c r="G259" s="25"/>
    </row>
    <row r="260" spans="7:7" x14ac:dyDescent="0.3">
      <c r="G260" s="25"/>
    </row>
    <row r="261" spans="7:7" x14ac:dyDescent="0.3">
      <c r="G261" s="25"/>
    </row>
    <row r="262" spans="7:7" x14ac:dyDescent="0.3">
      <c r="G262" s="25"/>
    </row>
    <row r="263" spans="7:7" x14ac:dyDescent="0.3">
      <c r="G263" s="25"/>
    </row>
    <row r="264" spans="7:7" x14ac:dyDescent="0.3">
      <c r="G264" s="25"/>
    </row>
    <row r="265" spans="7:7" x14ac:dyDescent="0.3">
      <c r="G265" s="25"/>
    </row>
    <row r="266" spans="7:7" x14ac:dyDescent="0.3">
      <c r="G266" s="25"/>
    </row>
    <row r="267" spans="7:7" x14ac:dyDescent="0.3">
      <c r="G267" s="25"/>
    </row>
    <row r="268" spans="7:7" x14ac:dyDescent="0.3">
      <c r="G268" s="25"/>
    </row>
    <row r="269" spans="7:7" x14ac:dyDescent="0.3">
      <c r="G269" s="25"/>
    </row>
    <row r="270" spans="7:7" x14ac:dyDescent="0.3">
      <c r="G270" s="25"/>
    </row>
    <row r="271" spans="7:7" x14ac:dyDescent="0.3">
      <c r="G271" s="25"/>
    </row>
    <row r="272" spans="7:7" x14ac:dyDescent="0.3">
      <c r="G272" s="25"/>
    </row>
    <row r="273" spans="7:7" x14ac:dyDescent="0.3">
      <c r="G273" s="25"/>
    </row>
    <row r="274" spans="7:7" x14ac:dyDescent="0.3">
      <c r="G274" s="25"/>
    </row>
    <row r="275" spans="7:7" x14ac:dyDescent="0.3">
      <c r="G275" s="25"/>
    </row>
    <row r="276" spans="7:7" x14ac:dyDescent="0.3">
      <c r="G276" s="25"/>
    </row>
    <row r="277" spans="7:7" x14ac:dyDescent="0.3">
      <c r="G277" s="25"/>
    </row>
    <row r="278" spans="7:7" x14ac:dyDescent="0.3">
      <c r="G278" s="25"/>
    </row>
    <row r="279" spans="7:7" x14ac:dyDescent="0.3">
      <c r="G279" s="25"/>
    </row>
    <row r="280" spans="7:7" x14ac:dyDescent="0.3">
      <c r="G280" s="25"/>
    </row>
    <row r="281" spans="7:7" x14ac:dyDescent="0.3">
      <c r="G281" s="25"/>
    </row>
    <row r="282" spans="7:7" x14ac:dyDescent="0.3">
      <c r="G282" s="25"/>
    </row>
    <row r="283" spans="7:7" x14ac:dyDescent="0.3">
      <c r="G283" s="25"/>
    </row>
    <row r="284" spans="7:7" x14ac:dyDescent="0.3">
      <c r="G284" s="25"/>
    </row>
    <row r="285" spans="7:7" x14ac:dyDescent="0.3">
      <c r="G285" s="25"/>
    </row>
    <row r="286" spans="7:7" x14ac:dyDescent="0.3">
      <c r="G286" s="25"/>
    </row>
    <row r="287" spans="7:7" x14ac:dyDescent="0.3">
      <c r="G287" s="25"/>
    </row>
    <row r="288" spans="7:7" x14ac:dyDescent="0.3">
      <c r="G288" s="25"/>
    </row>
    <row r="289" spans="7:7" x14ac:dyDescent="0.3">
      <c r="G289" s="25"/>
    </row>
    <row r="290" spans="7:7" x14ac:dyDescent="0.3">
      <c r="G290" s="25"/>
    </row>
    <row r="291" spans="7:7" x14ac:dyDescent="0.3">
      <c r="G291" s="25"/>
    </row>
    <row r="292" spans="7:7" x14ac:dyDescent="0.3">
      <c r="G292" s="25"/>
    </row>
    <row r="293" spans="7:7" x14ac:dyDescent="0.3">
      <c r="G293" s="25"/>
    </row>
    <row r="294" spans="7:7" x14ac:dyDescent="0.3">
      <c r="G294" s="25"/>
    </row>
    <row r="295" spans="7:7" x14ac:dyDescent="0.3">
      <c r="G295" s="25"/>
    </row>
    <row r="296" spans="7:7" x14ac:dyDescent="0.3">
      <c r="G296" s="25"/>
    </row>
    <row r="297" spans="7:7" x14ac:dyDescent="0.3">
      <c r="G297" s="25"/>
    </row>
    <row r="298" spans="7:7" x14ac:dyDescent="0.3">
      <c r="G298" s="25"/>
    </row>
    <row r="299" spans="7:7" x14ac:dyDescent="0.3">
      <c r="G299" s="25"/>
    </row>
    <row r="300" spans="7:7" x14ac:dyDescent="0.3">
      <c r="G300" s="25"/>
    </row>
    <row r="301" spans="7:7" x14ac:dyDescent="0.3">
      <c r="G301" s="25"/>
    </row>
    <row r="302" spans="7:7" x14ac:dyDescent="0.3">
      <c r="G302" s="25"/>
    </row>
    <row r="303" spans="7:7" x14ac:dyDescent="0.3">
      <c r="G303" s="25"/>
    </row>
    <row r="304" spans="7:7" x14ac:dyDescent="0.3">
      <c r="G304" s="25"/>
    </row>
    <row r="305" spans="7:7" x14ac:dyDescent="0.3">
      <c r="G305" s="25"/>
    </row>
    <row r="306" spans="7:7" x14ac:dyDescent="0.3">
      <c r="G306" s="25"/>
    </row>
    <row r="307" spans="7:7" x14ac:dyDescent="0.3">
      <c r="G307" s="25"/>
    </row>
    <row r="308" spans="7:7" x14ac:dyDescent="0.3">
      <c r="G308" s="25"/>
    </row>
    <row r="309" spans="7:7" x14ac:dyDescent="0.3">
      <c r="G309" s="25"/>
    </row>
    <row r="310" spans="7:7" x14ac:dyDescent="0.3">
      <c r="G310" s="25"/>
    </row>
    <row r="311" spans="7:7" x14ac:dyDescent="0.3">
      <c r="G311" s="25"/>
    </row>
    <row r="312" spans="7:7" x14ac:dyDescent="0.3">
      <c r="G312" s="25"/>
    </row>
    <row r="313" spans="7:7" x14ac:dyDescent="0.3">
      <c r="G313" s="25"/>
    </row>
    <row r="314" spans="7:7" x14ac:dyDescent="0.3">
      <c r="G314" s="25"/>
    </row>
  </sheetData>
  <sheetProtection algorithmName="SHA-512" hashValue="V75qA3Br9AW2Z5Gp2332ukJCpVPja3lF/f+ztOcBqTWksJhbwYbcVhNxWzMUCr9tNzeyQGXw31nH+qpDHHPB3w==" saltValue="ynBs+XYxsHASBCNUbzTSTQ==" spinCount="100000" sheet="1" objects="1" scenarios="1" selectLockedCells="1" sort="0" autoFilter="0"/>
  <autoFilter ref="A8:CK104" xr:uid="{00000000-0009-0000-0000-000005000000}"/>
  <mergeCells count="25">
    <mergeCell ref="AX7:AY7"/>
    <mergeCell ref="AZ7:BA7"/>
    <mergeCell ref="BB7:BC7"/>
    <mergeCell ref="D5:H5"/>
    <mergeCell ref="A1:I1"/>
    <mergeCell ref="D2:E2"/>
    <mergeCell ref="F2:J2"/>
    <mergeCell ref="A3:C3"/>
    <mergeCell ref="A4:I4"/>
    <mergeCell ref="BL5:BL7"/>
    <mergeCell ref="BN5:BN7"/>
    <mergeCell ref="BO5:BO7"/>
    <mergeCell ref="BQ5:BQ7"/>
    <mergeCell ref="S6:S7"/>
    <mergeCell ref="AB6:AB7"/>
    <mergeCell ref="AK6:AK7"/>
    <mergeCell ref="AT6:AT7"/>
    <mergeCell ref="BJ6:BJ7"/>
    <mergeCell ref="U7:V7"/>
    <mergeCell ref="BD7:BE7"/>
    <mergeCell ref="BF7:BG7"/>
    <mergeCell ref="BH7:BI7"/>
    <mergeCell ref="AD7:AE7"/>
    <mergeCell ref="AM7:AN7"/>
    <mergeCell ref="AV7:AW7"/>
  </mergeCells>
  <conditionalFormatting sqref="N9:R141">
    <cfRule type="cellIs" dxfId="1" priority="2" operator="equal">
      <formula>0</formula>
    </cfRule>
  </conditionalFormatting>
  <conditionalFormatting sqref="L9:L141">
    <cfRule type="cellIs" dxfId="0" priority="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A68C-9F9B-4B04-81D4-1B77901336E2}">
  <sheetPr codeName="Folha2"/>
  <dimension ref="A1:H199"/>
  <sheetViews>
    <sheetView showGridLines="0" zoomScale="70" zoomScaleNormal="70" workbookViewId="0">
      <pane ySplit="1" topLeftCell="A2" activePane="bottomLeft" state="frozen"/>
      <selection pane="bottomLeft" activeCell="F1" sqref="F1:N2"/>
    </sheetView>
  </sheetViews>
  <sheetFormatPr defaultRowHeight="14.4" x14ac:dyDescent="0.3"/>
  <cols>
    <col min="1" max="1" width="16.5546875" style="334" customWidth="1"/>
    <col min="2" max="2" width="21.6640625" customWidth="1"/>
    <col min="3" max="3" width="13.44140625" customWidth="1"/>
    <col min="4" max="4" width="12" customWidth="1"/>
    <col min="6" max="6" width="61.88671875" bestFit="1" customWidth="1"/>
    <col min="8" max="8" width="19" customWidth="1"/>
  </cols>
  <sheetData>
    <row r="1" spans="1:8" ht="77.400000000000006" customHeight="1" x14ac:dyDescent="0.3">
      <c r="A1" s="299" t="str">
        <f>IF('ordem de passagem'!B11="","",'ordem de passagem'!B11)</f>
        <v/>
      </c>
      <c r="B1" s="330" t="str">
        <f>IF('ordem de passagem'!C11="","",'ordem de passagem'!C11)</f>
        <v/>
      </c>
      <c r="C1" s="330" t="str">
        <f>IF('ordem de passagem'!D11="","",'ordem de passagem'!D11)</f>
        <v/>
      </c>
      <c r="D1" s="330" t="str">
        <f>IF('ordem de passagem'!E11="","",'ordem de passagem'!E11)</f>
        <v/>
      </c>
      <c r="F1" s="331" t="str">
        <f>"Colocar a foto do conjunto com o número de ordem "&amp;A1&amp;"  na célula A"&amp;G1&amp;" como no exemplo"</f>
        <v>Colocar a foto do conjunto com o número de ordem   na célula A1 como no exemplo</v>
      </c>
      <c r="G1" s="332">
        <v>1</v>
      </c>
      <c r="H1" s="333"/>
    </row>
    <row r="2" spans="1:8" ht="77.400000000000006" customHeight="1" x14ac:dyDescent="0.3">
      <c r="A2" s="299" t="str">
        <f>IF('ordem de passagem'!B12="","",'ordem de passagem'!B12)</f>
        <v/>
      </c>
      <c r="B2" s="330" t="str">
        <f>IF('ordem de passagem'!C12="","",'ordem de passagem'!C12)</f>
        <v/>
      </c>
      <c r="C2" s="330" t="str">
        <f>IF('ordem de passagem'!D12="","",'ordem de passagem'!D12)</f>
        <v/>
      </c>
      <c r="D2" s="330" t="str">
        <f>IF('ordem de passagem'!E12="","",'ordem de passagem'!E12)</f>
        <v/>
      </c>
      <c r="F2" s="331" t="str">
        <f t="shared" ref="F2:F65" si="0">"Colocar a foto do conjunto com o número de ordem "&amp;A2&amp;"  na célula A"&amp;G2&amp;" como no exemplo"</f>
        <v>Colocar a foto do conjunto com o número de ordem   na célula A2 como no exemplo</v>
      </c>
      <c r="G2" s="332">
        <v>2</v>
      </c>
    </row>
    <row r="3" spans="1:8" ht="77.400000000000006" customHeight="1" x14ac:dyDescent="0.3">
      <c r="A3" s="299" t="str">
        <f>IF('ordem de passagem'!B13="","",'ordem de passagem'!B13)</f>
        <v/>
      </c>
      <c r="B3" s="330" t="str">
        <f>IF('ordem de passagem'!C13="","",'ordem de passagem'!C13)</f>
        <v/>
      </c>
      <c r="C3" s="330" t="str">
        <f>IF('ordem de passagem'!D13="","",'ordem de passagem'!D13)</f>
        <v/>
      </c>
      <c r="D3" s="330" t="str">
        <f>IF('ordem de passagem'!E13="","",'ordem de passagem'!E13)</f>
        <v/>
      </c>
      <c r="F3" s="331" t="str">
        <f t="shared" si="0"/>
        <v>Colocar a foto do conjunto com o número de ordem   na célula A3 como no exemplo</v>
      </c>
      <c r="G3" s="332">
        <v>3</v>
      </c>
    </row>
    <row r="4" spans="1:8" ht="77.400000000000006" customHeight="1" x14ac:dyDescent="0.3">
      <c r="A4" s="299" t="str">
        <f>IF('ordem de passagem'!B14="","",'ordem de passagem'!B14)</f>
        <v/>
      </c>
      <c r="B4" s="330" t="str">
        <f>IF('ordem de passagem'!C14="","",'ordem de passagem'!C14)</f>
        <v/>
      </c>
      <c r="C4" s="330" t="str">
        <f>IF('ordem de passagem'!D14="","",'ordem de passagem'!D14)</f>
        <v/>
      </c>
      <c r="D4" s="330" t="str">
        <f>IF('ordem de passagem'!E14="","",'ordem de passagem'!E14)</f>
        <v/>
      </c>
      <c r="F4" s="331" t="str">
        <f t="shared" si="0"/>
        <v>Colocar a foto do conjunto com o número de ordem   na célula A4 como no exemplo</v>
      </c>
      <c r="G4" s="332">
        <v>4</v>
      </c>
    </row>
    <row r="5" spans="1:8" ht="77.400000000000006" customHeight="1" x14ac:dyDescent="0.3">
      <c r="A5" s="299" t="str">
        <f>IF('ordem de passagem'!B15="","",'ordem de passagem'!B15)</f>
        <v/>
      </c>
      <c r="B5" s="330" t="str">
        <f>IF('ordem de passagem'!C15="","",'ordem de passagem'!C15)</f>
        <v/>
      </c>
      <c r="C5" s="330" t="str">
        <f>IF('ordem de passagem'!D15="","",'ordem de passagem'!D15)</f>
        <v/>
      </c>
      <c r="D5" s="330" t="str">
        <f>IF('ordem de passagem'!E15="","",'ordem de passagem'!E15)</f>
        <v/>
      </c>
      <c r="F5" s="331" t="str">
        <f t="shared" si="0"/>
        <v>Colocar a foto do conjunto com o número de ordem   na célula A5 como no exemplo</v>
      </c>
      <c r="G5" s="332">
        <v>5</v>
      </c>
    </row>
    <row r="6" spans="1:8" ht="77.400000000000006" customHeight="1" x14ac:dyDescent="0.3">
      <c r="A6" s="299" t="str">
        <f>IF('ordem de passagem'!B16="","",'ordem de passagem'!B16)</f>
        <v/>
      </c>
      <c r="B6" s="330" t="str">
        <f>IF('ordem de passagem'!C16="","",'ordem de passagem'!C16)</f>
        <v/>
      </c>
      <c r="C6" s="330" t="str">
        <f>IF('ordem de passagem'!D16="","",'ordem de passagem'!D16)</f>
        <v/>
      </c>
      <c r="D6" s="330" t="str">
        <f>IF('ordem de passagem'!E16="","",'ordem de passagem'!E16)</f>
        <v/>
      </c>
      <c r="F6" s="331" t="str">
        <f t="shared" si="0"/>
        <v>Colocar a foto do conjunto com o número de ordem   na célula A6 como no exemplo</v>
      </c>
      <c r="G6" s="332">
        <v>6</v>
      </c>
    </row>
    <row r="7" spans="1:8" ht="77.400000000000006" customHeight="1" x14ac:dyDescent="0.3">
      <c r="A7" s="299" t="str">
        <f>IF('ordem de passagem'!B17="","",'ordem de passagem'!B17)</f>
        <v/>
      </c>
      <c r="B7" s="330" t="str">
        <f>IF('ordem de passagem'!C17="","",'ordem de passagem'!C17)</f>
        <v/>
      </c>
      <c r="C7" s="330" t="str">
        <f>IF('ordem de passagem'!D17="","",'ordem de passagem'!D17)</f>
        <v/>
      </c>
      <c r="D7" s="330" t="str">
        <f>IF('ordem de passagem'!E17="","",'ordem de passagem'!E17)</f>
        <v/>
      </c>
      <c r="F7" s="331" t="str">
        <f t="shared" si="0"/>
        <v>Colocar a foto do conjunto com o número de ordem   na célula A7 como no exemplo</v>
      </c>
      <c r="G7" s="332">
        <v>7</v>
      </c>
    </row>
    <row r="8" spans="1:8" ht="77.400000000000006" customHeight="1" x14ac:dyDescent="0.3">
      <c r="A8" s="299" t="str">
        <f>IF('ordem de passagem'!B18="","",'ordem de passagem'!B18)</f>
        <v/>
      </c>
      <c r="B8" s="330" t="str">
        <f>IF('ordem de passagem'!C18="","",'ordem de passagem'!C18)</f>
        <v/>
      </c>
      <c r="C8" s="330" t="str">
        <f>IF('ordem de passagem'!D18="","",'ordem de passagem'!D18)</f>
        <v/>
      </c>
      <c r="D8" s="330" t="str">
        <f>IF('ordem de passagem'!E18="","",'ordem de passagem'!E18)</f>
        <v/>
      </c>
      <c r="F8" s="331" t="str">
        <f t="shared" si="0"/>
        <v>Colocar a foto do conjunto com o número de ordem   na célula A8 como no exemplo</v>
      </c>
      <c r="G8" s="332">
        <v>8</v>
      </c>
    </row>
    <row r="9" spans="1:8" ht="77.400000000000006" customHeight="1" x14ac:dyDescent="0.3">
      <c r="A9" s="299" t="str">
        <f>IF('ordem de passagem'!B19="","",'ordem de passagem'!B19)</f>
        <v/>
      </c>
      <c r="B9" s="330" t="str">
        <f>IF('ordem de passagem'!C19="","",'ordem de passagem'!C19)</f>
        <v/>
      </c>
      <c r="C9" s="330" t="str">
        <f>IF('ordem de passagem'!D19="","",'ordem de passagem'!D19)</f>
        <v/>
      </c>
      <c r="D9" s="330" t="str">
        <f>IF('ordem de passagem'!E19="","",'ordem de passagem'!E19)</f>
        <v/>
      </c>
      <c r="F9" s="331" t="str">
        <f t="shared" si="0"/>
        <v>Colocar a foto do conjunto com o número de ordem   na célula A9 como no exemplo</v>
      </c>
      <c r="G9" s="332">
        <v>9</v>
      </c>
    </row>
    <row r="10" spans="1:8" ht="77.400000000000006" customHeight="1" x14ac:dyDescent="0.3">
      <c r="A10" s="299" t="str">
        <f>IF('ordem de passagem'!B20="","",'ordem de passagem'!B20)</f>
        <v/>
      </c>
      <c r="B10" s="330" t="str">
        <f>IF('ordem de passagem'!C20="","",'ordem de passagem'!C20)</f>
        <v/>
      </c>
      <c r="C10" s="330" t="str">
        <f>IF('ordem de passagem'!D20="","",'ordem de passagem'!D20)</f>
        <v/>
      </c>
      <c r="D10" s="330" t="str">
        <f>IF('ordem de passagem'!E20="","",'ordem de passagem'!E20)</f>
        <v/>
      </c>
      <c r="F10" s="331" t="str">
        <f t="shared" si="0"/>
        <v>Colocar a foto do conjunto com o número de ordem   na célula A10 como no exemplo</v>
      </c>
      <c r="G10" s="332">
        <v>10</v>
      </c>
    </row>
    <row r="11" spans="1:8" ht="77.400000000000006" customHeight="1" x14ac:dyDescent="0.3">
      <c r="A11" s="299" t="str">
        <f>IF('ordem de passagem'!B21="","",'ordem de passagem'!B21)</f>
        <v/>
      </c>
      <c r="B11" s="330" t="str">
        <f>IF('ordem de passagem'!C21="","",'ordem de passagem'!C21)</f>
        <v/>
      </c>
      <c r="C11" s="330" t="str">
        <f>IF('ordem de passagem'!D21="","",'ordem de passagem'!D21)</f>
        <v/>
      </c>
      <c r="D11" s="330" t="str">
        <f>IF('ordem de passagem'!E21="","",'ordem de passagem'!E21)</f>
        <v/>
      </c>
      <c r="F11" s="331" t="str">
        <f t="shared" si="0"/>
        <v>Colocar a foto do conjunto com o número de ordem   na célula A11 como no exemplo</v>
      </c>
      <c r="G11" s="332">
        <v>11</v>
      </c>
    </row>
    <row r="12" spans="1:8" ht="77.400000000000006" customHeight="1" x14ac:dyDescent="0.3">
      <c r="A12" s="299" t="str">
        <f>IF('ordem de passagem'!B22="","",'ordem de passagem'!B22)</f>
        <v/>
      </c>
      <c r="B12" s="330" t="str">
        <f>IF('ordem de passagem'!C22="","",'ordem de passagem'!C22)</f>
        <v/>
      </c>
      <c r="C12" s="330" t="str">
        <f>IF('ordem de passagem'!D22="","",'ordem de passagem'!D22)</f>
        <v/>
      </c>
      <c r="D12" s="330" t="str">
        <f>IF('ordem de passagem'!E22="","",'ordem de passagem'!E22)</f>
        <v/>
      </c>
      <c r="F12" s="331" t="str">
        <f t="shared" si="0"/>
        <v>Colocar a foto do conjunto com o número de ordem   na célula A12 como no exemplo</v>
      </c>
      <c r="G12" s="332">
        <v>12</v>
      </c>
    </row>
    <row r="13" spans="1:8" ht="77.400000000000006" customHeight="1" x14ac:dyDescent="0.3">
      <c r="A13" s="299" t="str">
        <f>IF('ordem de passagem'!B23="","",'ordem de passagem'!B23)</f>
        <v/>
      </c>
      <c r="B13" s="330" t="str">
        <f>IF('ordem de passagem'!C23="","",'ordem de passagem'!C23)</f>
        <v/>
      </c>
      <c r="C13" s="330" t="str">
        <f>IF('ordem de passagem'!D23="","",'ordem de passagem'!D23)</f>
        <v/>
      </c>
      <c r="D13" s="330" t="str">
        <f>IF('ordem de passagem'!E23="","",'ordem de passagem'!E23)</f>
        <v/>
      </c>
      <c r="F13" s="331" t="str">
        <f t="shared" si="0"/>
        <v>Colocar a foto do conjunto com o número de ordem   na célula A13 como no exemplo</v>
      </c>
      <c r="G13" s="332">
        <v>13</v>
      </c>
    </row>
    <row r="14" spans="1:8" ht="77.400000000000006" customHeight="1" x14ac:dyDescent="0.3">
      <c r="A14" s="299" t="str">
        <f>IF('ordem de passagem'!B24="","",'ordem de passagem'!B24)</f>
        <v/>
      </c>
      <c r="B14" s="330" t="str">
        <f>IF('ordem de passagem'!C24="","",'ordem de passagem'!C24)</f>
        <v/>
      </c>
      <c r="C14" s="330" t="str">
        <f>IF('ordem de passagem'!D24="","",'ordem de passagem'!D24)</f>
        <v/>
      </c>
      <c r="D14" s="330" t="str">
        <f>IF('ordem de passagem'!E24="","",'ordem de passagem'!E24)</f>
        <v/>
      </c>
      <c r="F14" s="331" t="str">
        <f t="shared" si="0"/>
        <v>Colocar a foto do conjunto com o número de ordem   na célula A14 como no exemplo</v>
      </c>
      <c r="G14" s="332">
        <v>14</v>
      </c>
    </row>
    <row r="15" spans="1:8" ht="77.400000000000006" customHeight="1" x14ac:dyDescent="0.3">
      <c r="A15" s="299" t="str">
        <f>IF('ordem de passagem'!B25="","",'ordem de passagem'!B25)</f>
        <v/>
      </c>
      <c r="B15" s="330" t="str">
        <f>IF('ordem de passagem'!C25="","",'ordem de passagem'!C25)</f>
        <v/>
      </c>
      <c r="C15" s="330" t="str">
        <f>IF('ordem de passagem'!D25="","",'ordem de passagem'!D25)</f>
        <v/>
      </c>
      <c r="D15" s="330" t="str">
        <f>IF('ordem de passagem'!E25="","",'ordem de passagem'!E25)</f>
        <v/>
      </c>
      <c r="F15" s="331" t="str">
        <f t="shared" si="0"/>
        <v>Colocar a foto do conjunto com o número de ordem   na célula A15 como no exemplo</v>
      </c>
      <c r="G15" s="332">
        <v>15</v>
      </c>
    </row>
    <row r="16" spans="1:8" ht="77.400000000000006" customHeight="1" x14ac:dyDescent="0.3">
      <c r="A16" s="299" t="str">
        <f>IF('ordem de passagem'!B26="","",'ordem de passagem'!B26)</f>
        <v/>
      </c>
      <c r="B16" s="330" t="str">
        <f>IF('ordem de passagem'!C26="","",'ordem de passagem'!C26)</f>
        <v/>
      </c>
      <c r="C16" s="330" t="str">
        <f>IF('ordem de passagem'!D26="","",'ordem de passagem'!D26)</f>
        <v/>
      </c>
      <c r="D16" s="330" t="str">
        <f>IF('ordem de passagem'!E26="","",'ordem de passagem'!E26)</f>
        <v/>
      </c>
      <c r="F16" s="331" t="str">
        <f t="shared" si="0"/>
        <v>Colocar a foto do conjunto com o número de ordem   na célula A16 como no exemplo</v>
      </c>
      <c r="G16" s="332">
        <v>16</v>
      </c>
    </row>
    <row r="17" spans="1:7" ht="77.400000000000006" customHeight="1" x14ac:dyDescent="0.3">
      <c r="A17" s="299" t="str">
        <f>IF('ordem de passagem'!B27="","",'ordem de passagem'!B27)</f>
        <v/>
      </c>
      <c r="B17" s="330" t="str">
        <f>IF('ordem de passagem'!C27="","",'ordem de passagem'!C27)</f>
        <v/>
      </c>
      <c r="C17" s="330" t="str">
        <f>IF('ordem de passagem'!D27="","",'ordem de passagem'!D27)</f>
        <v/>
      </c>
      <c r="D17" s="330" t="str">
        <f>IF('ordem de passagem'!E27="","",'ordem de passagem'!E27)</f>
        <v/>
      </c>
      <c r="F17" s="331" t="str">
        <f t="shared" si="0"/>
        <v>Colocar a foto do conjunto com o número de ordem   na célula A17 como no exemplo</v>
      </c>
      <c r="G17" s="332">
        <v>17</v>
      </c>
    </row>
    <row r="18" spans="1:7" ht="77.400000000000006" customHeight="1" x14ac:dyDescent="0.3">
      <c r="A18" s="299" t="str">
        <f>IF('ordem de passagem'!B28="","",'ordem de passagem'!B28)</f>
        <v/>
      </c>
      <c r="B18" s="330" t="str">
        <f>IF('ordem de passagem'!C28="","",'ordem de passagem'!C28)</f>
        <v/>
      </c>
      <c r="C18" s="330" t="str">
        <f>IF('ordem de passagem'!D28="","",'ordem de passagem'!D28)</f>
        <v/>
      </c>
      <c r="D18" s="330" t="str">
        <f>IF('ordem de passagem'!E28="","",'ordem de passagem'!E28)</f>
        <v/>
      </c>
      <c r="F18" s="331" t="str">
        <f t="shared" si="0"/>
        <v>Colocar a foto do conjunto com o número de ordem   na célula A18 como no exemplo</v>
      </c>
      <c r="G18" s="332">
        <v>18</v>
      </c>
    </row>
    <row r="19" spans="1:7" ht="77.400000000000006" customHeight="1" x14ac:dyDescent="0.3">
      <c r="A19" s="299" t="str">
        <f>IF('ordem de passagem'!B29="","",'ordem de passagem'!B29)</f>
        <v/>
      </c>
      <c r="B19" s="330" t="str">
        <f>IF('ordem de passagem'!C29="","",'ordem de passagem'!C29)</f>
        <v/>
      </c>
      <c r="C19" s="330" t="str">
        <f>IF('ordem de passagem'!D29="","",'ordem de passagem'!D29)</f>
        <v/>
      </c>
      <c r="D19" s="330" t="str">
        <f>IF('ordem de passagem'!E29="","",'ordem de passagem'!E29)</f>
        <v/>
      </c>
      <c r="F19" s="331" t="str">
        <f t="shared" si="0"/>
        <v>Colocar a foto do conjunto com o número de ordem   na célula A19 como no exemplo</v>
      </c>
      <c r="G19" s="332">
        <v>19</v>
      </c>
    </row>
    <row r="20" spans="1:7" ht="77.400000000000006" customHeight="1" x14ac:dyDescent="0.3">
      <c r="A20" s="299" t="str">
        <f>IF('ordem de passagem'!B30="","",'ordem de passagem'!B30)</f>
        <v/>
      </c>
      <c r="B20" s="330" t="str">
        <f>IF('ordem de passagem'!C30="","",'ordem de passagem'!C30)</f>
        <v/>
      </c>
      <c r="C20" s="330" t="str">
        <f>IF('ordem de passagem'!D30="","",'ordem de passagem'!D30)</f>
        <v/>
      </c>
      <c r="D20" s="330" t="str">
        <f>IF('ordem de passagem'!E30="","",'ordem de passagem'!E30)</f>
        <v/>
      </c>
      <c r="F20" s="331" t="str">
        <f t="shared" si="0"/>
        <v>Colocar a foto do conjunto com o número de ordem   na célula A20 como no exemplo</v>
      </c>
      <c r="G20" s="332">
        <v>20</v>
      </c>
    </row>
    <row r="21" spans="1:7" ht="77.400000000000006" customHeight="1" x14ac:dyDescent="0.3">
      <c r="A21" s="299" t="str">
        <f>IF('ordem de passagem'!B31="","",'ordem de passagem'!B31)</f>
        <v/>
      </c>
      <c r="B21" s="330" t="str">
        <f>IF('ordem de passagem'!C31="","",'ordem de passagem'!C31)</f>
        <v/>
      </c>
      <c r="C21" s="330" t="str">
        <f>IF('ordem de passagem'!D31="","",'ordem de passagem'!D31)</f>
        <v/>
      </c>
      <c r="D21" s="330" t="str">
        <f>IF('ordem de passagem'!E31="","",'ordem de passagem'!E31)</f>
        <v/>
      </c>
      <c r="F21" s="331" t="str">
        <f t="shared" si="0"/>
        <v>Colocar a foto do conjunto com o número de ordem   na célula A21 como no exemplo</v>
      </c>
      <c r="G21" s="332">
        <v>21</v>
      </c>
    </row>
    <row r="22" spans="1:7" ht="77.400000000000006" customHeight="1" x14ac:dyDescent="0.3">
      <c r="A22" s="299" t="str">
        <f>IF('ordem de passagem'!B32="","",'ordem de passagem'!B32)</f>
        <v/>
      </c>
      <c r="B22" s="330" t="str">
        <f>IF('ordem de passagem'!C32="","",'ordem de passagem'!C32)</f>
        <v/>
      </c>
      <c r="C22" s="330" t="str">
        <f>IF('ordem de passagem'!D32="","",'ordem de passagem'!D32)</f>
        <v/>
      </c>
      <c r="D22" s="330" t="str">
        <f>IF('ordem de passagem'!E32="","",'ordem de passagem'!E32)</f>
        <v/>
      </c>
      <c r="F22" s="331" t="str">
        <f t="shared" si="0"/>
        <v>Colocar a foto do conjunto com o número de ordem   na célula A22 como no exemplo</v>
      </c>
      <c r="G22" s="332">
        <v>22</v>
      </c>
    </row>
    <row r="23" spans="1:7" ht="77.400000000000006" customHeight="1" x14ac:dyDescent="0.3">
      <c r="A23" s="299" t="str">
        <f>IF('ordem de passagem'!B33="","",'ordem de passagem'!B33)</f>
        <v/>
      </c>
      <c r="B23" s="330" t="str">
        <f>IF('ordem de passagem'!C33="","",'ordem de passagem'!C33)</f>
        <v/>
      </c>
      <c r="C23" s="330" t="str">
        <f>IF('ordem de passagem'!D33="","",'ordem de passagem'!D33)</f>
        <v/>
      </c>
      <c r="D23" s="330" t="str">
        <f>IF('ordem de passagem'!E33="","",'ordem de passagem'!E33)</f>
        <v/>
      </c>
      <c r="F23" s="331" t="str">
        <f t="shared" si="0"/>
        <v>Colocar a foto do conjunto com o número de ordem   na célula A23 como no exemplo</v>
      </c>
      <c r="G23" s="332">
        <v>23</v>
      </c>
    </row>
    <row r="24" spans="1:7" ht="77.400000000000006" customHeight="1" x14ac:dyDescent="0.3">
      <c r="A24" s="299" t="str">
        <f>IF('ordem de passagem'!B34="","",'ordem de passagem'!B34)</f>
        <v/>
      </c>
      <c r="B24" s="330" t="str">
        <f>IF('ordem de passagem'!C34="","",'ordem de passagem'!C34)</f>
        <v/>
      </c>
      <c r="C24" s="330" t="str">
        <f>IF('ordem de passagem'!D34="","",'ordem de passagem'!D34)</f>
        <v/>
      </c>
      <c r="D24" s="330" t="str">
        <f>IF('ordem de passagem'!E34="","",'ordem de passagem'!E34)</f>
        <v/>
      </c>
      <c r="F24" s="331" t="str">
        <f t="shared" si="0"/>
        <v>Colocar a foto do conjunto com o número de ordem   na célula A24 como no exemplo</v>
      </c>
      <c r="G24" s="332">
        <v>24</v>
      </c>
    </row>
    <row r="25" spans="1:7" ht="77.400000000000006" customHeight="1" x14ac:dyDescent="0.3">
      <c r="A25" s="299" t="str">
        <f>IF('ordem de passagem'!B35="","",'ordem de passagem'!B35)</f>
        <v/>
      </c>
      <c r="B25" s="330" t="str">
        <f>IF('ordem de passagem'!C35="","",'ordem de passagem'!C35)</f>
        <v/>
      </c>
      <c r="C25" s="330" t="str">
        <f>IF('ordem de passagem'!D35="","",'ordem de passagem'!D35)</f>
        <v/>
      </c>
      <c r="D25" s="330" t="str">
        <f>IF('ordem de passagem'!E35="","",'ordem de passagem'!E35)</f>
        <v/>
      </c>
      <c r="F25" s="331" t="str">
        <f t="shared" si="0"/>
        <v>Colocar a foto do conjunto com o número de ordem   na célula A25 como no exemplo</v>
      </c>
      <c r="G25" s="332">
        <v>25</v>
      </c>
    </row>
    <row r="26" spans="1:7" ht="77.400000000000006" customHeight="1" x14ac:dyDescent="0.3">
      <c r="A26" s="299" t="str">
        <f>IF('ordem de passagem'!B36="","",'ordem de passagem'!B36)</f>
        <v/>
      </c>
      <c r="B26" s="330" t="str">
        <f>IF('ordem de passagem'!C36="","",'ordem de passagem'!C36)</f>
        <v/>
      </c>
      <c r="C26" s="330" t="str">
        <f>IF('ordem de passagem'!D36="","",'ordem de passagem'!D36)</f>
        <v/>
      </c>
      <c r="D26" s="330" t="str">
        <f>IF('ordem de passagem'!E36="","",'ordem de passagem'!E36)</f>
        <v/>
      </c>
      <c r="F26" s="331" t="str">
        <f t="shared" si="0"/>
        <v>Colocar a foto do conjunto com o número de ordem   na célula A26 como no exemplo</v>
      </c>
      <c r="G26" s="332">
        <v>26</v>
      </c>
    </row>
    <row r="27" spans="1:7" ht="77.400000000000006" customHeight="1" x14ac:dyDescent="0.3">
      <c r="A27" s="299" t="str">
        <f>IF('ordem de passagem'!B37="","",'ordem de passagem'!B37)</f>
        <v/>
      </c>
      <c r="B27" s="330" t="str">
        <f>IF('ordem de passagem'!C37="","",'ordem de passagem'!C37)</f>
        <v/>
      </c>
      <c r="C27" s="330" t="str">
        <f>IF('ordem de passagem'!D37="","",'ordem de passagem'!D37)</f>
        <v/>
      </c>
      <c r="D27" s="330" t="str">
        <f>IF('ordem de passagem'!E37="","",'ordem de passagem'!E37)</f>
        <v/>
      </c>
      <c r="F27" s="331" t="str">
        <f t="shared" si="0"/>
        <v>Colocar a foto do conjunto com o número de ordem   na célula A27 como no exemplo</v>
      </c>
      <c r="G27" s="332">
        <v>27</v>
      </c>
    </row>
    <row r="28" spans="1:7" ht="77.400000000000006" customHeight="1" x14ac:dyDescent="0.3">
      <c r="A28" s="299" t="str">
        <f>IF('ordem de passagem'!B38="","",'ordem de passagem'!B38)</f>
        <v/>
      </c>
      <c r="B28" s="330" t="str">
        <f>IF('ordem de passagem'!C38="","",'ordem de passagem'!C38)</f>
        <v/>
      </c>
      <c r="C28" s="330" t="str">
        <f>IF('ordem de passagem'!D38="","",'ordem de passagem'!D38)</f>
        <v/>
      </c>
      <c r="D28" s="330" t="str">
        <f>IF('ordem de passagem'!E38="","",'ordem de passagem'!E38)</f>
        <v/>
      </c>
      <c r="F28" s="331" t="str">
        <f t="shared" si="0"/>
        <v>Colocar a foto do conjunto com o número de ordem   na célula A28 como no exemplo</v>
      </c>
      <c r="G28" s="332">
        <v>28</v>
      </c>
    </row>
    <row r="29" spans="1:7" ht="77.400000000000006" customHeight="1" x14ac:dyDescent="0.3">
      <c r="A29" s="299" t="str">
        <f>IF('ordem de passagem'!B39="","",'ordem de passagem'!B39)</f>
        <v/>
      </c>
      <c r="B29" s="330" t="str">
        <f>IF('ordem de passagem'!C39="","",'ordem de passagem'!C39)</f>
        <v/>
      </c>
      <c r="C29" s="330" t="str">
        <f>IF('ordem de passagem'!D39="","",'ordem de passagem'!D39)</f>
        <v/>
      </c>
      <c r="D29" s="330" t="str">
        <f>IF('ordem de passagem'!E39="","",'ordem de passagem'!E39)</f>
        <v/>
      </c>
      <c r="F29" s="331" t="str">
        <f t="shared" si="0"/>
        <v>Colocar a foto do conjunto com o número de ordem   na célula A29 como no exemplo</v>
      </c>
      <c r="G29" s="332">
        <v>29</v>
      </c>
    </row>
    <row r="30" spans="1:7" ht="77.400000000000006" customHeight="1" x14ac:dyDescent="0.3">
      <c r="A30" s="299" t="str">
        <f>IF('ordem de passagem'!B40="","",'ordem de passagem'!B40)</f>
        <v/>
      </c>
      <c r="B30" s="330" t="str">
        <f>IF('ordem de passagem'!C40="","",'ordem de passagem'!C40)</f>
        <v/>
      </c>
      <c r="C30" s="330" t="str">
        <f>IF('ordem de passagem'!D40="","",'ordem de passagem'!D40)</f>
        <v/>
      </c>
      <c r="D30" s="330" t="str">
        <f>IF('ordem de passagem'!E40="","",'ordem de passagem'!E40)</f>
        <v/>
      </c>
      <c r="F30" s="331" t="str">
        <f t="shared" si="0"/>
        <v>Colocar a foto do conjunto com o número de ordem   na célula A30 como no exemplo</v>
      </c>
      <c r="G30" s="332">
        <v>30</v>
      </c>
    </row>
    <row r="31" spans="1:7" ht="77.400000000000006" customHeight="1" x14ac:dyDescent="0.3">
      <c r="A31" s="299" t="str">
        <f>IF('ordem de passagem'!B41="","",'ordem de passagem'!B41)</f>
        <v/>
      </c>
      <c r="B31" s="330" t="str">
        <f>IF('ordem de passagem'!C41="","",'ordem de passagem'!C41)</f>
        <v/>
      </c>
      <c r="C31" s="330" t="str">
        <f>IF('ordem de passagem'!D41="","",'ordem de passagem'!D41)</f>
        <v/>
      </c>
      <c r="D31" s="330" t="str">
        <f>IF('ordem de passagem'!E41="","",'ordem de passagem'!E41)</f>
        <v/>
      </c>
      <c r="F31" s="331" t="str">
        <f t="shared" si="0"/>
        <v>Colocar a foto do conjunto com o número de ordem   na célula A31 como no exemplo</v>
      </c>
      <c r="G31" s="332">
        <v>31</v>
      </c>
    </row>
    <row r="32" spans="1:7" ht="77.400000000000006" customHeight="1" x14ac:dyDescent="0.3">
      <c r="A32" s="299" t="str">
        <f>IF('ordem de passagem'!B42="","",'ordem de passagem'!B42)</f>
        <v/>
      </c>
      <c r="B32" s="330" t="str">
        <f>IF('ordem de passagem'!C42="","",'ordem de passagem'!C42)</f>
        <v/>
      </c>
      <c r="C32" s="330" t="str">
        <f>IF('ordem de passagem'!D42="","",'ordem de passagem'!D42)</f>
        <v/>
      </c>
      <c r="D32" s="330" t="str">
        <f>IF('ordem de passagem'!E42="","",'ordem de passagem'!E42)</f>
        <v/>
      </c>
      <c r="F32" s="331" t="str">
        <f t="shared" si="0"/>
        <v>Colocar a foto do conjunto com o número de ordem   na célula A32 como no exemplo</v>
      </c>
      <c r="G32" s="332">
        <v>32</v>
      </c>
    </row>
    <row r="33" spans="1:7" ht="77.400000000000006" customHeight="1" x14ac:dyDescent="0.3">
      <c r="A33" s="299" t="str">
        <f>IF('ordem de passagem'!B43="","",'ordem de passagem'!B43)</f>
        <v/>
      </c>
      <c r="B33" s="330" t="str">
        <f>IF('ordem de passagem'!C43="","",'ordem de passagem'!C43)</f>
        <v/>
      </c>
      <c r="C33" s="330" t="str">
        <f>IF('ordem de passagem'!D43="","",'ordem de passagem'!D43)</f>
        <v/>
      </c>
      <c r="D33" s="330" t="str">
        <f>IF('ordem de passagem'!E43="","",'ordem de passagem'!E43)</f>
        <v/>
      </c>
      <c r="F33" s="331" t="str">
        <f t="shared" si="0"/>
        <v>Colocar a foto do conjunto com o número de ordem   na célula A33 como no exemplo</v>
      </c>
      <c r="G33" s="332">
        <v>33</v>
      </c>
    </row>
    <row r="34" spans="1:7" ht="77.400000000000006" customHeight="1" x14ac:dyDescent="0.3">
      <c r="A34" s="299" t="str">
        <f>IF('ordem de passagem'!B44="","",'ordem de passagem'!B44)</f>
        <v/>
      </c>
      <c r="B34" s="330" t="str">
        <f>IF('ordem de passagem'!C44="","",'ordem de passagem'!C44)</f>
        <v/>
      </c>
      <c r="C34" s="330" t="str">
        <f>IF('ordem de passagem'!D44="","",'ordem de passagem'!D44)</f>
        <v/>
      </c>
      <c r="D34" s="330" t="str">
        <f>IF('ordem de passagem'!E44="","",'ordem de passagem'!E44)</f>
        <v/>
      </c>
      <c r="F34" s="331" t="str">
        <f t="shared" si="0"/>
        <v>Colocar a foto do conjunto com o número de ordem   na célula A34 como no exemplo</v>
      </c>
      <c r="G34" s="332">
        <v>34</v>
      </c>
    </row>
    <row r="35" spans="1:7" ht="77.400000000000006" customHeight="1" x14ac:dyDescent="0.3">
      <c r="A35" s="299" t="str">
        <f>IF('ordem de passagem'!B45="","",'ordem de passagem'!B45)</f>
        <v/>
      </c>
      <c r="B35" s="330" t="str">
        <f>IF('ordem de passagem'!C45="","",'ordem de passagem'!C45)</f>
        <v/>
      </c>
      <c r="C35" s="330" t="str">
        <f>IF('ordem de passagem'!D45="","",'ordem de passagem'!D45)</f>
        <v/>
      </c>
      <c r="D35" s="330" t="str">
        <f>IF('ordem de passagem'!E45="","",'ordem de passagem'!E45)</f>
        <v/>
      </c>
      <c r="F35" s="331" t="str">
        <f t="shared" si="0"/>
        <v>Colocar a foto do conjunto com o número de ordem   na célula A35 como no exemplo</v>
      </c>
      <c r="G35" s="332">
        <v>35</v>
      </c>
    </row>
    <row r="36" spans="1:7" ht="77.400000000000006" customHeight="1" x14ac:dyDescent="0.3">
      <c r="A36" s="299" t="str">
        <f>IF('ordem de passagem'!B46="","",'ordem de passagem'!B46)</f>
        <v/>
      </c>
      <c r="B36" s="330" t="str">
        <f>IF('ordem de passagem'!C46="","",'ordem de passagem'!C46)</f>
        <v/>
      </c>
      <c r="C36" s="330" t="str">
        <f>IF('ordem de passagem'!D46="","",'ordem de passagem'!D46)</f>
        <v/>
      </c>
      <c r="D36" s="330" t="str">
        <f>IF('ordem de passagem'!E46="","",'ordem de passagem'!E46)</f>
        <v/>
      </c>
      <c r="F36" s="331" t="str">
        <f t="shared" si="0"/>
        <v>Colocar a foto do conjunto com o número de ordem   na célula A36 como no exemplo</v>
      </c>
      <c r="G36" s="332">
        <v>36</v>
      </c>
    </row>
    <row r="37" spans="1:7" ht="77.400000000000006" customHeight="1" x14ac:dyDescent="0.3">
      <c r="A37" s="299" t="str">
        <f>IF('ordem de passagem'!B47="","",'ordem de passagem'!B47)</f>
        <v/>
      </c>
      <c r="B37" s="330" t="str">
        <f>IF('ordem de passagem'!C47="","",'ordem de passagem'!C47)</f>
        <v/>
      </c>
      <c r="C37" s="330" t="str">
        <f>IF('ordem de passagem'!D47="","",'ordem de passagem'!D47)</f>
        <v/>
      </c>
      <c r="D37" s="330" t="str">
        <f>IF('ordem de passagem'!E47="","",'ordem de passagem'!E47)</f>
        <v/>
      </c>
      <c r="F37" s="331" t="str">
        <f t="shared" si="0"/>
        <v>Colocar a foto do conjunto com o número de ordem   na célula A37 como no exemplo</v>
      </c>
      <c r="G37" s="332">
        <v>37</v>
      </c>
    </row>
    <row r="38" spans="1:7" ht="77.400000000000006" customHeight="1" x14ac:dyDescent="0.3">
      <c r="A38" s="299" t="str">
        <f>IF('ordem de passagem'!B48="","",'ordem de passagem'!B48)</f>
        <v/>
      </c>
      <c r="B38" s="330" t="str">
        <f>IF('ordem de passagem'!C48="","",'ordem de passagem'!C48)</f>
        <v/>
      </c>
      <c r="C38" s="330" t="str">
        <f>IF('ordem de passagem'!D48="","",'ordem de passagem'!D48)</f>
        <v/>
      </c>
      <c r="D38" s="330" t="str">
        <f>IF('ordem de passagem'!E48="","",'ordem de passagem'!E48)</f>
        <v/>
      </c>
      <c r="F38" s="331" t="str">
        <f t="shared" si="0"/>
        <v>Colocar a foto do conjunto com o número de ordem   na célula A38 como no exemplo</v>
      </c>
      <c r="G38" s="332">
        <v>38</v>
      </c>
    </row>
    <row r="39" spans="1:7" ht="77.400000000000006" customHeight="1" x14ac:dyDescent="0.3">
      <c r="A39" s="299" t="str">
        <f>IF('ordem de passagem'!B49="","",'ordem de passagem'!B49)</f>
        <v/>
      </c>
      <c r="B39" s="330" t="str">
        <f>IF('ordem de passagem'!C49="","",'ordem de passagem'!C49)</f>
        <v/>
      </c>
      <c r="C39" s="330" t="str">
        <f>IF('ordem de passagem'!D49="","",'ordem de passagem'!D49)</f>
        <v/>
      </c>
      <c r="D39" s="330" t="str">
        <f>IF('ordem de passagem'!E49="","",'ordem de passagem'!E49)</f>
        <v/>
      </c>
      <c r="F39" s="331" t="str">
        <f t="shared" si="0"/>
        <v>Colocar a foto do conjunto com o número de ordem   na célula A39 como no exemplo</v>
      </c>
      <c r="G39" s="332">
        <v>39</v>
      </c>
    </row>
    <row r="40" spans="1:7" ht="77.400000000000006" customHeight="1" x14ac:dyDescent="0.3">
      <c r="A40" s="299" t="str">
        <f>IF('ordem de passagem'!B50="","",'ordem de passagem'!B50)</f>
        <v/>
      </c>
      <c r="B40" s="330" t="str">
        <f>IF('ordem de passagem'!C50="","",'ordem de passagem'!C50)</f>
        <v/>
      </c>
      <c r="C40" s="330" t="str">
        <f>IF('ordem de passagem'!D50="","",'ordem de passagem'!D50)</f>
        <v/>
      </c>
      <c r="D40" s="330" t="str">
        <f>IF('ordem de passagem'!E50="","",'ordem de passagem'!E50)</f>
        <v/>
      </c>
      <c r="F40" s="331" t="str">
        <f t="shared" si="0"/>
        <v>Colocar a foto do conjunto com o número de ordem   na célula A40 como no exemplo</v>
      </c>
      <c r="G40" s="332">
        <v>40</v>
      </c>
    </row>
    <row r="41" spans="1:7" ht="77.400000000000006" customHeight="1" x14ac:dyDescent="0.3">
      <c r="A41" s="299" t="str">
        <f>IF('ordem de passagem'!B51="","",'ordem de passagem'!B51)</f>
        <v/>
      </c>
      <c r="B41" s="330" t="str">
        <f>IF('ordem de passagem'!C51="","",'ordem de passagem'!C51)</f>
        <v/>
      </c>
      <c r="C41" s="330" t="str">
        <f>IF('ordem de passagem'!D51="","",'ordem de passagem'!D51)</f>
        <v/>
      </c>
      <c r="D41" s="330" t="str">
        <f>IF('ordem de passagem'!E51="","",'ordem de passagem'!E51)</f>
        <v/>
      </c>
      <c r="F41" s="331" t="str">
        <f t="shared" si="0"/>
        <v>Colocar a foto do conjunto com o número de ordem   na célula A41 como no exemplo</v>
      </c>
      <c r="G41" s="332">
        <v>41</v>
      </c>
    </row>
    <row r="42" spans="1:7" ht="77.400000000000006" customHeight="1" x14ac:dyDescent="0.3">
      <c r="A42" s="299" t="str">
        <f>IF('ordem de passagem'!B52="","",'ordem de passagem'!B52)</f>
        <v/>
      </c>
      <c r="B42" s="330" t="str">
        <f>IF('ordem de passagem'!C52="","",'ordem de passagem'!C52)</f>
        <v/>
      </c>
      <c r="C42" s="330" t="str">
        <f>IF('ordem de passagem'!D52="","",'ordem de passagem'!D52)</f>
        <v/>
      </c>
      <c r="D42" s="330" t="str">
        <f>IF('ordem de passagem'!E52="","",'ordem de passagem'!E52)</f>
        <v/>
      </c>
      <c r="F42" s="331" t="str">
        <f t="shared" si="0"/>
        <v>Colocar a foto do conjunto com o número de ordem   na célula A42 como no exemplo</v>
      </c>
      <c r="G42" s="332">
        <v>42</v>
      </c>
    </row>
    <row r="43" spans="1:7" ht="77.400000000000006" customHeight="1" x14ac:dyDescent="0.3">
      <c r="A43" s="299" t="str">
        <f>IF('ordem de passagem'!B53="","",'ordem de passagem'!B53)</f>
        <v/>
      </c>
      <c r="B43" s="330" t="str">
        <f>IF('ordem de passagem'!C53="","",'ordem de passagem'!C53)</f>
        <v/>
      </c>
      <c r="C43" s="330" t="str">
        <f>IF('ordem de passagem'!D53="","",'ordem de passagem'!D53)</f>
        <v/>
      </c>
      <c r="D43" s="330" t="str">
        <f>IF('ordem de passagem'!E53="","",'ordem de passagem'!E53)</f>
        <v/>
      </c>
      <c r="F43" s="331" t="str">
        <f t="shared" si="0"/>
        <v>Colocar a foto do conjunto com o número de ordem   na célula A43 como no exemplo</v>
      </c>
      <c r="G43" s="332">
        <v>43</v>
      </c>
    </row>
    <row r="44" spans="1:7" ht="77.400000000000006" customHeight="1" x14ac:dyDescent="0.3">
      <c r="A44" s="299" t="str">
        <f>IF('ordem de passagem'!B54="","",'ordem de passagem'!B54)</f>
        <v/>
      </c>
      <c r="B44" s="330" t="str">
        <f>IF('ordem de passagem'!C54="","",'ordem de passagem'!C54)</f>
        <v/>
      </c>
      <c r="C44" s="330" t="str">
        <f>IF('ordem de passagem'!D54="","",'ordem de passagem'!D54)</f>
        <v/>
      </c>
      <c r="D44" s="330" t="str">
        <f>IF('ordem de passagem'!E54="","",'ordem de passagem'!E54)</f>
        <v/>
      </c>
      <c r="F44" s="331" t="str">
        <f t="shared" si="0"/>
        <v>Colocar a foto do conjunto com o número de ordem   na célula A44 como no exemplo</v>
      </c>
      <c r="G44" s="332">
        <v>44</v>
      </c>
    </row>
    <row r="45" spans="1:7" ht="77.400000000000006" customHeight="1" x14ac:dyDescent="0.3">
      <c r="A45" s="299" t="str">
        <f>IF('ordem de passagem'!B55="","",'ordem de passagem'!B55)</f>
        <v/>
      </c>
      <c r="B45" s="330" t="str">
        <f>IF('ordem de passagem'!C55="","",'ordem de passagem'!C55)</f>
        <v/>
      </c>
      <c r="C45" s="330" t="str">
        <f>IF('ordem de passagem'!D55="","",'ordem de passagem'!D55)</f>
        <v/>
      </c>
      <c r="D45" s="330" t="str">
        <f>IF('ordem de passagem'!E55="","",'ordem de passagem'!E55)</f>
        <v/>
      </c>
      <c r="F45" s="331" t="str">
        <f t="shared" si="0"/>
        <v>Colocar a foto do conjunto com o número de ordem   na célula A45 como no exemplo</v>
      </c>
      <c r="G45" s="332">
        <v>45</v>
      </c>
    </row>
    <row r="46" spans="1:7" ht="77.400000000000006" customHeight="1" x14ac:dyDescent="0.3">
      <c r="A46" s="299" t="str">
        <f>IF('ordem de passagem'!B56="","",'ordem de passagem'!B56)</f>
        <v/>
      </c>
      <c r="B46" s="330" t="str">
        <f>IF('ordem de passagem'!C56="","",'ordem de passagem'!C56)</f>
        <v/>
      </c>
      <c r="C46" s="330" t="str">
        <f>IF('ordem de passagem'!D56="","",'ordem de passagem'!D56)</f>
        <v/>
      </c>
      <c r="D46" s="330" t="str">
        <f>IF('ordem de passagem'!E56="","",'ordem de passagem'!E56)</f>
        <v/>
      </c>
      <c r="F46" s="331" t="str">
        <f t="shared" si="0"/>
        <v>Colocar a foto do conjunto com o número de ordem   na célula A46 como no exemplo</v>
      </c>
      <c r="G46" s="332">
        <v>46</v>
      </c>
    </row>
    <row r="47" spans="1:7" ht="77.400000000000006" customHeight="1" x14ac:dyDescent="0.3">
      <c r="A47" s="299" t="str">
        <f>IF('ordem de passagem'!B57="","",'ordem de passagem'!B57)</f>
        <v/>
      </c>
      <c r="B47" s="330" t="str">
        <f>IF('ordem de passagem'!C57="","",'ordem de passagem'!C57)</f>
        <v/>
      </c>
      <c r="C47" s="330" t="str">
        <f>IF('ordem de passagem'!D57="","",'ordem de passagem'!D57)</f>
        <v/>
      </c>
      <c r="D47" s="330" t="str">
        <f>IF('ordem de passagem'!E57="","",'ordem de passagem'!E57)</f>
        <v/>
      </c>
      <c r="F47" s="331" t="str">
        <f t="shared" si="0"/>
        <v>Colocar a foto do conjunto com o número de ordem   na célula A47 como no exemplo</v>
      </c>
      <c r="G47" s="332">
        <v>47</v>
      </c>
    </row>
    <row r="48" spans="1:7" ht="77.400000000000006" customHeight="1" x14ac:dyDescent="0.3">
      <c r="A48" s="299" t="str">
        <f>IF('ordem de passagem'!B58="","",'ordem de passagem'!B58)</f>
        <v/>
      </c>
      <c r="B48" s="330" t="str">
        <f>IF('ordem de passagem'!C58="","",'ordem de passagem'!C58)</f>
        <v/>
      </c>
      <c r="C48" s="330" t="str">
        <f>IF('ordem de passagem'!D58="","",'ordem de passagem'!D58)</f>
        <v/>
      </c>
      <c r="D48" s="330" t="str">
        <f>IF('ordem de passagem'!E58="","",'ordem de passagem'!E58)</f>
        <v/>
      </c>
      <c r="F48" s="331" t="str">
        <f t="shared" si="0"/>
        <v>Colocar a foto do conjunto com o número de ordem   na célula A48 como no exemplo</v>
      </c>
      <c r="G48" s="332">
        <v>48</v>
      </c>
    </row>
    <row r="49" spans="1:7" ht="77.400000000000006" customHeight="1" x14ac:dyDescent="0.3">
      <c r="A49" s="299" t="str">
        <f>IF('ordem de passagem'!B59="","",'ordem de passagem'!B59)</f>
        <v/>
      </c>
      <c r="B49" s="330" t="str">
        <f>IF('ordem de passagem'!C59="","",'ordem de passagem'!C59)</f>
        <v/>
      </c>
      <c r="C49" s="330" t="str">
        <f>IF('ordem de passagem'!D59="","",'ordem de passagem'!D59)</f>
        <v/>
      </c>
      <c r="D49" s="330" t="str">
        <f>IF('ordem de passagem'!E59="","",'ordem de passagem'!E59)</f>
        <v/>
      </c>
      <c r="F49" s="331" t="str">
        <f t="shared" si="0"/>
        <v>Colocar a foto do conjunto com o número de ordem   na célula A49 como no exemplo</v>
      </c>
      <c r="G49" s="332">
        <v>49</v>
      </c>
    </row>
    <row r="50" spans="1:7" ht="77.400000000000006" customHeight="1" x14ac:dyDescent="0.3">
      <c r="A50" s="299" t="str">
        <f>IF('ordem de passagem'!B60="","",'ordem de passagem'!B60)</f>
        <v/>
      </c>
      <c r="B50" s="330" t="str">
        <f>IF('ordem de passagem'!C60="","",'ordem de passagem'!C60)</f>
        <v/>
      </c>
      <c r="C50" s="330" t="str">
        <f>IF('ordem de passagem'!D60="","",'ordem de passagem'!D60)</f>
        <v/>
      </c>
      <c r="D50" s="330" t="str">
        <f>IF('ordem de passagem'!E60="","",'ordem de passagem'!E60)</f>
        <v/>
      </c>
      <c r="F50" s="331" t="str">
        <f t="shared" si="0"/>
        <v>Colocar a foto do conjunto com o número de ordem   na célula A50 como no exemplo</v>
      </c>
      <c r="G50" s="332">
        <v>50</v>
      </c>
    </row>
    <row r="51" spans="1:7" ht="77.400000000000006" customHeight="1" x14ac:dyDescent="0.3">
      <c r="A51" s="299" t="str">
        <f>IF('ordem de passagem'!B61="","",'ordem de passagem'!B61)</f>
        <v/>
      </c>
      <c r="B51" s="330" t="str">
        <f>IF('ordem de passagem'!C61="","",'ordem de passagem'!C61)</f>
        <v/>
      </c>
      <c r="C51" s="330" t="str">
        <f>IF('ordem de passagem'!D61="","",'ordem de passagem'!D61)</f>
        <v/>
      </c>
      <c r="D51" s="330" t="str">
        <f>IF('ordem de passagem'!E61="","",'ordem de passagem'!E61)</f>
        <v/>
      </c>
      <c r="F51" s="331" t="str">
        <f t="shared" si="0"/>
        <v>Colocar a foto do conjunto com o número de ordem   na célula A51 como no exemplo</v>
      </c>
      <c r="G51" s="332">
        <v>51</v>
      </c>
    </row>
    <row r="52" spans="1:7" ht="77.400000000000006" customHeight="1" x14ac:dyDescent="0.3">
      <c r="A52" s="299" t="str">
        <f>IF('ordem de passagem'!B62="","",'ordem de passagem'!B62)</f>
        <v/>
      </c>
      <c r="B52" s="330" t="str">
        <f>IF('ordem de passagem'!C62="","",'ordem de passagem'!C62)</f>
        <v/>
      </c>
      <c r="C52" s="330" t="str">
        <f>IF('ordem de passagem'!D62="","",'ordem de passagem'!D62)</f>
        <v/>
      </c>
      <c r="D52" s="330" t="str">
        <f>IF('ordem de passagem'!E62="","",'ordem de passagem'!E62)</f>
        <v/>
      </c>
      <c r="F52" s="331" t="str">
        <f t="shared" si="0"/>
        <v>Colocar a foto do conjunto com o número de ordem   na célula A52 como no exemplo</v>
      </c>
      <c r="G52" s="332">
        <v>52</v>
      </c>
    </row>
    <row r="53" spans="1:7" ht="77.400000000000006" customHeight="1" x14ac:dyDescent="0.3">
      <c r="A53" s="299" t="str">
        <f>IF('ordem de passagem'!B63="","",'ordem de passagem'!B63)</f>
        <v/>
      </c>
      <c r="B53" s="330" t="str">
        <f>IF('ordem de passagem'!C63="","",'ordem de passagem'!C63)</f>
        <v/>
      </c>
      <c r="C53" s="330" t="str">
        <f>IF('ordem de passagem'!D63="","",'ordem de passagem'!D63)</f>
        <v/>
      </c>
      <c r="D53" s="330" t="str">
        <f>IF('ordem de passagem'!E63="","",'ordem de passagem'!E63)</f>
        <v/>
      </c>
      <c r="F53" s="331" t="str">
        <f t="shared" si="0"/>
        <v>Colocar a foto do conjunto com o número de ordem   na célula A53 como no exemplo</v>
      </c>
      <c r="G53" s="332">
        <v>53</v>
      </c>
    </row>
    <row r="54" spans="1:7" ht="77.400000000000006" customHeight="1" x14ac:dyDescent="0.3">
      <c r="A54" s="299" t="str">
        <f>IF('ordem de passagem'!B64="","",'ordem de passagem'!B64)</f>
        <v/>
      </c>
      <c r="B54" s="330" t="str">
        <f>IF('ordem de passagem'!C64="","",'ordem de passagem'!C64)</f>
        <v/>
      </c>
      <c r="C54" s="330" t="str">
        <f>IF('ordem de passagem'!D64="","",'ordem de passagem'!D64)</f>
        <v/>
      </c>
      <c r="D54" s="330" t="str">
        <f>IF('ordem de passagem'!E64="","",'ordem de passagem'!E64)</f>
        <v/>
      </c>
      <c r="F54" s="331" t="str">
        <f t="shared" si="0"/>
        <v>Colocar a foto do conjunto com o número de ordem   na célula A54 como no exemplo</v>
      </c>
      <c r="G54" s="332">
        <v>54</v>
      </c>
    </row>
    <row r="55" spans="1:7" ht="77.400000000000006" customHeight="1" x14ac:dyDescent="0.3">
      <c r="A55" s="299" t="str">
        <f>IF('ordem de passagem'!B65="","",'ordem de passagem'!B65)</f>
        <v/>
      </c>
      <c r="B55" s="330" t="str">
        <f>IF('ordem de passagem'!C65="","",'ordem de passagem'!C65)</f>
        <v/>
      </c>
      <c r="C55" s="330" t="str">
        <f>IF('ordem de passagem'!D65="","",'ordem de passagem'!D65)</f>
        <v/>
      </c>
      <c r="D55" s="330" t="str">
        <f>IF('ordem de passagem'!E65="","",'ordem de passagem'!E65)</f>
        <v/>
      </c>
      <c r="F55" s="331" t="str">
        <f t="shared" si="0"/>
        <v>Colocar a foto do conjunto com o número de ordem   na célula A55 como no exemplo</v>
      </c>
      <c r="G55" s="332">
        <v>55</v>
      </c>
    </row>
    <row r="56" spans="1:7" ht="77.400000000000006" customHeight="1" x14ac:dyDescent="0.3">
      <c r="A56" s="299" t="str">
        <f>IF('ordem de passagem'!B66="","",'ordem de passagem'!B66)</f>
        <v/>
      </c>
      <c r="B56" s="330" t="str">
        <f>IF('ordem de passagem'!C66="","",'ordem de passagem'!C66)</f>
        <v/>
      </c>
      <c r="C56" s="330" t="str">
        <f>IF('ordem de passagem'!D66="","",'ordem de passagem'!D66)</f>
        <v/>
      </c>
      <c r="D56" s="330" t="str">
        <f>IF('ordem de passagem'!E66="","",'ordem de passagem'!E66)</f>
        <v/>
      </c>
      <c r="F56" s="331" t="str">
        <f t="shared" si="0"/>
        <v>Colocar a foto do conjunto com o número de ordem   na célula A56 como no exemplo</v>
      </c>
      <c r="G56" s="332">
        <v>56</v>
      </c>
    </row>
    <row r="57" spans="1:7" ht="77.400000000000006" customHeight="1" x14ac:dyDescent="0.3">
      <c r="A57" s="299" t="str">
        <f>IF('ordem de passagem'!B67="","",'ordem de passagem'!B67)</f>
        <v/>
      </c>
      <c r="B57" s="330" t="str">
        <f>IF('ordem de passagem'!C67="","",'ordem de passagem'!C67)</f>
        <v/>
      </c>
      <c r="C57" s="330" t="str">
        <f>IF('ordem de passagem'!D67="","",'ordem de passagem'!D67)</f>
        <v/>
      </c>
      <c r="D57" s="330" t="str">
        <f>IF('ordem de passagem'!E67="","",'ordem de passagem'!E67)</f>
        <v/>
      </c>
      <c r="F57" s="331" t="str">
        <f t="shared" si="0"/>
        <v>Colocar a foto do conjunto com o número de ordem   na célula A57 como no exemplo</v>
      </c>
      <c r="G57" s="332">
        <v>57</v>
      </c>
    </row>
    <row r="58" spans="1:7" ht="77.400000000000006" customHeight="1" x14ac:dyDescent="0.3">
      <c r="A58" s="299" t="str">
        <f>IF('ordem de passagem'!B68="","",'ordem de passagem'!B68)</f>
        <v/>
      </c>
      <c r="B58" s="330" t="str">
        <f>IF('ordem de passagem'!C68="","",'ordem de passagem'!C68)</f>
        <v/>
      </c>
      <c r="C58" s="330" t="str">
        <f>IF('ordem de passagem'!D68="","",'ordem de passagem'!D68)</f>
        <v/>
      </c>
      <c r="D58" s="330" t="str">
        <f>IF('ordem de passagem'!E68="","",'ordem de passagem'!E68)</f>
        <v/>
      </c>
      <c r="F58" s="331" t="str">
        <f t="shared" si="0"/>
        <v>Colocar a foto do conjunto com o número de ordem   na célula A58 como no exemplo</v>
      </c>
      <c r="G58" s="332">
        <v>58</v>
      </c>
    </row>
    <row r="59" spans="1:7" ht="77.400000000000006" customHeight="1" x14ac:dyDescent="0.3">
      <c r="A59" s="299" t="str">
        <f>IF('ordem de passagem'!B69="","",'ordem de passagem'!B69)</f>
        <v/>
      </c>
      <c r="B59" s="330" t="str">
        <f>IF('ordem de passagem'!C69="","",'ordem de passagem'!C69)</f>
        <v/>
      </c>
      <c r="C59" s="330" t="str">
        <f>IF('ordem de passagem'!D69="","",'ordem de passagem'!D69)</f>
        <v/>
      </c>
      <c r="D59" s="330" t="str">
        <f>IF('ordem de passagem'!E69="","",'ordem de passagem'!E69)</f>
        <v/>
      </c>
      <c r="F59" s="331" t="str">
        <f t="shared" si="0"/>
        <v>Colocar a foto do conjunto com o número de ordem   na célula A59 como no exemplo</v>
      </c>
      <c r="G59" s="332">
        <v>59</v>
      </c>
    </row>
    <row r="60" spans="1:7" ht="77.400000000000006" customHeight="1" x14ac:dyDescent="0.3">
      <c r="A60" s="299" t="str">
        <f>IF('ordem de passagem'!B70="","",'ordem de passagem'!B70)</f>
        <v/>
      </c>
      <c r="B60" s="330" t="str">
        <f>IF('ordem de passagem'!C70="","",'ordem de passagem'!C70)</f>
        <v/>
      </c>
      <c r="C60" s="330" t="str">
        <f>IF('ordem de passagem'!D70="","",'ordem de passagem'!D70)</f>
        <v/>
      </c>
      <c r="D60" s="330" t="str">
        <f>IF('ordem de passagem'!E70="","",'ordem de passagem'!E70)</f>
        <v/>
      </c>
      <c r="F60" s="331" t="str">
        <f t="shared" si="0"/>
        <v>Colocar a foto do conjunto com o número de ordem   na célula A60 como no exemplo</v>
      </c>
      <c r="G60" s="332">
        <v>60</v>
      </c>
    </row>
    <row r="61" spans="1:7" ht="77.400000000000006" customHeight="1" x14ac:dyDescent="0.3">
      <c r="A61" s="299" t="str">
        <f>IF('ordem de passagem'!B71="","",'ordem de passagem'!B71)</f>
        <v/>
      </c>
      <c r="B61" s="330" t="str">
        <f>IF('ordem de passagem'!C71="","",'ordem de passagem'!C71)</f>
        <v/>
      </c>
      <c r="C61" s="330" t="str">
        <f>IF('ordem de passagem'!D71="","",'ordem de passagem'!D71)</f>
        <v/>
      </c>
      <c r="D61" s="330" t="str">
        <f>IF('ordem de passagem'!E71="","",'ordem de passagem'!E71)</f>
        <v/>
      </c>
      <c r="F61" s="331" t="str">
        <f t="shared" si="0"/>
        <v>Colocar a foto do conjunto com o número de ordem   na célula A61 como no exemplo</v>
      </c>
      <c r="G61" s="332">
        <v>61</v>
      </c>
    </row>
    <row r="62" spans="1:7" ht="77.400000000000006" customHeight="1" x14ac:dyDescent="0.3">
      <c r="A62" s="299" t="str">
        <f>IF('ordem de passagem'!B72="","",'ordem de passagem'!B72)</f>
        <v/>
      </c>
      <c r="B62" s="330" t="str">
        <f>IF('ordem de passagem'!C72="","",'ordem de passagem'!C72)</f>
        <v/>
      </c>
      <c r="C62" s="330" t="str">
        <f>IF('ordem de passagem'!D72="","",'ordem de passagem'!D72)</f>
        <v/>
      </c>
      <c r="D62" s="330" t="str">
        <f>IF('ordem de passagem'!E72="","",'ordem de passagem'!E72)</f>
        <v/>
      </c>
      <c r="F62" s="331" t="str">
        <f t="shared" si="0"/>
        <v>Colocar a foto do conjunto com o número de ordem   na célula A62 como no exemplo</v>
      </c>
      <c r="G62" s="332">
        <v>62</v>
      </c>
    </row>
    <row r="63" spans="1:7" ht="77.400000000000006" customHeight="1" x14ac:dyDescent="0.3">
      <c r="A63" s="299" t="str">
        <f>IF('ordem de passagem'!B73="","",'ordem de passagem'!B73)</f>
        <v/>
      </c>
      <c r="B63" s="330" t="str">
        <f>IF('ordem de passagem'!C73="","",'ordem de passagem'!C73)</f>
        <v/>
      </c>
      <c r="C63" s="330" t="str">
        <f>IF('ordem de passagem'!D73="","",'ordem de passagem'!D73)</f>
        <v/>
      </c>
      <c r="D63" s="330" t="str">
        <f>IF('ordem de passagem'!E73="","",'ordem de passagem'!E73)</f>
        <v/>
      </c>
      <c r="F63" s="331" t="str">
        <f t="shared" si="0"/>
        <v>Colocar a foto do conjunto com o número de ordem   na célula A63 como no exemplo</v>
      </c>
      <c r="G63" s="332">
        <v>63</v>
      </c>
    </row>
    <row r="64" spans="1:7" ht="77.400000000000006" customHeight="1" x14ac:dyDescent="0.3">
      <c r="A64" s="299" t="str">
        <f>IF('ordem de passagem'!B74="","",'ordem de passagem'!B74)</f>
        <v/>
      </c>
      <c r="B64" s="330" t="str">
        <f>IF('ordem de passagem'!C74="","",'ordem de passagem'!C74)</f>
        <v/>
      </c>
      <c r="C64" s="330" t="str">
        <f>IF('ordem de passagem'!D74="","",'ordem de passagem'!D74)</f>
        <v/>
      </c>
      <c r="D64" s="330" t="str">
        <f>IF('ordem de passagem'!E74="","",'ordem de passagem'!E74)</f>
        <v/>
      </c>
      <c r="F64" s="331" t="str">
        <f t="shared" si="0"/>
        <v>Colocar a foto do conjunto com o número de ordem   na célula A64 como no exemplo</v>
      </c>
      <c r="G64" s="332">
        <v>64</v>
      </c>
    </row>
    <row r="65" spans="1:7" ht="77.400000000000006" customHeight="1" x14ac:dyDescent="0.3">
      <c r="A65" s="299" t="str">
        <f>IF('ordem de passagem'!B75="","",'ordem de passagem'!B75)</f>
        <v/>
      </c>
      <c r="B65" s="330" t="str">
        <f>IF('ordem de passagem'!C75="","",'ordem de passagem'!C75)</f>
        <v/>
      </c>
      <c r="C65" s="330" t="str">
        <f>IF('ordem de passagem'!D75="","",'ordem de passagem'!D75)</f>
        <v/>
      </c>
      <c r="D65" s="330" t="str">
        <f>IF('ordem de passagem'!E75="","",'ordem de passagem'!E75)</f>
        <v/>
      </c>
      <c r="F65" s="331" t="str">
        <f t="shared" si="0"/>
        <v>Colocar a foto do conjunto com o número de ordem   na célula A65 como no exemplo</v>
      </c>
      <c r="G65" s="332">
        <v>65</v>
      </c>
    </row>
    <row r="66" spans="1:7" ht="77.400000000000006" customHeight="1" x14ac:dyDescent="0.3">
      <c r="A66" s="299" t="str">
        <f>IF('ordem de passagem'!B76="","",'ordem de passagem'!B76)</f>
        <v/>
      </c>
      <c r="B66" s="330" t="str">
        <f>IF('ordem de passagem'!C76="","",'ordem de passagem'!C76)</f>
        <v/>
      </c>
      <c r="C66" s="330" t="str">
        <f>IF('ordem de passagem'!D76="","",'ordem de passagem'!D76)</f>
        <v/>
      </c>
      <c r="D66" s="330" t="str">
        <f>IF('ordem de passagem'!E76="","",'ordem de passagem'!E76)</f>
        <v/>
      </c>
      <c r="F66" s="331" t="str">
        <f t="shared" ref="F66:F127" si="1">"Colocar a foto do conjunto com o número de ordem "&amp;A66&amp;"  na célula A"&amp;G66&amp;" como no exemplo"</f>
        <v>Colocar a foto do conjunto com o número de ordem   na célula A66 como no exemplo</v>
      </c>
      <c r="G66" s="332">
        <v>66</v>
      </c>
    </row>
    <row r="67" spans="1:7" ht="77.400000000000006" customHeight="1" x14ac:dyDescent="0.3">
      <c r="A67" s="299" t="str">
        <f>IF('ordem de passagem'!B77="","",'ordem de passagem'!B77)</f>
        <v/>
      </c>
      <c r="B67" s="330" t="str">
        <f>IF('ordem de passagem'!C77="","",'ordem de passagem'!C77)</f>
        <v/>
      </c>
      <c r="C67" s="330" t="str">
        <f>IF('ordem de passagem'!D77="","",'ordem de passagem'!D77)</f>
        <v/>
      </c>
      <c r="D67" s="330" t="str">
        <f>IF('ordem de passagem'!E77="","",'ordem de passagem'!E77)</f>
        <v/>
      </c>
      <c r="F67" s="331" t="str">
        <f t="shared" si="1"/>
        <v>Colocar a foto do conjunto com o número de ordem   na célula A67 como no exemplo</v>
      </c>
      <c r="G67" s="332">
        <v>67</v>
      </c>
    </row>
    <row r="68" spans="1:7" ht="77.400000000000006" customHeight="1" x14ac:dyDescent="0.3">
      <c r="A68" s="299" t="str">
        <f>IF('ordem de passagem'!B78="","",'ordem de passagem'!B78)</f>
        <v/>
      </c>
      <c r="B68" s="330" t="str">
        <f>IF('ordem de passagem'!C78="","",'ordem de passagem'!C78)</f>
        <v/>
      </c>
      <c r="C68" s="330" t="str">
        <f>IF('ordem de passagem'!D78="","",'ordem de passagem'!D78)</f>
        <v/>
      </c>
      <c r="D68" s="330" t="str">
        <f>IF('ordem de passagem'!E78="","",'ordem de passagem'!E78)</f>
        <v/>
      </c>
      <c r="F68" s="331" t="str">
        <f t="shared" si="1"/>
        <v>Colocar a foto do conjunto com o número de ordem   na célula A68 como no exemplo</v>
      </c>
      <c r="G68" s="332">
        <v>68</v>
      </c>
    </row>
    <row r="69" spans="1:7" ht="77.400000000000006" customHeight="1" x14ac:dyDescent="0.3">
      <c r="A69" s="299" t="str">
        <f>IF('ordem de passagem'!B79="","",'ordem de passagem'!B79)</f>
        <v/>
      </c>
      <c r="B69" s="330" t="str">
        <f>IF('ordem de passagem'!C79="","",'ordem de passagem'!C79)</f>
        <v/>
      </c>
      <c r="C69" s="330" t="str">
        <f>IF('ordem de passagem'!D79="","",'ordem de passagem'!D79)</f>
        <v/>
      </c>
      <c r="D69" s="330" t="str">
        <f>IF('ordem de passagem'!E79="","",'ordem de passagem'!E79)</f>
        <v/>
      </c>
      <c r="F69" s="331" t="str">
        <f t="shared" si="1"/>
        <v>Colocar a foto do conjunto com o número de ordem   na célula A69 como no exemplo</v>
      </c>
      <c r="G69" s="332">
        <v>69</v>
      </c>
    </row>
    <row r="70" spans="1:7" ht="77.400000000000006" customHeight="1" x14ac:dyDescent="0.3">
      <c r="A70" s="299" t="str">
        <f>IF('ordem de passagem'!B80="","",'ordem de passagem'!B80)</f>
        <v/>
      </c>
      <c r="B70" s="330" t="str">
        <f>IF('ordem de passagem'!C80="","",'ordem de passagem'!C80)</f>
        <v/>
      </c>
      <c r="C70" s="330" t="str">
        <f>IF('ordem de passagem'!D80="","",'ordem de passagem'!D80)</f>
        <v/>
      </c>
      <c r="D70" s="330" t="str">
        <f>IF('ordem de passagem'!E80="","",'ordem de passagem'!E80)</f>
        <v/>
      </c>
      <c r="F70" s="331" t="str">
        <f t="shared" si="1"/>
        <v>Colocar a foto do conjunto com o número de ordem   na célula A70 como no exemplo</v>
      </c>
      <c r="G70" s="332">
        <v>70</v>
      </c>
    </row>
    <row r="71" spans="1:7" ht="77.400000000000006" customHeight="1" x14ac:dyDescent="0.3">
      <c r="A71" s="299" t="str">
        <f>IF('ordem de passagem'!B81="","",'ordem de passagem'!B81)</f>
        <v/>
      </c>
      <c r="B71" s="330" t="str">
        <f>IF('ordem de passagem'!C81="","",'ordem de passagem'!C81)</f>
        <v/>
      </c>
      <c r="C71" s="330" t="str">
        <f>IF('ordem de passagem'!D81="","",'ordem de passagem'!D81)</f>
        <v/>
      </c>
      <c r="D71" s="330" t="str">
        <f>IF('ordem de passagem'!E81="","",'ordem de passagem'!E81)</f>
        <v/>
      </c>
      <c r="F71" s="331" t="str">
        <f t="shared" si="1"/>
        <v>Colocar a foto do conjunto com o número de ordem   na célula A71 como no exemplo</v>
      </c>
      <c r="G71" s="332">
        <v>71</v>
      </c>
    </row>
    <row r="72" spans="1:7" ht="77.400000000000006" customHeight="1" x14ac:dyDescent="0.3">
      <c r="A72" s="299" t="str">
        <f>IF('ordem de passagem'!B82="","",'ordem de passagem'!B82)</f>
        <v/>
      </c>
      <c r="B72" s="330" t="str">
        <f>IF('ordem de passagem'!C82="","",'ordem de passagem'!C82)</f>
        <v/>
      </c>
      <c r="C72" s="330" t="str">
        <f>IF('ordem de passagem'!D82="","",'ordem de passagem'!D82)</f>
        <v/>
      </c>
      <c r="D72" s="330" t="str">
        <f>IF('ordem de passagem'!E82="","",'ordem de passagem'!E82)</f>
        <v/>
      </c>
      <c r="F72" s="331" t="str">
        <f t="shared" si="1"/>
        <v>Colocar a foto do conjunto com o número de ordem   na célula A72 como no exemplo</v>
      </c>
      <c r="G72" s="332">
        <v>72</v>
      </c>
    </row>
    <row r="73" spans="1:7" ht="77.400000000000006" customHeight="1" x14ac:dyDescent="0.3">
      <c r="A73" s="299" t="str">
        <f>IF('ordem de passagem'!B83="","",'ordem de passagem'!B83)</f>
        <v/>
      </c>
      <c r="B73" s="330" t="str">
        <f>IF('ordem de passagem'!C83="","",'ordem de passagem'!C83)</f>
        <v/>
      </c>
      <c r="C73" s="330" t="str">
        <f>IF('ordem de passagem'!D83="","",'ordem de passagem'!D83)</f>
        <v/>
      </c>
      <c r="D73" s="330" t="str">
        <f>IF('ordem de passagem'!E83="","",'ordem de passagem'!E83)</f>
        <v/>
      </c>
      <c r="F73" s="331" t="str">
        <f t="shared" si="1"/>
        <v>Colocar a foto do conjunto com o número de ordem   na célula A73 como no exemplo</v>
      </c>
      <c r="G73" s="332">
        <v>73</v>
      </c>
    </row>
    <row r="74" spans="1:7" ht="77.400000000000006" customHeight="1" x14ac:dyDescent="0.3">
      <c r="A74" s="299" t="str">
        <f>IF('ordem de passagem'!B84="","",'ordem de passagem'!B84)</f>
        <v/>
      </c>
      <c r="B74" s="330" t="str">
        <f>IF('ordem de passagem'!C84="","",'ordem de passagem'!C84)</f>
        <v/>
      </c>
      <c r="C74" s="330" t="str">
        <f>IF('ordem de passagem'!D84="","",'ordem de passagem'!D84)</f>
        <v/>
      </c>
      <c r="D74" s="330" t="str">
        <f>IF('ordem de passagem'!E84="","",'ordem de passagem'!E84)</f>
        <v/>
      </c>
      <c r="F74" s="331" t="str">
        <f t="shared" si="1"/>
        <v>Colocar a foto do conjunto com o número de ordem   na célula A74 como no exemplo</v>
      </c>
      <c r="G74" s="332">
        <v>74</v>
      </c>
    </row>
    <row r="75" spans="1:7" ht="77.400000000000006" customHeight="1" x14ac:dyDescent="0.3">
      <c r="A75" s="299" t="str">
        <f>IF('ordem de passagem'!B85="","",'ordem de passagem'!B85)</f>
        <v/>
      </c>
      <c r="B75" s="330" t="str">
        <f>IF('ordem de passagem'!C85="","",'ordem de passagem'!C85)</f>
        <v/>
      </c>
      <c r="C75" s="330" t="str">
        <f>IF('ordem de passagem'!D85="","",'ordem de passagem'!D85)</f>
        <v/>
      </c>
      <c r="D75" s="330" t="str">
        <f>IF('ordem de passagem'!E85="","",'ordem de passagem'!E85)</f>
        <v/>
      </c>
      <c r="F75" s="331" t="str">
        <f t="shared" si="1"/>
        <v>Colocar a foto do conjunto com o número de ordem   na célula A75 como no exemplo</v>
      </c>
      <c r="G75" s="332">
        <v>75</v>
      </c>
    </row>
    <row r="76" spans="1:7" ht="77.400000000000006" customHeight="1" x14ac:dyDescent="0.3">
      <c r="A76" s="299" t="str">
        <f>IF('ordem de passagem'!B86="","",'ordem de passagem'!B86)</f>
        <v/>
      </c>
      <c r="B76" s="330" t="str">
        <f>IF('ordem de passagem'!C86="","",'ordem de passagem'!C86)</f>
        <v/>
      </c>
      <c r="C76" s="330" t="str">
        <f>IF('ordem de passagem'!D86="","",'ordem de passagem'!D86)</f>
        <v/>
      </c>
      <c r="D76" s="330" t="str">
        <f>IF('ordem de passagem'!E86="","",'ordem de passagem'!E86)</f>
        <v/>
      </c>
      <c r="F76" s="331" t="str">
        <f t="shared" si="1"/>
        <v>Colocar a foto do conjunto com o número de ordem   na célula A76 como no exemplo</v>
      </c>
      <c r="G76" s="332">
        <v>76</v>
      </c>
    </row>
    <row r="77" spans="1:7" ht="77.400000000000006" customHeight="1" x14ac:dyDescent="0.3">
      <c r="A77" s="299" t="str">
        <f>IF('ordem de passagem'!B87="","",'ordem de passagem'!B87)</f>
        <v/>
      </c>
      <c r="B77" s="330" t="str">
        <f>IF('ordem de passagem'!C87="","",'ordem de passagem'!C87)</f>
        <v/>
      </c>
      <c r="C77" s="330" t="str">
        <f>IF('ordem de passagem'!D87="","",'ordem de passagem'!D87)</f>
        <v/>
      </c>
      <c r="D77" s="330" t="str">
        <f>IF('ordem de passagem'!E87="","",'ordem de passagem'!E87)</f>
        <v/>
      </c>
      <c r="F77" s="331" t="str">
        <f t="shared" si="1"/>
        <v>Colocar a foto do conjunto com o número de ordem   na célula A77 como no exemplo</v>
      </c>
      <c r="G77" s="332">
        <v>77</v>
      </c>
    </row>
    <row r="78" spans="1:7" ht="77.400000000000006" customHeight="1" x14ac:dyDescent="0.3">
      <c r="A78" s="299" t="str">
        <f>IF('ordem de passagem'!B88="","",'ordem de passagem'!B88)</f>
        <v/>
      </c>
      <c r="B78" s="330" t="str">
        <f>IF('ordem de passagem'!C88="","",'ordem de passagem'!C88)</f>
        <v/>
      </c>
      <c r="C78" s="330" t="str">
        <f>IF('ordem de passagem'!D88="","",'ordem de passagem'!D88)</f>
        <v/>
      </c>
      <c r="D78" s="330" t="str">
        <f>IF('ordem de passagem'!E88="","",'ordem de passagem'!E88)</f>
        <v/>
      </c>
      <c r="F78" s="331" t="str">
        <f t="shared" si="1"/>
        <v>Colocar a foto do conjunto com o número de ordem   na célula A78 como no exemplo</v>
      </c>
      <c r="G78" s="332">
        <v>78</v>
      </c>
    </row>
    <row r="79" spans="1:7" ht="77.400000000000006" customHeight="1" x14ac:dyDescent="0.3">
      <c r="A79" s="299" t="str">
        <f>IF('ordem de passagem'!B89="","",'ordem de passagem'!B89)</f>
        <v/>
      </c>
      <c r="B79" s="330" t="str">
        <f>IF('ordem de passagem'!C89="","",'ordem de passagem'!C89)</f>
        <v/>
      </c>
      <c r="C79" s="330" t="str">
        <f>IF('ordem de passagem'!D89="","",'ordem de passagem'!D89)</f>
        <v/>
      </c>
      <c r="D79" s="330" t="str">
        <f>IF('ordem de passagem'!E89="","",'ordem de passagem'!E89)</f>
        <v/>
      </c>
      <c r="F79" s="331" t="str">
        <f t="shared" si="1"/>
        <v>Colocar a foto do conjunto com o número de ordem   na célula A79 como no exemplo</v>
      </c>
      <c r="G79" s="332">
        <v>79</v>
      </c>
    </row>
    <row r="80" spans="1:7" ht="77.400000000000006" customHeight="1" x14ac:dyDescent="0.3">
      <c r="A80" s="299" t="str">
        <f>IF('ordem de passagem'!B90="","",'ordem de passagem'!B90)</f>
        <v/>
      </c>
      <c r="B80" s="330" t="str">
        <f>IF('ordem de passagem'!C90="","",'ordem de passagem'!C90)</f>
        <v/>
      </c>
      <c r="C80" s="330" t="str">
        <f>IF('ordem de passagem'!D90="","",'ordem de passagem'!D90)</f>
        <v/>
      </c>
      <c r="D80" s="330" t="str">
        <f>IF('ordem de passagem'!E90="","",'ordem de passagem'!E90)</f>
        <v/>
      </c>
      <c r="F80" s="331" t="str">
        <f t="shared" si="1"/>
        <v>Colocar a foto do conjunto com o número de ordem   na célula A80 como no exemplo</v>
      </c>
      <c r="G80" s="332">
        <v>80</v>
      </c>
    </row>
    <row r="81" spans="1:7" ht="77.400000000000006" customHeight="1" x14ac:dyDescent="0.3">
      <c r="A81" s="299" t="str">
        <f>IF('ordem de passagem'!B91="","",'ordem de passagem'!B91)</f>
        <v/>
      </c>
      <c r="B81" s="330" t="str">
        <f>IF('ordem de passagem'!C91="","",'ordem de passagem'!C91)</f>
        <v/>
      </c>
      <c r="C81" s="330" t="str">
        <f>IF('ordem de passagem'!D91="","",'ordem de passagem'!D91)</f>
        <v/>
      </c>
      <c r="D81" s="330" t="str">
        <f>IF('ordem de passagem'!E91="","",'ordem de passagem'!E91)</f>
        <v/>
      </c>
      <c r="F81" s="331" t="str">
        <f t="shared" si="1"/>
        <v>Colocar a foto do conjunto com o número de ordem   na célula A81 como no exemplo</v>
      </c>
      <c r="G81" s="332">
        <v>81</v>
      </c>
    </row>
    <row r="82" spans="1:7" ht="77.400000000000006" customHeight="1" x14ac:dyDescent="0.3">
      <c r="A82" s="299" t="str">
        <f>IF('ordem de passagem'!B92="","",'ordem de passagem'!B92)</f>
        <v/>
      </c>
      <c r="B82" s="330" t="str">
        <f>IF('ordem de passagem'!C92="","",'ordem de passagem'!C92)</f>
        <v/>
      </c>
      <c r="C82" s="330" t="str">
        <f>IF('ordem de passagem'!D92="","",'ordem de passagem'!D92)</f>
        <v/>
      </c>
      <c r="D82" s="330" t="str">
        <f>IF('ordem de passagem'!E92="","",'ordem de passagem'!E92)</f>
        <v/>
      </c>
      <c r="F82" s="331" t="str">
        <f t="shared" si="1"/>
        <v>Colocar a foto do conjunto com o número de ordem   na célula A82 como no exemplo</v>
      </c>
      <c r="G82" s="332">
        <v>82</v>
      </c>
    </row>
    <row r="83" spans="1:7" ht="77.400000000000006" customHeight="1" x14ac:dyDescent="0.3">
      <c r="A83" s="299" t="str">
        <f>IF('ordem de passagem'!B93="","",'ordem de passagem'!B93)</f>
        <v/>
      </c>
      <c r="B83" s="330" t="str">
        <f>IF('ordem de passagem'!C93="","",'ordem de passagem'!C93)</f>
        <v/>
      </c>
      <c r="C83" s="330" t="str">
        <f>IF('ordem de passagem'!D93="","",'ordem de passagem'!D93)</f>
        <v/>
      </c>
      <c r="D83" s="330" t="str">
        <f>IF('ordem de passagem'!E93="","",'ordem de passagem'!E93)</f>
        <v/>
      </c>
      <c r="F83" s="331" t="str">
        <f t="shared" si="1"/>
        <v>Colocar a foto do conjunto com o número de ordem   na célula A83 como no exemplo</v>
      </c>
      <c r="G83" s="332">
        <v>83</v>
      </c>
    </row>
    <row r="84" spans="1:7" ht="77.400000000000006" customHeight="1" x14ac:dyDescent="0.3">
      <c r="A84" s="299" t="str">
        <f>IF('ordem de passagem'!B94="","",'ordem de passagem'!B94)</f>
        <v/>
      </c>
      <c r="B84" s="330" t="str">
        <f>IF('ordem de passagem'!C94="","",'ordem de passagem'!C94)</f>
        <v/>
      </c>
      <c r="C84" s="330" t="str">
        <f>IF('ordem de passagem'!D94="","",'ordem de passagem'!D94)</f>
        <v/>
      </c>
      <c r="D84" s="330" t="str">
        <f>IF('ordem de passagem'!E94="","",'ordem de passagem'!E94)</f>
        <v/>
      </c>
      <c r="F84" s="331" t="str">
        <f t="shared" si="1"/>
        <v>Colocar a foto do conjunto com o número de ordem   na célula A84 como no exemplo</v>
      </c>
      <c r="G84" s="332">
        <v>84</v>
      </c>
    </row>
    <row r="85" spans="1:7" ht="77.400000000000006" customHeight="1" x14ac:dyDescent="0.3">
      <c r="A85" s="299" t="str">
        <f>IF('ordem de passagem'!B95="","",'ordem de passagem'!B95)</f>
        <v/>
      </c>
      <c r="B85" s="330" t="str">
        <f>IF('ordem de passagem'!C95="","",'ordem de passagem'!C95)</f>
        <v/>
      </c>
      <c r="C85" s="330" t="str">
        <f>IF('ordem de passagem'!D95="","",'ordem de passagem'!D95)</f>
        <v/>
      </c>
      <c r="D85" s="330" t="str">
        <f>IF('ordem de passagem'!E95="","",'ordem de passagem'!E95)</f>
        <v/>
      </c>
      <c r="F85" s="331" t="str">
        <f t="shared" si="1"/>
        <v>Colocar a foto do conjunto com o número de ordem   na célula A85 como no exemplo</v>
      </c>
      <c r="G85" s="332">
        <v>85</v>
      </c>
    </row>
    <row r="86" spans="1:7" ht="77.400000000000006" customHeight="1" x14ac:dyDescent="0.3">
      <c r="A86" s="299" t="str">
        <f>IF('ordem de passagem'!B96="","",'ordem de passagem'!B96)</f>
        <v/>
      </c>
      <c r="B86" s="330" t="str">
        <f>IF('ordem de passagem'!C96="","",'ordem de passagem'!C96)</f>
        <v/>
      </c>
      <c r="C86" s="330" t="str">
        <f>IF('ordem de passagem'!D96="","",'ordem de passagem'!D96)</f>
        <v/>
      </c>
      <c r="D86" s="330" t="str">
        <f>IF('ordem de passagem'!E96="","",'ordem de passagem'!E96)</f>
        <v/>
      </c>
      <c r="F86" s="331" t="str">
        <f t="shared" si="1"/>
        <v>Colocar a foto do conjunto com o número de ordem   na célula A86 como no exemplo</v>
      </c>
      <c r="G86" s="332">
        <v>86</v>
      </c>
    </row>
    <row r="87" spans="1:7" ht="77.400000000000006" customHeight="1" x14ac:dyDescent="0.3">
      <c r="A87" s="299" t="str">
        <f>IF('ordem de passagem'!B97="","",'ordem de passagem'!B97)</f>
        <v/>
      </c>
      <c r="B87" s="330" t="str">
        <f>IF('ordem de passagem'!C97="","",'ordem de passagem'!C97)</f>
        <v/>
      </c>
      <c r="C87" s="330" t="str">
        <f>IF('ordem de passagem'!D97="","",'ordem de passagem'!D97)</f>
        <v/>
      </c>
      <c r="D87" s="330" t="str">
        <f>IF('ordem de passagem'!E97="","",'ordem de passagem'!E97)</f>
        <v/>
      </c>
      <c r="F87" s="331" t="str">
        <f t="shared" si="1"/>
        <v>Colocar a foto do conjunto com o número de ordem   na célula A87 como no exemplo</v>
      </c>
      <c r="G87" s="332">
        <v>87</v>
      </c>
    </row>
    <row r="88" spans="1:7" ht="77.400000000000006" customHeight="1" x14ac:dyDescent="0.3">
      <c r="A88" s="299" t="str">
        <f>IF('ordem de passagem'!B98="","",'ordem de passagem'!B98)</f>
        <v/>
      </c>
      <c r="B88" s="330" t="str">
        <f>IF('ordem de passagem'!C98="","",'ordem de passagem'!C98)</f>
        <v/>
      </c>
      <c r="C88" s="330" t="str">
        <f>IF('ordem de passagem'!D98="","",'ordem de passagem'!D98)</f>
        <v/>
      </c>
      <c r="D88" s="330" t="str">
        <f>IF('ordem de passagem'!E98="","",'ordem de passagem'!E98)</f>
        <v/>
      </c>
      <c r="F88" s="331" t="str">
        <f t="shared" si="1"/>
        <v>Colocar a foto do conjunto com o número de ordem   na célula A88 como no exemplo</v>
      </c>
      <c r="G88" s="332">
        <v>88</v>
      </c>
    </row>
    <row r="89" spans="1:7" ht="77.400000000000006" customHeight="1" x14ac:dyDescent="0.3">
      <c r="A89" s="299" t="str">
        <f>IF('ordem de passagem'!B99="","",'ordem de passagem'!B99)</f>
        <v/>
      </c>
      <c r="B89" s="330" t="str">
        <f>IF('ordem de passagem'!C99="","",'ordem de passagem'!C99)</f>
        <v/>
      </c>
      <c r="C89" s="330" t="str">
        <f>IF('ordem de passagem'!D99="","",'ordem de passagem'!D99)</f>
        <v/>
      </c>
      <c r="D89" s="330" t="str">
        <f>IF('ordem de passagem'!E99="","",'ordem de passagem'!E99)</f>
        <v/>
      </c>
      <c r="F89" s="331" t="str">
        <f t="shared" si="1"/>
        <v>Colocar a foto do conjunto com o número de ordem   na célula A89 como no exemplo</v>
      </c>
      <c r="G89" s="332">
        <v>89</v>
      </c>
    </row>
    <row r="90" spans="1:7" ht="77.400000000000006" customHeight="1" x14ac:dyDescent="0.3">
      <c r="A90" s="299" t="str">
        <f>IF('ordem de passagem'!B100="","",'ordem de passagem'!B100)</f>
        <v/>
      </c>
      <c r="B90" s="330" t="str">
        <f>IF('ordem de passagem'!C100="","",'ordem de passagem'!C100)</f>
        <v/>
      </c>
      <c r="C90" s="330" t="str">
        <f>IF('ordem de passagem'!D100="","",'ordem de passagem'!D100)</f>
        <v/>
      </c>
      <c r="D90" s="330" t="str">
        <f>IF('ordem de passagem'!E100="","",'ordem de passagem'!E100)</f>
        <v/>
      </c>
      <c r="F90" s="331" t="str">
        <f t="shared" si="1"/>
        <v>Colocar a foto do conjunto com o número de ordem   na célula A90 como no exemplo</v>
      </c>
      <c r="G90" s="332">
        <v>90</v>
      </c>
    </row>
    <row r="91" spans="1:7" ht="77.400000000000006" customHeight="1" x14ac:dyDescent="0.3">
      <c r="A91" s="299" t="str">
        <f>IF('ordem de passagem'!B101="","",'ordem de passagem'!B101)</f>
        <v/>
      </c>
      <c r="B91" s="330" t="str">
        <f>IF('ordem de passagem'!C101="","",'ordem de passagem'!C101)</f>
        <v/>
      </c>
      <c r="C91" s="330" t="str">
        <f>IF('ordem de passagem'!D101="","",'ordem de passagem'!D101)</f>
        <v/>
      </c>
      <c r="D91" s="330" t="str">
        <f>IF('ordem de passagem'!E101="","",'ordem de passagem'!E101)</f>
        <v/>
      </c>
      <c r="F91" s="331" t="str">
        <f t="shared" si="1"/>
        <v>Colocar a foto do conjunto com o número de ordem   na célula A91 como no exemplo</v>
      </c>
      <c r="G91" s="332">
        <v>91</v>
      </c>
    </row>
    <row r="92" spans="1:7" ht="77.400000000000006" customHeight="1" x14ac:dyDescent="0.3">
      <c r="A92" s="299" t="str">
        <f>IF('ordem de passagem'!B102="","",'ordem de passagem'!B102)</f>
        <v/>
      </c>
      <c r="B92" s="330" t="str">
        <f>IF('ordem de passagem'!C102="","",'ordem de passagem'!C102)</f>
        <v/>
      </c>
      <c r="C92" s="330" t="str">
        <f>IF('ordem de passagem'!D102="","",'ordem de passagem'!D102)</f>
        <v/>
      </c>
      <c r="D92" s="330" t="str">
        <f>IF('ordem de passagem'!E102="","",'ordem de passagem'!E102)</f>
        <v/>
      </c>
      <c r="F92" s="331" t="str">
        <f t="shared" si="1"/>
        <v>Colocar a foto do conjunto com o número de ordem   na célula A92 como no exemplo</v>
      </c>
      <c r="G92" s="332">
        <v>92</v>
      </c>
    </row>
    <row r="93" spans="1:7" ht="77.400000000000006" customHeight="1" x14ac:dyDescent="0.3">
      <c r="A93" s="299" t="str">
        <f>IF('ordem de passagem'!B103="","",'ordem de passagem'!B103)</f>
        <v/>
      </c>
      <c r="B93" s="330" t="str">
        <f>IF('ordem de passagem'!C103="","",'ordem de passagem'!C103)</f>
        <v/>
      </c>
      <c r="C93" s="330" t="str">
        <f>IF('ordem de passagem'!D103="","",'ordem de passagem'!D103)</f>
        <v/>
      </c>
      <c r="D93" s="330" t="str">
        <f>IF('ordem de passagem'!E103="","",'ordem de passagem'!E103)</f>
        <v/>
      </c>
      <c r="F93" s="331" t="str">
        <f t="shared" si="1"/>
        <v>Colocar a foto do conjunto com o número de ordem   na célula A93 como no exemplo</v>
      </c>
      <c r="G93" s="332">
        <v>93</v>
      </c>
    </row>
    <row r="94" spans="1:7" ht="77.400000000000006" customHeight="1" x14ac:dyDescent="0.3">
      <c r="A94" s="299" t="str">
        <f>IF('ordem de passagem'!B104="","",'ordem de passagem'!B104)</f>
        <v/>
      </c>
      <c r="B94" s="330" t="str">
        <f>IF('ordem de passagem'!C104="","",'ordem de passagem'!C104)</f>
        <v/>
      </c>
      <c r="C94" s="330" t="str">
        <f>IF('ordem de passagem'!D104="","",'ordem de passagem'!D104)</f>
        <v/>
      </c>
      <c r="D94" s="330" t="str">
        <f>IF('ordem de passagem'!E104="","",'ordem de passagem'!E104)</f>
        <v/>
      </c>
      <c r="F94" s="331" t="str">
        <f t="shared" si="1"/>
        <v>Colocar a foto do conjunto com o número de ordem   na célula A94 como no exemplo</v>
      </c>
      <c r="G94" s="332">
        <v>94</v>
      </c>
    </row>
    <row r="95" spans="1:7" ht="77.400000000000006" customHeight="1" x14ac:dyDescent="0.3">
      <c r="A95" s="299" t="str">
        <f>IF('ordem de passagem'!B105="","",'ordem de passagem'!B105)</f>
        <v/>
      </c>
      <c r="B95" s="330" t="str">
        <f>IF('ordem de passagem'!C105="","",'ordem de passagem'!C105)</f>
        <v/>
      </c>
      <c r="C95" s="330" t="str">
        <f>IF('ordem de passagem'!D105="","",'ordem de passagem'!D105)</f>
        <v/>
      </c>
      <c r="D95" s="330" t="str">
        <f>IF('ordem de passagem'!E105="","",'ordem de passagem'!E105)</f>
        <v/>
      </c>
      <c r="F95" s="331" t="str">
        <f t="shared" si="1"/>
        <v>Colocar a foto do conjunto com o número de ordem   na célula A95 como no exemplo</v>
      </c>
      <c r="G95" s="332">
        <v>95</v>
      </c>
    </row>
    <row r="96" spans="1:7" ht="77.400000000000006" customHeight="1" x14ac:dyDescent="0.3">
      <c r="A96" s="299" t="str">
        <f>IF('ordem de passagem'!B106="","",'ordem de passagem'!B106)</f>
        <v/>
      </c>
      <c r="B96" s="330" t="str">
        <f>IF('ordem de passagem'!C106="","",'ordem de passagem'!C106)</f>
        <v/>
      </c>
      <c r="C96" s="330" t="str">
        <f>IF('ordem de passagem'!D106="","",'ordem de passagem'!D106)</f>
        <v/>
      </c>
      <c r="D96" s="330" t="str">
        <f>IF('ordem de passagem'!E106="","",'ordem de passagem'!E106)</f>
        <v/>
      </c>
      <c r="F96" s="331" t="str">
        <f t="shared" si="1"/>
        <v>Colocar a foto do conjunto com o número de ordem   na célula A96 como no exemplo</v>
      </c>
      <c r="G96" s="332">
        <v>96</v>
      </c>
    </row>
    <row r="97" spans="1:7" ht="77.400000000000006" customHeight="1" x14ac:dyDescent="0.3">
      <c r="A97" s="299" t="str">
        <f>IF('ordem de passagem'!B107="","",'ordem de passagem'!B107)</f>
        <v/>
      </c>
      <c r="B97" s="330" t="str">
        <f>IF('ordem de passagem'!C107="","",'ordem de passagem'!C107)</f>
        <v/>
      </c>
      <c r="C97" s="330" t="str">
        <f>IF('ordem de passagem'!D107="","",'ordem de passagem'!D107)</f>
        <v/>
      </c>
      <c r="D97" s="330" t="str">
        <f>IF('ordem de passagem'!E107="","",'ordem de passagem'!E107)</f>
        <v/>
      </c>
      <c r="F97" s="331" t="str">
        <f t="shared" si="1"/>
        <v>Colocar a foto do conjunto com o número de ordem   na célula A97 como no exemplo</v>
      </c>
      <c r="G97" s="332">
        <v>97</v>
      </c>
    </row>
    <row r="98" spans="1:7" ht="77.400000000000006" customHeight="1" x14ac:dyDescent="0.3">
      <c r="A98" s="299" t="str">
        <f>IF('ordem de passagem'!B108="","",'ordem de passagem'!B108)</f>
        <v/>
      </c>
      <c r="B98" s="330" t="str">
        <f>IF('ordem de passagem'!C108="","",'ordem de passagem'!C108)</f>
        <v/>
      </c>
      <c r="C98" s="330" t="str">
        <f>IF('ordem de passagem'!D108="","",'ordem de passagem'!D108)</f>
        <v/>
      </c>
      <c r="D98" s="330" t="str">
        <f>IF('ordem de passagem'!E108="","",'ordem de passagem'!E108)</f>
        <v/>
      </c>
      <c r="F98" s="331" t="str">
        <f t="shared" si="1"/>
        <v>Colocar a foto do conjunto com o número de ordem   na célula A98 como no exemplo</v>
      </c>
      <c r="G98" s="332">
        <v>98</v>
      </c>
    </row>
    <row r="99" spans="1:7" ht="77.400000000000006" customHeight="1" x14ac:dyDescent="0.3">
      <c r="A99" s="299" t="str">
        <f>IF('ordem de passagem'!B109="","",'ordem de passagem'!B109)</f>
        <v/>
      </c>
      <c r="B99" s="330" t="str">
        <f>IF('ordem de passagem'!C109="","",'ordem de passagem'!C109)</f>
        <v/>
      </c>
      <c r="C99" s="330" t="str">
        <f>IF('ordem de passagem'!D109="","",'ordem de passagem'!D109)</f>
        <v/>
      </c>
      <c r="D99" s="330" t="str">
        <f>IF('ordem de passagem'!E109="","",'ordem de passagem'!E109)</f>
        <v/>
      </c>
      <c r="F99" s="331" t="str">
        <f t="shared" si="1"/>
        <v>Colocar a foto do conjunto com o número de ordem   na célula A99 como no exemplo</v>
      </c>
      <c r="G99" s="332">
        <v>99</v>
      </c>
    </row>
    <row r="100" spans="1:7" ht="77.400000000000006" customHeight="1" x14ac:dyDescent="0.3">
      <c r="A100" s="299" t="str">
        <f>IF('ordem de passagem'!B110="","",'ordem de passagem'!B110)</f>
        <v/>
      </c>
      <c r="B100" s="330" t="str">
        <f>IF('ordem de passagem'!C110="","",'ordem de passagem'!C110)</f>
        <v/>
      </c>
      <c r="C100" s="330" t="str">
        <f>IF('ordem de passagem'!D110="","",'ordem de passagem'!D110)</f>
        <v/>
      </c>
      <c r="D100" s="330" t="str">
        <f>IF('ordem de passagem'!E110="","",'ordem de passagem'!E110)</f>
        <v/>
      </c>
      <c r="F100" s="331" t="str">
        <f t="shared" si="1"/>
        <v>Colocar a foto do conjunto com o número de ordem   na célula A100 como no exemplo</v>
      </c>
      <c r="G100" s="332">
        <v>100</v>
      </c>
    </row>
    <row r="101" spans="1:7" ht="77.400000000000006" customHeight="1" x14ac:dyDescent="0.3">
      <c r="A101" s="299" t="str">
        <f>IF('ordem de passagem'!B111="","",'ordem de passagem'!B111)</f>
        <v/>
      </c>
      <c r="B101" s="330" t="str">
        <f>IF('ordem de passagem'!C111="","",'ordem de passagem'!C111)</f>
        <v/>
      </c>
      <c r="C101" s="330" t="str">
        <f>IF('ordem de passagem'!D111="","",'ordem de passagem'!D111)</f>
        <v/>
      </c>
      <c r="D101" s="330" t="str">
        <f>IF('ordem de passagem'!E111="","",'ordem de passagem'!E111)</f>
        <v/>
      </c>
      <c r="F101" s="331" t="str">
        <f t="shared" si="1"/>
        <v>Colocar a foto do conjunto com o número de ordem   na célula A101 como no exemplo</v>
      </c>
      <c r="G101" s="332">
        <v>101</v>
      </c>
    </row>
    <row r="102" spans="1:7" ht="77.400000000000006" customHeight="1" x14ac:dyDescent="0.3">
      <c r="A102" s="299" t="str">
        <f>IF('ordem de passagem'!B112="","",'ordem de passagem'!B112)</f>
        <v/>
      </c>
      <c r="B102" s="330" t="str">
        <f>IF('ordem de passagem'!C112="","",'ordem de passagem'!C112)</f>
        <v/>
      </c>
      <c r="C102" s="330" t="str">
        <f>IF('ordem de passagem'!D112="","",'ordem de passagem'!D112)</f>
        <v/>
      </c>
      <c r="D102" s="330" t="str">
        <f>IF('ordem de passagem'!E112="","",'ordem de passagem'!E112)</f>
        <v/>
      </c>
      <c r="F102" s="331" t="str">
        <f t="shared" si="1"/>
        <v>Colocar a foto do conjunto com o número de ordem   na célula A102 como no exemplo</v>
      </c>
      <c r="G102" s="332">
        <v>102</v>
      </c>
    </row>
    <row r="103" spans="1:7" ht="77.400000000000006" customHeight="1" x14ac:dyDescent="0.3">
      <c r="A103" s="299" t="str">
        <f>IF('ordem de passagem'!B113="","",'ordem de passagem'!B113)</f>
        <v/>
      </c>
      <c r="B103" s="330" t="str">
        <f>IF('ordem de passagem'!C113="","",'ordem de passagem'!C113)</f>
        <v/>
      </c>
      <c r="C103" s="330" t="str">
        <f>IF('ordem de passagem'!D113="","",'ordem de passagem'!D113)</f>
        <v/>
      </c>
      <c r="D103" s="330" t="str">
        <f>IF('ordem de passagem'!E113="","",'ordem de passagem'!E113)</f>
        <v/>
      </c>
      <c r="F103" s="331" t="str">
        <f t="shared" si="1"/>
        <v>Colocar a foto do conjunto com o número de ordem   na célula A103 como no exemplo</v>
      </c>
      <c r="G103" s="332">
        <v>103</v>
      </c>
    </row>
    <row r="104" spans="1:7" ht="77.400000000000006" customHeight="1" x14ac:dyDescent="0.3">
      <c r="A104" s="299" t="str">
        <f>IF('ordem de passagem'!B114="","",'ordem de passagem'!B114)</f>
        <v/>
      </c>
      <c r="B104" s="330" t="str">
        <f>IF('ordem de passagem'!C114="","",'ordem de passagem'!C114)</f>
        <v/>
      </c>
      <c r="C104" s="330" t="str">
        <f>IF('ordem de passagem'!D114="","",'ordem de passagem'!D114)</f>
        <v/>
      </c>
      <c r="D104" s="330" t="str">
        <f>IF('ordem de passagem'!E114="","",'ordem de passagem'!E114)</f>
        <v/>
      </c>
      <c r="F104" s="331" t="str">
        <f t="shared" si="1"/>
        <v>Colocar a foto do conjunto com o número de ordem   na célula A104 como no exemplo</v>
      </c>
      <c r="G104" s="332">
        <v>104</v>
      </c>
    </row>
    <row r="105" spans="1:7" ht="77.400000000000006" customHeight="1" x14ac:dyDescent="0.3">
      <c r="A105" s="299" t="str">
        <f>IF('ordem de passagem'!B115="","",'ordem de passagem'!B115)</f>
        <v/>
      </c>
      <c r="B105" s="330" t="str">
        <f>IF('ordem de passagem'!C115="","",'ordem de passagem'!C115)</f>
        <v/>
      </c>
      <c r="C105" s="330" t="str">
        <f>IF('ordem de passagem'!D115="","",'ordem de passagem'!D115)</f>
        <v/>
      </c>
      <c r="D105" s="330" t="str">
        <f>IF('ordem de passagem'!E115="","",'ordem de passagem'!E115)</f>
        <v/>
      </c>
      <c r="F105" s="331" t="str">
        <f t="shared" si="1"/>
        <v>Colocar a foto do conjunto com o número de ordem   na célula A105 como no exemplo</v>
      </c>
      <c r="G105" s="332">
        <v>105</v>
      </c>
    </row>
    <row r="106" spans="1:7" ht="77.400000000000006" customHeight="1" x14ac:dyDescent="0.3">
      <c r="A106" s="299" t="str">
        <f>IF('ordem de passagem'!B116="","",'ordem de passagem'!B116)</f>
        <v/>
      </c>
      <c r="B106" s="330" t="str">
        <f>IF('ordem de passagem'!C116="","",'ordem de passagem'!C116)</f>
        <v/>
      </c>
      <c r="C106" s="330" t="str">
        <f>IF('ordem de passagem'!D116="","",'ordem de passagem'!D116)</f>
        <v/>
      </c>
      <c r="D106" s="330" t="str">
        <f>IF('ordem de passagem'!E116="","",'ordem de passagem'!E116)</f>
        <v/>
      </c>
      <c r="F106" s="331" t="str">
        <f t="shared" si="1"/>
        <v>Colocar a foto do conjunto com o número de ordem   na célula A106 como no exemplo</v>
      </c>
      <c r="G106" s="332">
        <v>106</v>
      </c>
    </row>
    <row r="107" spans="1:7" ht="77.400000000000006" customHeight="1" x14ac:dyDescent="0.3">
      <c r="A107" s="299" t="str">
        <f>IF('ordem de passagem'!B117="","",'ordem de passagem'!B117)</f>
        <v/>
      </c>
      <c r="B107" s="330" t="str">
        <f>IF('ordem de passagem'!C117="","",'ordem de passagem'!C117)</f>
        <v/>
      </c>
      <c r="C107" s="330" t="str">
        <f>IF('ordem de passagem'!D117="","",'ordem de passagem'!D117)</f>
        <v/>
      </c>
      <c r="D107" s="330" t="str">
        <f>IF('ordem de passagem'!E117="","",'ordem de passagem'!E117)</f>
        <v/>
      </c>
      <c r="F107" s="331" t="str">
        <f t="shared" si="1"/>
        <v>Colocar a foto do conjunto com o número de ordem   na célula A107 como no exemplo</v>
      </c>
      <c r="G107" s="332">
        <v>107</v>
      </c>
    </row>
    <row r="108" spans="1:7" ht="77.400000000000006" customHeight="1" x14ac:dyDescent="0.3">
      <c r="A108" s="299" t="str">
        <f>IF('ordem de passagem'!B118="","",'ordem de passagem'!B118)</f>
        <v/>
      </c>
      <c r="B108" s="330" t="str">
        <f>IF('ordem de passagem'!C118="","",'ordem de passagem'!C118)</f>
        <v/>
      </c>
      <c r="C108" s="330" t="str">
        <f>IF('ordem de passagem'!D118="","",'ordem de passagem'!D118)</f>
        <v/>
      </c>
      <c r="D108" s="330" t="str">
        <f>IF('ordem de passagem'!E118="","",'ordem de passagem'!E118)</f>
        <v/>
      </c>
      <c r="F108" s="331" t="str">
        <f t="shared" si="1"/>
        <v>Colocar a foto do conjunto com o número de ordem   na célula A108 como no exemplo</v>
      </c>
      <c r="G108" s="332">
        <v>108</v>
      </c>
    </row>
    <row r="109" spans="1:7" ht="77.400000000000006" customHeight="1" x14ac:dyDescent="0.3">
      <c r="A109" s="299" t="str">
        <f>IF('ordem de passagem'!B119="","",'ordem de passagem'!B119)</f>
        <v/>
      </c>
      <c r="B109" s="330" t="str">
        <f>IF('ordem de passagem'!C119="","",'ordem de passagem'!C119)</f>
        <v/>
      </c>
      <c r="C109" s="330" t="str">
        <f>IF('ordem de passagem'!D119="","",'ordem de passagem'!D119)</f>
        <v/>
      </c>
      <c r="D109" s="330" t="str">
        <f>IF('ordem de passagem'!E119="","",'ordem de passagem'!E119)</f>
        <v/>
      </c>
      <c r="F109" s="331" t="str">
        <f t="shared" si="1"/>
        <v>Colocar a foto do conjunto com o número de ordem   na célula A109 como no exemplo</v>
      </c>
      <c r="G109" s="332">
        <v>109</v>
      </c>
    </row>
    <row r="110" spans="1:7" ht="77.400000000000006" customHeight="1" x14ac:dyDescent="0.3">
      <c r="A110" s="299" t="str">
        <f>IF('ordem de passagem'!B120="","",'ordem de passagem'!B120)</f>
        <v/>
      </c>
      <c r="B110" s="330" t="str">
        <f>IF('ordem de passagem'!C120="","",'ordem de passagem'!C120)</f>
        <v/>
      </c>
      <c r="C110" s="330" t="str">
        <f>IF('ordem de passagem'!D120="","",'ordem de passagem'!D120)</f>
        <v/>
      </c>
      <c r="D110" s="330" t="str">
        <f>IF('ordem de passagem'!E120="","",'ordem de passagem'!E120)</f>
        <v/>
      </c>
      <c r="F110" s="331" t="str">
        <f t="shared" si="1"/>
        <v>Colocar a foto do conjunto com o número de ordem   na célula A110 como no exemplo</v>
      </c>
      <c r="G110" s="332">
        <v>110</v>
      </c>
    </row>
    <row r="111" spans="1:7" ht="77.400000000000006" customHeight="1" x14ac:dyDescent="0.3">
      <c r="A111" s="299" t="str">
        <f>IF('ordem de passagem'!B121="","",'ordem de passagem'!B121)</f>
        <v/>
      </c>
      <c r="B111" s="330" t="str">
        <f>IF('ordem de passagem'!C121="","",'ordem de passagem'!C121)</f>
        <v/>
      </c>
      <c r="C111" s="330" t="str">
        <f>IF('ordem de passagem'!D121="","",'ordem de passagem'!D121)</f>
        <v/>
      </c>
      <c r="D111" s="330" t="str">
        <f>IF('ordem de passagem'!E121="","",'ordem de passagem'!E121)</f>
        <v/>
      </c>
      <c r="F111" s="331" t="str">
        <f t="shared" si="1"/>
        <v>Colocar a foto do conjunto com o número de ordem   na célula A111 como no exemplo</v>
      </c>
      <c r="G111" s="332">
        <v>111</v>
      </c>
    </row>
    <row r="112" spans="1:7" ht="77.400000000000006" customHeight="1" x14ac:dyDescent="0.3">
      <c r="A112" s="299" t="str">
        <f>IF('ordem de passagem'!B122="","",'ordem de passagem'!B122)</f>
        <v/>
      </c>
      <c r="B112" s="330" t="str">
        <f>IF('ordem de passagem'!C122="","",'ordem de passagem'!C122)</f>
        <v/>
      </c>
      <c r="C112" s="330" t="str">
        <f>IF('ordem de passagem'!D122="","",'ordem de passagem'!D122)</f>
        <v/>
      </c>
      <c r="D112" s="330" t="str">
        <f>IF('ordem de passagem'!E122="","",'ordem de passagem'!E122)</f>
        <v/>
      </c>
      <c r="F112" s="331" t="str">
        <f t="shared" si="1"/>
        <v>Colocar a foto do conjunto com o número de ordem   na célula A112 como no exemplo</v>
      </c>
      <c r="G112" s="332">
        <v>112</v>
      </c>
    </row>
    <row r="113" spans="1:7" ht="77.400000000000006" customHeight="1" x14ac:dyDescent="0.3">
      <c r="A113" s="299" t="str">
        <f>IF('ordem de passagem'!B123="","",'ordem de passagem'!B123)</f>
        <v/>
      </c>
      <c r="B113" s="330" t="str">
        <f>IF('ordem de passagem'!C123="","",'ordem de passagem'!C123)</f>
        <v/>
      </c>
      <c r="C113" s="330" t="str">
        <f>IF('ordem de passagem'!D123="","",'ordem de passagem'!D123)</f>
        <v/>
      </c>
      <c r="D113" s="330" t="str">
        <f>IF('ordem de passagem'!E123="","",'ordem de passagem'!E123)</f>
        <v/>
      </c>
      <c r="F113" s="331" t="str">
        <f t="shared" si="1"/>
        <v>Colocar a foto do conjunto com o número de ordem   na célula A113 como no exemplo</v>
      </c>
      <c r="G113" s="332">
        <v>113</v>
      </c>
    </row>
    <row r="114" spans="1:7" ht="77.400000000000006" customHeight="1" x14ac:dyDescent="0.3">
      <c r="A114" s="299" t="str">
        <f>IF('ordem de passagem'!B124="","",'ordem de passagem'!B124)</f>
        <v/>
      </c>
      <c r="B114" s="330" t="str">
        <f>IF('ordem de passagem'!C124="","",'ordem de passagem'!C124)</f>
        <v/>
      </c>
      <c r="C114" s="330" t="str">
        <f>IF('ordem de passagem'!D124="","",'ordem de passagem'!D124)</f>
        <v/>
      </c>
      <c r="D114" s="330" t="str">
        <f>IF('ordem de passagem'!E124="","",'ordem de passagem'!E124)</f>
        <v/>
      </c>
      <c r="F114" s="331" t="str">
        <f t="shared" si="1"/>
        <v>Colocar a foto do conjunto com o número de ordem   na célula A114 como no exemplo</v>
      </c>
      <c r="G114" s="332">
        <v>114</v>
      </c>
    </row>
    <row r="115" spans="1:7" ht="77.400000000000006" customHeight="1" x14ac:dyDescent="0.3">
      <c r="A115" s="299" t="str">
        <f>IF('ordem de passagem'!B125="","",'ordem de passagem'!B125)</f>
        <v/>
      </c>
      <c r="B115" s="330" t="str">
        <f>IF('ordem de passagem'!C125="","",'ordem de passagem'!C125)</f>
        <v/>
      </c>
      <c r="C115" s="330" t="str">
        <f>IF('ordem de passagem'!D125="","",'ordem de passagem'!D125)</f>
        <v/>
      </c>
      <c r="D115" s="330" t="str">
        <f>IF('ordem de passagem'!E125="","",'ordem de passagem'!E125)</f>
        <v/>
      </c>
      <c r="F115" s="331" t="str">
        <f t="shared" si="1"/>
        <v>Colocar a foto do conjunto com o número de ordem   na célula A115 como no exemplo</v>
      </c>
      <c r="G115" s="332">
        <v>115</v>
      </c>
    </row>
    <row r="116" spans="1:7" ht="77.400000000000006" customHeight="1" x14ac:dyDescent="0.3">
      <c r="A116" s="299" t="str">
        <f>IF('ordem de passagem'!B126="","",'ordem de passagem'!B126)</f>
        <v/>
      </c>
      <c r="B116" s="330" t="str">
        <f>IF('ordem de passagem'!C126="","",'ordem de passagem'!C126)</f>
        <v/>
      </c>
      <c r="C116" s="330" t="str">
        <f>IF('ordem de passagem'!D126="","",'ordem de passagem'!D126)</f>
        <v/>
      </c>
      <c r="D116" s="330" t="str">
        <f>IF('ordem de passagem'!E126="","",'ordem de passagem'!E126)</f>
        <v/>
      </c>
      <c r="F116" s="331" t="str">
        <f t="shared" si="1"/>
        <v>Colocar a foto do conjunto com o número de ordem   na célula A116 como no exemplo</v>
      </c>
      <c r="G116" s="332">
        <v>116</v>
      </c>
    </row>
    <row r="117" spans="1:7" ht="77.400000000000006" customHeight="1" x14ac:dyDescent="0.3">
      <c r="A117" s="299" t="str">
        <f>IF('ordem de passagem'!B127="","",'ordem de passagem'!B127)</f>
        <v/>
      </c>
      <c r="B117" s="330" t="str">
        <f>IF('ordem de passagem'!C127="","",'ordem de passagem'!C127)</f>
        <v/>
      </c>
      <c r="C117" s="330" t="str">
        <f>IF('ordem de passagem'!D127="","",'ordem de passagem'!D127)</f>
        <v/>
      </c>
      <c r="D117" s="330" t="str">
        <f>IF('ordem de passagem'!E127="","",'ordem de passagem'!E127)</f>
        <v/>
      </c>
      <c r="F117" s="331" t="str">
        <f t="shared" si="1"/>
        <v>Colocar a foto do conjunto com o número de ordem   na célula A117 como no exemplo</v>
      </c>
      <c r="G117" s="332">
        <v>117</v>
      </c>
    </row>
    <row r="118" spans="1:7" ht="77.400000000000006" customHeight="1" x14ac:dyDescent="0.3">
      <c r="A118" s="299" t="str">
        <f>IF('ordem de passagem'!B128="","",'ordem de passagem'!B128)</f>
        <v/>
      </c>
      <c r="B118" s="330" t="str">
        <f>IF('ordem de passagem'!C128="","",'ordem de passagem'!C128)</f>
        <v/>
      </c>
      <c r="C118" s="330" t="str">
        <f>IF('ordem de passagem'!D128="","",'ordem de passagem'!D128)</f>
        <v/>
      </c>
      <c r="D118" s="330" t="str">
        <f>IF('ordem de passagem'!E128="","",'ordem de passagem'!E128)</f>
        <v/>
      </c>
      <c r="F118" s="331" t="str">
        <f t="shared" si="1"/>
        <v>Colocar a foto do conjunto com o número de ordem   na célula A118 como no exemplo</v>
      </c>
      <c r="G118" s="332">
        <v>118</v>
      </c>
    </row>
    <row r="119" spans="1:7" ht="77.400000000000006" customHeight="1" x14ac:dyDescent="0.3">
      <c r="A119" s="299" t="str">
        <f>IF('ordem de passagem'!B129="","",'ordem de passagem'!B129)</f>
        <v/>
      </c>
      <c r="B119" s="330" t="str">
        <f>IF('ordem de passagem'!C129="","",'ordem de passagem'!C129)</f>
        <v/>
      </c>
      <c r="C119" s="330" t="str">
        <f>IF('ordem de passagem'!D129="","",'ordem de passagem'!D129)</f>
        <v/>
      </c>
      <c r="D119" s="330" t="str">
        <f>IF('ordem de passagem'!E129="","",'ordem de passagem'!E129)</f>
        <v/>
      </c>
      <c r="F119" s="331" t="str">
        <f t="shared" si="1"/>
        <v>Colocar a foto do conjunto com o número de ordem   na célula A119 como no exemplo</v>
      </c>
      <c r="G119" s="332">
        <v>119</v>
      </c>
    </row>
    <row r="120" spans="1:7" ht="77.400000000000006" customHeight="1" x14ac:dyDescent="0.3">
      <c r="A120" s="299" t="str">
        <f>IF('ordem de passagem'!B130="","",'ordem de passagem'!B130)</f>
        <v/>
      </c>
      <c r="B120" s="330" t="str">
        <f>IF('ordem de passagem'!C130="","",'ordem de passagem'!C130)</f>
        <v/>
      </c>
      <c r="C120" s="330" t="str">
        <f>IF('ordem de passagem'!D130="","",'ordem de passagem'!D130)</f>
        <v/>
      </c>
      <c r="D120" s="330" t="str">
        <f>IF('ordem de passagem'!E130="","",'ordem de passagem'!E130)</f>
        <v/>
      </c>
      <c r="F120" s="331" t="str">
        <f t="shared" si="1"/>
        <v>Colocar a foto do conjunto com o número de ordem   na célula A120 como no exemplo</v>
      </c>
      <c r="G120" s="332">
        <v>120</v>
      </c>
    </row>
    <row r="121" spans="1:7" ht="77.400000000000006" customHeight="1" x14ac:dyDescent="0.3">
      <c r="A121" s="299" t="str">
        <f>IF('ordem de passagem'!B131="","",'ordem de passagem'!B131)</f>
        <v/>
      </c>
      <c r="B121" s="330" t="str">
        <f>IF('ordem de passagem'!C131="","",'ordem de passagem'!C131)</f>
        <v/>
      </c>
      <c r="C121" s="330" t="str">
        <f>IF('ordem de passagem'!D131="","",'ordem de passagem'!D131)</f>
        <v/>
      </c>
      <c r="D121" s="330" t="str">
        <f>IF('ordem de passagem'!E131="","",'ordem de passagem'!E131)</f>
        <v/>
      </c>
      <c r="F121" s="331" t="str">
        <f t="shared" si="1"/>
        <v>Colocar a foto do conjunto com o número de ordem   na célula A121 como no exemplo</v>
      </c>
      <c r="G121" s="332">
        <v>121</v>
      </c>
    </row>
    <row r="122" spans="1:7" ht="77.400000000000006" customHeight="1" x14ac:dyDescent="0.3">
      <c r="A122" s="299" t="str">
        <f>IF('ordem de passagem'!B132="","",'ordem de passagem'!B132)</f>
        <v/>
      </c>
      <c r="B122" s="330" t="str">
        <f>IF('ordem de passagem'!C132="","",'ordem de passagem'!C132)</f>
        <v/>
      </c>
      <c r="C122" s="330" t="str">
        <f>IF('ordem de passagem'!D132="","",'ordem de passagem'!D132)</f>
        <v/>
      </c>
      <c r="D122" s="330" t="str">
        <f>IF('ordem de passagem'!E132="","",'ordem de passagem'!E132)</f>
        <v/>
      </c>
      <c r="F122" s="331" t="str">
        <f t="shared" si="1"/>
        <v>Colocar a foto do conjunto com o número de ordem   na célula A122 como no exemplo</v>
      </c>
      <c r="G122" s="332">
        <v>122</v>
      </c>
    </row>
    <row r="123" spans="1:7" ht="77.400000000000006" customHeight="1" x14ac:dyDescent="0.3">
      <c r="A123" s="299" t="str">
        <f>IF('ordem de passagem'!B133="","",'ordem de passagem'!B133)</f>
        <v/>
      </c>
      <c r="B123" s="330" t="str">
        <f>IF('ordem de passagem'!C133="","",'ordem de passagem'!C133)</f>
        <v/>
      </c>
      <c r="C123" s="330" t="str">
        <f>IF('ordem de passagem'!D133="","",'ordem de passagem'!D133)</f>
        <v/>
      </c>
      <c r="D123" s="330" t="str">
        <f>IF('ordem de passagem'!E133="","",'ordem de passagem'!E133)</f>
        <v/>
      </c>
      <c r="F123" s="331" t="str">
        <f t="shared" si="1"/>
        <v>Colocar a foto do conjunto com o número de ordem   na célula A123 como no exemplo</v>
      </c>
      <c r="G123" s="332">
        <v>123</v>
      </c>
    </row>
    <row r="124" spans="1:7" ht="77.400000000000006" customHeight="1" x14ac:dyDescent="0.3">
      <c r="A124" s="299" t="str">
        <f>IF('ordem de passagem'!B134="","",'ordem de passagem'!B134)</f>
        <v/>
      </c>
      <c r="B124" s="330" t="str">
        <f>IF('ordem de passagem'!C134="","",'ordem de passagem'!C134)</f>
        <v/>
      </c>
      <c r="C124" s="330" t="str">
        <f>IF('ordem de passagem'!D134="","",'ordem de passagem'!D134)</f>
        <v/>
      </c>
      <c r="D124" s="330" t="str">
        <f>IF('ordem de passagem'!E134="","",'ordem de passagem'!E134)</f>
        <v/>
      </c>
      <c r="F124" s="331" t="str">
        <f t="shared" si="1"/>
        <v>Colocar a foto do conjunto com o número de ordem   na célula A124 como no exemplo</v>
      </c>
      <c r="G124" s="332">
        <v>124</v>
      </c>
    </row>
    <row r="125" spans="1:7" ht="77.400000000000006" customHeight="1" x14ac:dyDescent="0.3">
      <c r="A125" s="299" t="str">
        <f>IF('ordem de passagem'!B135="","",'ordem de passagem'!B135)</f>
        <v/>
      </c>
      <c r="B125" s="330" t="str">
        <f>IF('ordem de passagem'!C135="","",'ordem de passagem'!C135)</f>
        <v/>
      </c>
      <c r="C125" s="330" t="str">
        <f>IF('ordem de passagem'!D135="","",'ordem de passagem'!D135)</f>
        <v/>
      </c>
      <c r="D125" s="330" t="str">
        <f>IF('ordem de passagem'!E135="","",'ordem de passagem'!E135)</f>
        <v/>
      </c>
      <c r="F125" s="331" t="str">
        <f t="shared" si="1"/>
        <v>Colocar a foto do conjunto com o número de ordem   na célula A125 como no exemplo</v>
      </c>
      <c r="G125" s="332">
        <v>125</v>
      </c>
    </row>
    <row r="126" spans="1:7" ht="77.400000000000006" customHeight="1" x14ac:dyDescent="0.3">
      <c r="A126" s="299" t="str">
        <f>IF('ordem de passagem'!B136="","",'ordem de passagem'!B136)</f>
        <v/>
      </c>
      <c r="B126" s="330" t="str">
        <f>IF('ordem de passagem'!C136="","",'ordem de passagem'!C136)</f>
        <v/>
      </c>
      <c r="C126" s="330" t="str">
        <f>IF('ordem de passagem'!D136="","",'ordem de passagem'!D136)</f>
        <v/>
      </c>
      <c r="D126" s="330" t="str">
        <f>IF('ordem de passagem'!E136="","",'ordem de passagem'!E136)</f>
        <v/>
      </c>
      <c r="F126" s="331" t="str">
        <f t="shared" si="1"/>
        <v>Colocar a foto do conjunto com o número de ordem   na célula A126 como no exemplo</v>
      </c>
      <c r="G126" s="332">
        <v>126</v>
      </c>
    </row>
    <row r="127" spans="1:7" ht="77.400000000000006" customHeight="1" x14ac:dyDescent="0.3">
      <c r="A127" s="299" t="str">
        <f>IF('ordem de passagem'!B137="","",'ordem de passagem'!B137)</f>
        <v/>
      </c>
      <c r="B127" s="330" t="str">
        <f>IF('ordem de passagem'!C137="","",'ordem de passagem'!C137)</f>
        <v/>
      </c>
      <c r="C127" s="330" t="str">
        <f>IF('ordem de passagem'!D137="","",'ordem de passagem'!D137)</f>
        <v/>
      </c>
      <c r="D127" s="330" t="str">
        <f>IF('ordem de passagem'!E137="","",'ordem de passagem'!E137)</f>
        <v/>
      </c>
      <c r="F127" s="331" t="str">
        <f t="shared" si="1"/>
        <v>Colocar a foto do conjunto com o número de ordem   na célula A127 como no exemplo</v>
      </c>
      <c r="G127" s="332">
        <v>127</v>
      </c>
    </row>
    <row r="129" ht="98.4" customHeight="1" x14ac:dyDescent="0.3"/>
    <row r="130" ht="98.4" customHeight="1" x14ac:dyDescent="0.3"/>
    <row r="131" ht="98.4" customHeight="1" x14ac:dyDescent="0.3"/>
    <row r="132" ht="98.4" customHeight="1" x14ac:dyDescent="0.3"/>
    <row r="133" ht="98.4" customHeight="1" x14ac:dyDescent="0.3"/>
    <row r="134" ht="98.4" customHeight="1" x14ac:dyDescent="0.3"/>
    <row r="135" ht="98.4" customHeight="1" x14ac:dyDescent="0.3"/>
    <row r="136" ht="98.4" customHeight="1" x14ac:dyDescent="0.3"/>
    <row r="137" ht="98.4" customHeight="1" x14ac:dyDescent="0.3"/>
    <row r="138" ht="98.4" customHeight="1" x14ac:dyDescent="0.3"/>
    <row r="139" ht="98.4" customHeight="1" x14ac:dyDescent="0.3"/>
    <row r="140" ht="98.4" customHeight="1" x14ac:dyDescent="0.3"/>
    <row r="141" ht="98.4" customHeight="1" x14ac:dyDescent="0.3"/>
    <row r="142" ht="98.4" customHeight="1" x14ac:dyDescent="0.3"/>
    <row r="143" ht="98.4" customHeight="1" x14ac:dyDescent="0.3"/>
    <row r="144" ht="98.4" customHeight="1" x14ac:dyDescent="0.3"/>
    <row r="145" ht="98.4" customHeight="1" x14ac:dyDescent="0.3"/>
    <row r="146" ht="98.4" customHeight="1" x14ac:dyDescent="0.3"/>
    <row r="147" ht="98.4" customHeight="1" x14ac:dyDescent="0.3"/>
    <row r="148" ht="98.4" customHeight="1" x14ac:dyDescent="0.3"/>
    <row r="149" ht="98.4" customHeight="1" x14ac:dyDescent="0.3"/>
    <row r="150" ht="98.4" customHeight="1" x14ac:dyDescent="0.3"/>
    <row r="151" ht="98.4" customHeight="1" x14ac:dyDescent="0.3"/>
    <row r="152" ht="98.4" customHeight="1" x14ac:dyDescent="0.3"/>
    <row r="153" ht="98.4" customHeight="1" x14ac:dyDescent="0.3"/>
    <row r="154" ht="98.4" customHeight="1" x14ac:dyDescent="0.3"/>
    <row r="155" ht="98.4" customHeight="1" x14ac:dyDescent="0.3"/>
    <row r="156" ht="98.4" customHeight="1" x14ac:dyDescent="0.3"/>
    <row r="157" ht="98.4" customHeight="1" x14ac:dyDescent="0.3"/>
    <row r="158" ht="98.4" customHeight="1" x14ac:dyDescent="0.3"/>
    <row r="159" ht="98.4" customHeight="1" x14ac:dyDescent="0.3"/>
    <row r="160" ht="98.4" customHeight="1" x14ac:dyDescent="0.3"/>
    <row r="161" ht="98.4" customHeight="1" x14ac:dyDescent="0.3"/>
    <row r="162" ht="98.4" customHeight="1" x14ac:dyDescent="0.3"/>
    <row r="163" ht="98.4" customHeight="1" x14ac:dyDescent="0.3"/>
    <row r="164" ht="98.4" customHeight="1" x14ac:dyDescent="0.3"/>
    <row r="165" ht="98.4" customHeight="1" x14ac:dyDescent="0.3"/>
    <row r="166" ht="98.4" customHeight="1" x14ac:dyDescent="0.3"/>
    <row r="167" ht="98.4" customHeight="1" x14ac:dyDescent="0.3"/>
    <row r="168" ht="98.4" customHeight="1" x14ac:dyDescent="0.3"/>
    <row r="169" ht="98.4" customHeight="1" x14ac:dyDescent="0.3"/>
    <row r="170" ht="98.4" customHeight="1" x14ac:dyDescent="0.3"/>
    <row r="171" ht="98.4" customHeight="1" x14ac:dyDescent="0.3"/>
    <row r="172" ht="98.4" customHeight="1" x14ac:dyDescent="0.3"/>
    <row r="173" ht="98.4" customHeight="1" x14ac:dyDescent="0.3"/>
    <row r="174" ht="98.4" customHeight="1" x14ac:dyDescent="0.3"/>
    <row r="175" ht="98.4" customHeight="1" x14ac:dyDescent="0.3"/>
    <row r="176" ht="98.4" customHeight="1" x14ac:dyDescent="0.3"/>
    <row r="177" ht="98.4" customHeight="1" x14ac:dyDescent="0.3"/>
    <row r="178" ht="98.4" customHeight="1" x14ac:dyDescent="0.3"/>
    <row r="179" ht="98.4" customHeight="1" x14ac:dyDescent="0.3"/>
    <row r="180" ht="98.4" customHeight="1" x14ac:dyDescent="0.3"/>
    <row r="181" ht="98.4" customHeight="1" x14ac:dyDescent="0.3"/>
    <row r="182" ht="98.4" customHeight="1" x14ac:dyDescent="0.3"/>
    <row r="183" ht="98.4" customHeight="1" x14ac:dyDescent="0.3"/>
    <row r="184" ht="98.4" customHeight="1" x14ac:dyDescent="0.3"/>
    <row r="185" ht="98.4" customHeight="1" x14ac:dyDescent="0.3"/>
    <row r="186" ht="98.4" customHeight="1" x14ac:dyDescent="0.3"/>
    <row r="187" ht="98.4" customHeight="1" x14ac:dyDescent="0.3"/>
    <row r="188" ht="98.4" customHeight="1" x14ac:dyDescent="0.3"/>
    <row r="189" ht="98.4" customHeight="1" x14ac:dyDescent="0.3"/>
    <row r="190" ht="98.4" customHeight="1" x14ac:dyDescent="0.3"/>
    <row r="191" ht="98.4" customHeight="1" x14ac:dyDescent="0.3"/>
    <row r="192" ht="98.4" customHeight="1" x14ac:dyDescent="0.3"/>
    <row r="193" ht="98.4" customHeight="1" x14ac:dyDescent="0.3"/>
    <row r="194" ht="98.4" customHeight="1" x14ac:dyDescent="0.3"/>
    <row r="195" ht="98.4" customHeight="1" x14ac:dyDescent="0.3"/>
    <row r="196" ht="98.4" customHeight="1" x14ac:dyDescent="0.3"/>
    <row r="197" ht="98.4" customHeight="1" x14ac:dyDescent="0.3"/>
    <row r="198" ht="98.4" customHeight="1" x14ac:dyDescent="0.3"/>
    <row r="199" ht="98.4" customHeight="1" x14ac:dyDescent="0.3"/>
  </sheetData>
  <sheetProtection algorithmName="SHA-512" hashValue="5G6+aPxCajEIvx7g7vRX+SsICh3XJMrm3PoMsTij06PknaVxK0jKti7zB+U9f9BfLBr+mR2a5pM8Rs8bNYAo5g==" saltValue="x7LVQnme2VUfIlEd1N1Dtg==" spinCount="100000" sheet="1" scenarios="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B8D25-33E0-4A10-99BF-4C89C25C7D95}">
  <sheetPr codeName="Folha1"/>
  <dimension ref="A1:CB17"/>
  <sheetViews>
    <sheetView showGridLines="0" zoomScale="55" zoomScaleNormal="55" zoomScaleSheetLayoutView="25" workbookViewId="0">
      <selection activeCell="C3" sqref="C3:F3"/>
    </sheetView>
  </sheetViews>
  <sheetFormatPr defaultColWidth="9.109375" defaultRowHeight="126" x14ac:dyDescent="0.3"/>
  <cols>
    <col min="1" max="1" width="51.21875" style="283" customWidth="1"/>
    <col min="2" max="2" width="37.88671875" style="283" customWidth="1"/>
    <col min="3" max="7" width="55.44140625" style="283" customWidth="1"/>
    <col min="8" max="8" width="3.33203125" style="283" customWidth="1"/>
    <col min="9" max="11" width="13.109375" style="283" customWidth="1"/>
    <col min="12" max="17" width="16.88671875" style="283" customWidth="1"/>
    <col min="18" max="22" width="9.109375" style="283"/>
    <col min="23" max="23" width="19.33203125" style="283" bestFit="1" customWidth="1"/>
    <col min="24" max="24" width="9.21875" style="283" bestFit="1" customWidth="1"/>
    <col min="25" max="25" width="9.109375" style="283"/>
    <col min="26" max="28" width="40.33203125" style="298" hidden="1" customWidth="1"/>
    <col min="29" max="29" width="59.109375" style="298" hidden="1" customWidth="1"/>
    <col min="30" max="68" width="40.33203125" style="298" hidden="1" customWidth="1"/>
    <col min="69" max="80" width="40.33203125" style="298" customWidth="1"/>
    <col min="81" max="16384" width="9.109375" style="283"/>
  </cols>
  <sheetData>
    <row r="1" spans="1:80" ht="114" customHeight="1" thickBot="1" x14ac:dyDescent="0.35">
      <c r="A1" s="459" t="str">
        <f>menú!I17</f>
        <v>José Emanuel Rocha - 2011-2020</v>
      </c>
      <c r="B1" s="458" t="str">
        <f>"Ginástica Acrobática - "&amp;menú!J3</f>
        <v xml:space="preserve">Ginástica Acrobática - </v>
      </c>
      <c r="C1" s="458"/>
      <c r="D1" s="458"/>
      <c r="E1" s="458"/>
      <c r="F1" s="458"/>
      <c r="G1" s="458"/>
      <c r="H1" s="296"/>
      <c r="I1" s="296"/>
      <c r="J1" s="296"/>
      <c r="K1" s="296"/>
    </row>
    <row r="2" spans="1:80" s="295" customFormat="1" ht="126.6" customHeight="1" thickBot="1" x14ac:dyDescent="0.35">
      <c r="A2" s="460"/>
      <c r="B2" s="410" t="str">
        <f>IFERROR(INDEX(ajuizamento!A:A,MATCH(quadro!$X$4,ajuizamento!$AZ:$AZ,0)),"")</f>
        <v/>
      </c>
      <c r="C2" s="471">
        <f>IFERROR(INDEX(ajuizamento!B:B,MATCH(quadro!$X$4,ajuizamento!$AZ:$AZ,0)),2)</f>
        <v>2</v>
      </c>
      <c r="D2" s="472"/>
      <c r="E2" s="472"/>
      <c r="F2" s="472"/>
      <c r="G2" s="473"/>
      <c r="H2" s="282"/>
      <c r="I2" s="296"/>
      <c r="J2" s="296"/>
      <c r="K2" s="296"/>
      <c r="Z2" s="298"/>
      <c r="AA2" s="298"/>
      <c r="AB2" s="298"/>
      <c r="AC2" s="301" t="str">
        <f>IFERROR(INDEX(ajuizamento!E:E,MATCH(quadro!$X$4,ajuizamento!$AZ:$AZ,0)),"")</f>
        <v/>
      </c>
      <c r="AD2" s="302" t="s">
        <v>151</v>
      </c>
      <c r="AE2" s="303" t="str">
        <f>IFERROR(INDEX(ajuizamento!F:F,MATCH(quadro!$X$4,ajuizamento!$AZ:$AZ,0)),"")</f>
        <v/>
      </c>
      <c r="AF2" s="298"/>
      <c r="AG2" s="298"/>
      <c r="AH2" s="298"/>
      <c r="AI2" s="298"/>
      <c r="AJ2" s="298"/>
      <c r="AK2" s="298"/>
      <c r="AL2" s="298"/>
      <c r="AM2" s="298"/>
      <c r="AN2" s="298"/>
      <c r="AO2" s="300"/>
      <c r="AP2" s="300"/>
      <c r="AQ2" s="300"/>
      <c r="AR2" s="300"/>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row>
    <row r="3" spans="1:80" ht="79.2" customHeight="1" thickBot="1" x14ac:dyDescent="0.35">
      <c r="A3" s="465"/>
      <c r="B3" s="466"/>
      <c r="C3" s="471" t="e">
        <f>INDEX(ajuizamento!C:C,MATCH(quadro!$X$4,ajuizamento!$AZ:$AZ,0))</f>
        <v>#N/A</v>
      </c>
      <c r="D3" s="472"/>
      <c r="E3" s="472"/>
      <c r="F3" s="473"/>
      <c r="G3" s="411" t="str">
        <f>CONCATENATE(AC2," - ",AE2)</f>
        <v xml:space="preserve"> - </v>
      </c>
      <c r="H3" s="282"/>
      <c r="I3" s="281"/>
      <c r="J3" s="281"/>
      <c r="K3" s="281"/>
    </row>
    <row r="4" spans="1:80" ht="69.599999999999994" customHeight="1" thickBot="1" x14ac:dyDescent="0.35">
      <c r="A4" s="467"/>
      <c r="B4" s="468"/>
      <c r="C4" s="477" t="e">
        <f>INDEX(ajuizamento!AY:AY,MATCH(quadro!$X$4,ajuizamento!$AZ:$AZ,0))</f>
        <v>#N/A</v>
      </c>
      <c r="D4" s="477"/>
      <c r="E4" s="477"/>
      <c r="F4" s="433" t="str">
        <f>IF(B2="","","Nota Execução")</f>
        <v/>
      </c>
      <c r="G4" s="433" t="str">
        <f>IF(B2="","","Nota artística")</f>
        <v/>
      </c>
      <c r="H4" s="282"/>
      <c r="I4" s="281"/>
      <c r="J4" s="282"/>
      <c r="K4" s="282"/>
      <c r="X4" s="283">
        <v>1</v>
      </c>
      <c r="AP4" s="461" t="s">
        <v>0</v>
      </c>
      <c r="AQ4" s="461"/>
    </row>
    <row r="5" spans="1:80" ht="69.599999999999994" customHeight="1" thickBot="1" x14ac:dyDescent="2.2000000000000002">
      <c r="A5" s="467"/>
      <c r="B5" s="468"/>
      <c r="C5" s="477"/>
      <c r="D5" s="477"/>
      <c r="E5" s="477"/>
      <c r="F5" s="413" t="e">
        <f>INDEX(ajuizamento!BC:BC,MATCH(quadro!$X$4,ajuizamento!$AZ:$AZ,0))</f>
        <v>#N/A</v>
      </c>
      <c r="G5" s="413" t="e">
        <f>INDEX(ajuizamento!BD:BD,MATCH(quadro!$X$4,ajuizamento!$AZ:$AZ,0))</f>
        <v>#N/A</v>
      </c>
      <c r="H5" s="282"/>
      <c r="I5" s="281"/>
      <c r="J5" s="282"/>
      <c r="K5" s="282"/>
      <c r="AO5" s="462"/>
      <c r="AP5" s="462"/>
      <c r="AQ5" s="462"/>
      <c r="AR5" s="462"/>
    </row>
    <row r="6" spans="1:80" ht="69.599999999999994" customHeight="1" thickBot="1" x14ac:dyDescent="0.35">
      <c r="A6" s="467"/>
      <c r="B6" s="468"/>
      <c r="C6" s="477"/>
      <c r="D6" s="477"/>
      <c r="E6" s="477"/>
      <c r="F6" s="434" t="str">
        <f>IF(B2="","","Dificuldade")</f>
        <v/>
      </c>
      <c r="G6" s="435" t="str">
        <f>IF(B2="","","Dedução Total")</f>
        <v/>
      </c>
      <c r="H6" s="282"/>
      <c r="I6" s="282"/>
      <c r="J6" s="282"/>
      <c r="K6" s="282"/>
      <c r="BQ6" s="474"/>
      <c r="BR6" s="474"/>
      <c r="BS6" s="474"/>
      <c r="BT6" s="474"/>
      <c r="BU6" s="474"/>
    </row>
    <row r="7" spans="1:80" ht="69.599999999999994" customHeight="1" thickBot="1" x14ac:dyDescent="0.35">
      <c r="A7" s="467"/>
      <c r="B7" s="468"/>
      <c r="C7" s="477"/>
      <c r="D7" s="477"/>
      <c r="E7" s="477"/>
      <c r="F7" s="413" t="e">
        <f>INDEX(ajuizamento!H:H,MATCH(quadro!$X$4,ajuizamento!$AZ:$AZ,0))</f>
        <v>#N/A</v>
      </c>
      <c r="G7" s="414" t="e">
        <f>INDEX(ajuizamento!BB:BB,MATCH(quadro!$X$4,ajuizamento!$AZ:$AZ,0))</f>
        <v>#N/A</v>
      </c>
      <c r="H7" s="282"/>
      <c r="I7" s="282"/>
      <c r="J7" s="282"/>
      <c r="K7" s="282"/>
      <c r="BQ7" s="474"/>
      <c r="BR7" s="474"/>
      <c r="BS7" s="474"/>
      <c r="BT7" s="474"/>
      <c r="BU7" s="474"/>
    </row>
    <row r="8" spans="1:80" ht="47.4" customHeight="1" thickBot="1" x14ac:dyDescent="0.35">
      <c r="A8" s="467"/>
      <c r="B8" s="468"/>
      <c r="C8" s="412" t="str">
        <f>IFERROR(INDEX('Classificação geral'!DK:DK,MATCH(quadro!$B$2,'Classificação geral'!$B:$B,0)),"")</f>
        <v/>
      </c>
      <c r="D8" s="412" t="str">
        <f>IFERROR(INDEX('Classificação geral'!DL:DL,MATCH(quadro!$B$2,'Classificação geral'!$B:$B,0)),"")</f>
        <v/>
      </c>
      <c r="E8" s="412" t="str">
        <f>IFERROR(INDEX('Classificação geral'!DM:DM,MATCH(quadro!$B$2,'Classificação geral'!$B:$B,0)),"")</f>
        <v/>
      </c>
      <c r="F8" s="412" t="str">
        <f>IFERROR(INDEX('Classificação geral'!DN:DN,MATCH(quadro!$B$2,'Classificação geral'!$B:$B,0)),"")</f>
        <v/>
      </c>
      <c r="G8" s="412" t="str">
        <f>IFERROR(INDEX('Classificação geral'!DO:DO,MATCH(quadro!$B$2,'Classificação geral'!$B:$B,0)),"")</f>
        <v/>
      </c>
      <c r="H8" s="282"/>
      <c r="I8" s="282"/>
      <c r="J8" s="282"/>
      <c r="K8" s="282"/>
      <c r="BQ8" s="474"/>
      <c r="BR8" s="474"/>
      <c r="BS8" s="474"/>
      <c r="BT8" s="474"/>
      <c r="BU8" s="474"/>
    </row>
    <row r="9" spans="1:80" ht="43.2" customHeight="1" thickBot="1" x14ac:dyDescent="0.35">
      <c r="A9" s="469"/>
      <c r="B9" s="470"/>
      <c r="C9" s="415" t="str">
        <f>IFERROR(INDEX('Classificação geral'!DP:DP,MATCH(quadro!$B$2,'Classificação geral'!$B:$B,0)),"")</f>
        <v/>
      </c>
      <c r="D9" s="415" t="str">
        <f>IFERROR(INDEX('Classificação geral'!DQ:DQ,MATCH(quadro!$B$2,'Classificação geral'!$B:$B,0)),"")</f>
        <v/>
      </c>
      <c r="E9" s="415" t="str">
        <f>IFERROR(INDEX('Classificação geral'!DR:DR,MATCH(quadro!$B$2,'Classificação geral'!$B:$B,0)),"")</f>
        <v/>
      </c>
      <c r="F9" s="415" t="str">
        <f>IFERROR(INDEX('Classificação geral'!DS:DS,MATCH(quadro!$B$2,'Classificação geral'!$B:$B,0)),"")</f>
        <v/>
      </c>
      <c r="G9" s="415" t="str">
        <f>IFERROR(INDEX('Classificação geral'!DT:DT,MATCH(quadro!$B$2,'Classificação geral'!$B:$B,0)),"")</f>
        <v/>
      </c>
      <c r="H9" s="282"/>
      <c r="I9" s="282"/>
      <c r="J9" s="282"/>
      <c r="K9" s="282"/>
    </row>
    <row r="10" spans="1:80" ht="88.2" customHeight="1" thickBot="1" x14ac:dyDescent="0.35">
      <c r="A10" s="478" t="str">
        <f>"Classificações - "&amp;G3&amp;" - Nível 3"</f>
        <v>Classificações -  -  - Nível 3</v>
      </c>
      <c r="B10" s="478"/>
      <c r="C10" s="478"/>
      <c r="D10" s="478"/>
      <c r="E10" s="478"/>
      <c r="F10" s="478"/>
      <c r="G10" s="478"/>
      <c r="H10" s="284"/>
      <c r="I10" s="282"/>
      <c r="J10" s="282"/>
      <c r="K10" s="282"/>
    </row>
    <row r="11" spans="1:80" s="417" customFormat="1" ht="52.2" customHeight="1" thickTop="1" thickBot="1" x14ac:dyDescent="0.35">
      <c r="A11" s="418" t="str">
        <f>IF(B2="","",1)</f>
        <v/>
      </c>
      <c r="B11" s="464" t="str">
        <f>IF(B2="","",IF(AND($AC$2="trio",$AE$2="fem"),INDEX('Classificação Final'!$AN$14:$AN$69,MATCH(A11,'Classificação Final'!$BD$14:$BD$69)),IF(AND($AC$2="trio",$AE$2="mas"),INDEX('Classificação Final'!$BG$14:$BG$69,MATCH(A11,'Classificação Final'!$BW$14:$BW$69)),IF(AND($AC$2="par",$AE$2="fem"),INDEX('Classificação Final'!$B$14:$B$69,MATCH(A11,'Classificação Final'!$R$14:$R$69)),IF(AND($AC$2="par",$AE$2="mas"),INDEX('Classificação Final'!$U$14:$U$69,MATCH(A11,'Classificação Final'!$AK$14:$AK$69)),IF(AND($AC$2="par",$AE$2="misto"),INDEX('Classificação Final'!$BZ$14:$BZ$69,MATCH(A11,'Classificação Final'!$CP$14:$CP$69)),""))))))</f>
        <v/>
      </c>
      <c r="C11" s="464"/>
      <c r="D11" s="464"/>
      <c r="E11" s="464" t="str">
        <f>IF(B2="","",IF(AND($AC$2="trio",$AE$2="fem"),INDEX('Classificação Final'!$AO$14:$AO$69,MATCH(A11,'Classificação Final'!$BD$14:$BD$69)),IF(AND($AC$2="trio",$AE$2="mas"),INDEX('Classificação Final'!$BH$14:$BH$69,MATCH(A11,'Classificação Final'!$BW$14:$BW$69)),IF(AND($AC$2="par",$AE$2="fem"),INDEX('Classificação Final'!$C$14:$C$69,MATCH(A11,'Classificação Final'!$R$14:$R$69)),IF(AND($AC$2="par",$AE$2="mas"),INDEX('Classificação Final'!$V$14:$V$69,MATCH(A11,'Classificação Final'!$AK$14:$AK$69)),IF(AND($AC$2="par",$AE$2="misto"),INDEX('Classificação Final'!$CA$14:$CA$69,MATCH(A11,'Classificação Final'!$CP$14:$CP$69)),""))))))</f>
        <v/>
      </c>
      <c r="F11" s="464"/>
      <c r="G11" s="419" t="str">
        <f>IF(B2="","",IF(AND($AC$2="trio",$AE$2="fem"),INDEX('Classificação Final'!$BC$14:$BC$69,MATCH(A11,'Classificação Final'!$BD$14:$BD$69)),IF(AND($AC$2="trio",$AE$2="mas"),INDEX('Classificação Final'!$BV$14:$BV$69,MATCH(A11,'Classificação Final'!$BW$14:$BW$69)),IF(AND($AC$2="par",$AE$2="fem"),INDEX('Classificação Final'!$Q$14:$Q$69,MATCH(A11,'Classificação Final'!$R$14:$R$69)),IF(AND($AC$2="par",$AE$2="mas"),INDEX('Classificação Final'!$AJ$14:$AJ$69,MATCH(A11,'Classificação Final'!$AK$14:$AK$69)),IF(AND($AC$2="par",$AE$2="misto"),INDEX('Classificação Final'!$CO$14:$CO$69,MATCH(A11,'Classificação Final'!$CP$14:$CP$69)),""))))))</f>
        <v/>
      </c>
      <c r="H11" s="416"/>
      <c r="I11" s="416"/>
      <c r="J11" s="416"/>
      <c r="K11" s="416"/>
    </row>
    <row r="12" spans="1:80" s="417" customFormat="1" ht="52.2" customHeight="1" thickTop="1" thickBot="1" x14ac:dyDescent="0.35">
      <c r="A12" s="418" t="str">
        <f>IF(B2="","",2)</f>
        <v/>
      </c>
      <c r="B12" s="464" t="str">
        <f>IF(B2="","",IF(AND($AC$2="trio",$AE$2="fem"),INDEX('Classificação Final'!$AN$14:$AN$69,MATCH(A12,'Classificação Final'!$BD$14:$BD$69)),IF(AND($AC$2="trio",$AE$2="mas"),INDEX('Classificação Final'!$BG$14:$BG$69,MATCH(A12,'Classificação Final'!$BW$14:$BW$69)),IF(AND($AC$2="par",$AE$2="fem"),INDEX('Classificação Final'!$B$14:$B$69,MATCH(A12,'Classificação Final'!$R$14:$R$69)),IF(AND($AC$2="par",$AE$2="mas"),INDEX('Classificação Final'!$U$14:$U$69,MATCH(A12,'Classificação Final'!$AK$14:$AK$69)),IF(AND($AC$2="par",$AE$2="misto"),INDEX('Classificação Final'!$BZ$14:$BZ$69,MATCH(A12,'Classificação Final'!$CP$14:$CP$69)),""))))))</f>
        <v/>
      </c>
      <c r="C12" s="464"/>
      <c r="D12" s="464"/>
      <c r="E12" s="464" t="str">
        <f>IF(B2="","",IF(AND($AC$2="trio",$AE$2="fem"),INDEX('Classificação Final'!$AO$14:$AO$69,MATCH(A12,'Classificação Final'!$BD$14:$BD$69)),IF(AND($AC$2="trio",$AE$2="mas"),INDEX('Classificação Final'!$BH$14:$BH$69,MATCH(A12,'Classificação Final'!$BW$14:$BW$69)),IF(AND($AC$2="par",$AE$2="fem"),INDEX('Classificação Final'!$C$14:$C$69,MATCH(A12,'Classificação Final'!$R$14:$R$69)),IF(AND($AC$2="par",$AE$2="mas"),INDEX('Classificação Final'!$V$14:$V$69,MATCH(A12,'Classificação Final'!$AK$14:$AK$69)),IF(AND($AC$2="par",$AE$2="misto"),INDEX('Classificação Final'!$CA$14:$CA$69,MATCH(A12,'Classificação Final'!$CP$14:$CP$69)),""))))))</f>
        <v/>
      </c>
      <c r="F12" s="464"/>
      <c r="G12" s="419" t="str">
        <f>IF(B2="","",IF(AND($AC$2="trio",$AE$2="fem"),INDEX('Classificação Final'!$BC$14:$BC$69,MATCH(A12,'Classificação Final'!$BD$14:$BD$69)),IF(AND($AC$2="trio",$AE$2="mas"),INDEX('Classificação Final'!$BV$14:$BV$69,MATCH(A12,'Classificação Final'!$BW$14:$BW$69)),IF(AND($AC$2="par",$AE$2="fem"),INDEX('Classificação Final'!$Q$14:$Q$69,MATCH(A12,'Classificação Final'!$R$14:$R$69)),IF(AND($AC$2="par",$AE$2="mas"),INDEX('Classificação Final'!$AJ$14:$AJ$69,MATCH(A12,'Classificação Final'!$AK$14:$AK$69)),IF(AND($AC$2="par",$AE$2="misto"),INDEX('Classificação Final'!$CO$14:$CO$69,MATCH(A12,'Classificação Final'!$CP$14:$CP$69)),""))))))</f>
        <v/>
      </c>
      <c r="H12" s="416"/>
      <c r="I12" s="416"/>
      <c r="J12" s="416"/>
      <c r="K12" s="416"/>
    </row>
    <row r="13" spans="1:80" s="417" customFormat="1" ht="52.2" customHeight="1" thickTop="1" thickBot="1" x14ac:dyDescent="0.35">
      <c r="A13" s="418" t="str">
        <f>IF(B2="","",3)</f>
        <v/>
      </c>
      <c r="B13" s="464" t="str">
        <f>IF(B2="","",IF(AND($AC$2="trio",$AE$2="fem"),INDEX('Classificação Final'!$AN$14:$AN$69,MATCH(A13,'Classificação Final'!$BD$14:$BD$69)),IF(AND($AC$2="trio",$AE$2="mas"),INDEX('Classificação Final'!$BG$14:$BG$69,MATCH(A13,'Classificação Final'!$BW$14:$BW$69)),IF(AND($AC$2="par",$AE$2="fem"),INDEX('Classificação Final'!$B$14:$B$69,MATCH(A13,'Classificação Final'!$R$14:$R$69)),IF(AND($AC$2="par",$AE$2="mas"),INDEX('Classificação Final'!$U$14:$U$69,MATCH(A13,'Classificação Final'!$AK$14:$AK$69)),IF(AND($AC$2="par",$AE$2="misto"),INDEX('Classificação Final'!$BZ$14:$BZ$69,MATCH(A13,'Classificação Final'!$CP$14:$CP$69)),""))))))</f>
        <v/>
      </c>
      <c r="C13" s="464"/>
      <c r="D13" s="464"/>
      <c r="E13" s="464" t="str">
        <f>IF(B2="","",IF(AND($AC$2="trio",$AE$2="fem"),INDEX('Classificação Final'!$AO$14:$AO$69,MATCH(A13,'Classificação Final'!$BD$14:$BD$69)),IF(AND($AC$2="trio",$AE$2="mas"),INDEX('Classificação Final'!$BH$14:$BH$69,MATCH(A13,'Classificação Final'!$BW$14:$BW$69)),IF(AND($AC$2="par",$AE$2="fem"),INDEX('Classificação Final'!$C$14:$C$69,MATCH(A13,'Classificação Final'!$R$14:$R$69)),IF(AND($AC$2="par",$AE$2="mas"),INDEX('Classificação Final'!$V$14:$V$69,MATCH(A13,'Classificação Final'!$AK$14:$AK$69)),IF(AND($AC$2="par",$AE$2="misto"),INDEX('Classificação Final'!$CA$14:$CA$69,MATCH(A13,'Classificação Final'!$CP$14:$CP$69)),""))))))</f>
        <v/>
      </c>
      <c r="F13" s="464"/>
      <c r="G13" s="419" t="str">
        <f>IF(B2="","",IF(AND($AC$2="trio",$AE$2="fem"),INDEX('Classificação Final'!$BC$14:$BC$69,MATCH(A13,'Classificação Final'!$BD$14:$BD$69)),IF(AND($AC$2="trio",$AE$2="mas"),INDEX('Classificação Final'!$BV$14:$BV$69,MATCH(A13,'Classificação Final'!$BW$14:$BW$69)),IF(AND($AC$2="par",$AE$2="fem"),INDEX('Classificação Final'!$Q$14:$Q$69,MATCH(A13,'Classificação Final'!$R$14:$R$69)),IF(AND($AC$2="par",$AE$2="mas"),INDEX('Classificação Final'!$AJ$14:$AJ$69,MATCH(A13,'Classificação Final'!$AK$14:$AK$69)),IF(AND($AC$2="par",$AE$2="misto"),INDEX('Classificação Final'!$CO$14:$CO$69,MATCH(A13,'Classificação Final'!$CP$14:$CP$69)),""))))))</f>
        <v/>
      </c>
      <c r="H13" s="416"/>
      <c r="I13" s="416"/>
      <c r="J13" s="416"/>
      <c r="K13" s="416"/>
    </row>
    <row r="14" spans="1:80" s="417" customFormat="1" ht="52.2" customHeight="1" thickTop="1" thickBot="1" x14ac:dyDescent="0.35">
      <c r="A14" s="420" t="str">
        <f>IF(AND($AC$2="trio",$AE$2="fem"),INDEX('Classificação Final'!$BD$14:$BD$69,MATCH(G14,'Classificação Final'!$BC$14:$BC$69,0)),IF(AND($AC$2="trio",$AE$2="mas"),INDEX('Classificação Final'!$BW$14:$BW$69,MATCH(G14,'Classificação Final'!$BV$14:$BV$69,0)),IF(AND($AC$2="par",$AE$2="fem"),INDEX('Classificação Final'!$R$14:$R$69,MATCH(G14,'Classificação Final'!$Q$14:$Q$69,0)),IF(AND($AC$2="par",$AE$2="mas"),INDEX('Classificação Final'!$AK$14:$AK$69,MATCH(G14,'Classificação Final'!$AJ$14:$AJ$69,0)),IF(AND($AC$2="par",$AE$2="misto"),INDEX('Classificação Final'!$CP$14:$CP$69,MATCH(G14,'Classificação Final'!$CO$14:$CO$69,0)),"")))))</f>
        <v/>
      </c>
      <c r="B14" s="476">
        <f>IF(C2="","",C2)</f>
        <v>2</v>
      </c>
      <c r="C14" s="476"/>
      <c r="D14" s="476"/>
      <c r="E14" s="476" t="e">
        <f>IF(C3="","",C3)</f>
        <v>#N/A</v>
      </c>
      <c r="F14" s="476"/>
      <c r="G14" s="421" t="e">
        <f>IF(C4="","",C4)</f>
        <v>#N/A</v>
      </c>
      <c r="H14" s="416"/>
      <c r="I14" s="416"/>
      <c r="J14" s="416"/>
      <c r="K14" s="416"/>
    </row>
    <row r="15" spans="1:80" s="298" customFormat="1" ht="64.2" customHeight="1" thickTop="1" thickBot="1" x14ac:dyDescent="0.35">
      <c r="A15" s="294"/>
      <c r="B15" s="281"/>
      <c r="C15" s="281"/>
      <c r="D15" s="281"/>
      <c r="E15" s="281"/>
      <c r="F15" s="282"/>
      <c r="G15" s="282"/>
      <c r="H15" s="297"/>
      <c r="I15" s="297"/>
      <c r="J15" s="297"/>
      <c r="K15" s="297"/>
      <c r="AV15" s="463" t="str">
        <f>IF(L7="","",IF(AND($AC$2="trio",$AE$2="fem"),INDEX('Classificação Final'!$AN$14:$AN$69,MATCH(K15,'Classificação Final'!$BD$14:$BD$69)),IF(AND($AC$2="trio",$AE$2="mas"),INDEX('Classificação Final'!$BG$14:$BG$69,MATCH(K15,'Classificação Final'!$BW$14:$BW$69)),IF(AND($AC$2="par",$AE$2="fem"),INDEX('Classificação Final'!$B$14:$B$69,MATCH(K15,'Classificação Final'!$R$14:$R$69)),IF(AND($AC$2="par",$AE$2="mas"),INDEX('Classificação Final'!$U$14:$U$69,MATCH(K15,'Classificação Final'!$AK$14:$AK$69)),IF(AND($AC$2="par",$AE$2="misto"),INDEX('Classificação Final'!$BZ$14:$BZ$69,MATCH(K15,'Classificação Final'!$CQ$14:$CQ$69)),""))))))</f>
        <v/>
      </c>
      <c r="AW15" s="463"/>
      <c r="AX15" s="463"/>
    </row>
    <row r="16" spans="1:80" ht="64.2" customHeight="1" x14ac:dyDescent="0.3">
      <c r="A16" s="282"/>
      <c r="B16" s="282"/>
      <c r="C16" s="282"/>
      <c r="D16" s="282"/>
      <c r="E16" s="282"/>
      <c r="F16" s="475"/>
      <c r="G16" s="475"/>
      <c r="H16" s="282"/>
      <c r="I16" s="282"/>
      <c r="J16" s="282"/>
      <c r="K16" s="282"/>
    </row>
    <row r="17" spans="1:11" ht="64.2" customHeight="1" x14ac:dyDescent="0.3">
      <c r="A17" s="282"/>
      <c r="B17" s="282"/>
      <c r="C17" s="282"/>
      <c r="D17" s="282"/>
      <c r="E17" s="282"/>
      <c r="F17" s="475"/>
      <c r="G17" s="475"/>
      <c r="H17" s="282"/>
      <c r="I17" s="282"/>
      <c r="J17" s="282"/>
      <c r="K17" s="282"/>
    </row>
  </sheetData>
  <sheetProtection algorithmName="SHA-512" hashValue="XbKYF+sRWDvsZ9DckdRa4WZVJJGhqh6irZLWlf/kufDyeIYrHGEODuDV0PGRLvqsfDDmw6ciALy9h22Fuc5Cyw==" saltValue="dwC9dB0ek181ijx2fS2iLA==" spinCount="100000" sheet="1" sort="0" autoFilter="0"/>
  <mergeCells count="20">
    <mergeCell ref="BQ6:BU8"/>
    <mergeCell ref="F16:G17"/>
    <mergeCell ref="B14:D14"/>
    <mergeCell ref="E14:F14"/>
    <mergeCell ref="C4:E7"/>
    <mergeCell ref="A10:G10"/>
    <mergeCell ref="E13:F13"/>
    <mergeCell ref="B1:G1"/>
    <mergeCell ref="A1:A2"/>
    <mergeCell ref="AP4:AQ4"/>
    <mergeCell ref="AO5:AR5"/>
    <mergeCell ref="AV15:AX15"/>
    <mergeCell ref="B11:D11"/>
    <mergeCell ref="E11:F11"/>
    <mergeCell ref="B12:D12"/>
    <mergeCell ref="E12:F12"/>
    <mergeCell ref="B13:D13"/>
    <mergeCell ref="A3:B9"/>
    <mergeCell ref="C3:F3"/>
    <mergeCell ref="C2:G2"/>
  </mergeCells>
  <conditionalFormatting sqref="AC2:AE2">
    <cfRule type="expression" dxfId="224" priority="18">
      <formula>$AE$2="mas"</formula>
    </cfRule>
    <cfRule type="expression" dxfId="223" priority="19">
      <formula>$AE$2="fem"</formula>
    </cfRule>
  </conditionalFormatting>
  <conditionalFormatting sqref="AC2:AE2">
    <cfRule type="expression" dxfId="222" priority="17">
      <formula>$AE$2="misto"</formula>
    </cfRule>
  </conditionalFormatting>
  <conditionalFormatting sqref="G3 C3">
    <cfRule type="cellIs" dxfId="221" priority="13" operator="equal">
      <formula>0</formula>
    </cfRule>
  </conditionalFormatting>
  <conditionalFormatting sqref="AV15:AW15">
    <cfRule type="expression" dxfId="220" priority="11">
      <formula>$A$11=$A$14</formula>
    </cfRule>
  </conditionalFormatting>
  <conditionalFormatting sqref="G3">
    <cfRule type="expression" dxfId="219" priority="321">
      <formula>$AE$2="mas"</formula>
    </cfRule>
    <cfRule type="expression" dxfId="218" priority="322">
      <formula>$AE$2="fem"</formula>
    </cfRule>
  </conditionalFormatting>
  <conditionalFormatting sqref="G3">
    <cfRule type="expression" dxfId="217" priority="323">
      <formula>$AE$2="misto"</formula>
    </cfRule>
  </conditionalFormatting>
  <conditionalFormatting sqref="A14:G14">
    <cfRule type="expression" dxfId="216" priority="9">
      <formula>OR($B$14=$B$11,$B$14=$B$12,$B$14=$B$13)</formula>
    </cfRule>
  </conditionalFormatting>
  <conditionalFormatting sqref="A11:G13">
    <cfRule type="expression" dxfId="215" priority="5">
      <formula>$C$2=$B11</formula>
    </cfRule>
  </conditionalFormatting>
  <conditionalFormatting sqref="A3:K17 B2:K2">
    <cfRule type="expression" dxfId="214" priority="325">
      <formula>$B$2=""</formula>
    </cfRule>
  </conditionalFormatting>
  <pageMargins left="0.7" right="0.7" top="0.75" bottom="0.75" header="0.3" footer="0.3"/>
  <pageSetup paperSize="9" scale="14" orientation="portrait" horizontalDpi="4294967293"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7EEA5-E4F6-4E32-85B4-5652060FF3A3}">
  <dimension ref="A1:AB17"/>
  <sheetViews>
    <sheetView showGridLines="0" view="pageBreakPreview" zoomScale="40" zoomScaleNormal="160" zoomScaleSheetLayoutView="40" workbookViewId="0">
      <selection sqref="A1:XFD1"/>
    </sheetView>
  </sheetViews>
  <sheetFormatPr defaultRowHeight="25.8" x14ac:dyDescent="0.5"/>
  <cols>
    <col min="1" max="1" width="7.109375" style="345" customWidth="1"/>
    <col min="2" max="2" width="42.6640625" customWidth="1"/>
    <col min="3" max="3" width="7.109375" style="346" customWidth="1"/>
    <col min="4" max="4" width="42.6640625" customWidth="1"/>
    <col min="5" max="5" width="7.109375" style="346" customWidth="1"/>
    <col min="6" max="6" width="42.6640625" customWidth="1"/>
    <col min="7" max="7" width="7.109375" style="346" customWidth="1"/>
    <col min="8" max="8" width="42.6640625" customWidth="1"/>
    <col min="9" max="9" width="7.109375" style="346" customWidth="1"/>
    <col min="10" max="10" width="42.6640625" customWidth="1"/>
    <col min="11" max="11" width="7.109375" style="346" customWidth="1"/>
    <col min="12" max="12" width="42.6640625" customWidth="1"/>
    <col min="13" max="13" width="7.109375" style="346" customWidth="1"/>
    <col min="14" max="14" width="42.6640625" customWidth="1"/>
    <col min="15" max="15" width="7.109375" style="345" customWidth="1"/>
    <col min="16" max="16" width="42.6640625" customWidth="1"/>
    <col min="17" max="17" width="7.109375" style="346" customWidth="1"/>
    <col min="18" max="18" width="42.6640625" customWidth="1"/>
    <col min="19" max="19" width="7.109375" style="346" customWidth="1"/>
    <col min="20" max="20" width="42.6640625" customWidth="1"/>
    <col min="21" max="21" width="7.109375" style="346" customWidth="1"/>
    <col min="22" max="22" width="42.6640625" customWidth="1"/>
    <col min="23" max="23" width="7.109375" style="346" customWidth="1"/>
    <col min="24" max="24" width="42.6640625" customWidth="1"/>
    <col min="25" max="25" width="7.109375" style="346" customWidth="1"/>
    <col min="26" max="26" width="42.6640625" customWidth="1"/>
    <col min="27" max="27" width="7.109375" style="346" customWidth="1"/>
    <col min="28" max="28" width="42.6640625" customWidth="1"/>
  </cols>
  <sheetData>
    <row r="1" spans="1:28" s="392" customFormat="1" ht="82.8" customHeight="1" x14ac:dyDescent="0.25">
      <c r="B1" s="393"/>
      <c r="C1" s="114"/>
      <c r="D1" s="105"/>
      <c r="E1" s="391"/>
      <c r="F1" s="393"/>
      <c r="G1" s="393"/>
      <c r="H1" s="393"/>
    </row>
    <row r="2" spans="1:28" ht="136.19999999999999" customHeight="1" x14ac:dyDescent="0.3">
      <c r="A2" s="480"/>
      <c r="B2" s="480"/>
      <c r="C2" s="481" t="s">
        <v>155</v>
      </c>
      <c r="D2" s="482"/>
      <c r="E2" s="482"/>
      <c r="F2" s="482"/>
      <c r="G2" s="482"/>
      <c r="H2" s="482"/>
      <c r="I2" s="482"/>
      <c r="J2" s="482"/>
      <c r="K2" s="482"/>
      <c r="L2" s="482"/>
      <c r="M2" s="482"/>
      <c r="N2" s="483"/>
      <c r="O2" s="480"/>
      <c r="P2" s="480"/>
      <c r="Q2" s="481" t="s">
        <v>155</v>
      </c>
      <c r="R2" s="482"/>
      <c r="S2" s="482"/>
      <c r="T2" s="482"/>
      <c r="U2" s="482"/>
      <c r="V2" s="482"/>
      <c r="W2" s="482"/>
      <c r="X2" s="482"/>
      <c r="Y2" s="482"/>
      <c r="Z2" s="482"/>
      <c r="AA2" s="482"/>
      <c r="AB2" s="483"/>
    </row>
    <row r="3" spans="1:28" ht="35.4" customHeight="1" x14ac:dyDescent="0.3">
      <c r="A3" s="484" t="str">
        <f>IF(menú!$I$17="","",menú!$I$17)</f>
        <v>José Emanuel Rocha - 2011-2020</v>
      </c>
      <c r="B3" s="484"/>
      <c r="C3" s="485" t="str">
        <f>IF(menú!$J$3="","",menú!$J$3)</f>
        <v/>
      </c>
      <c r="D3" s="486"/>
      <c r="E3" s="486"/>
      <c r="F3" s="486"/>
      <c r="G3" s="486"/>
      <c r="H3" s="486"/>
      <c r="I3" s="486"/>
      <c r="J3" s="486"/>
      <c r="K3" s="479" t="str">
        <f>IF(menú!$C$3="","",menú!$C$3)</f>
        <v/>
      </c>
      <c r="L3" s="479"/>
      <c r="M3" s="479"/>
      <c r="N3" s="479"/>
      <c r="O3" s="484" t="str">
        <f>IF(menú!$I$17="","",menú!$I$17)</f>
        <v>José Emanuel Rocha - 2011-2020</v>
      </c>
      <c r="P3" s="484"/>
      <c r="Q3" s="485" t="str">
        <f>IF(menú!$J$3="","",menú!$J$3)</f>
        <v/>
      </c>
      <c r="R3" s="486"/>
      <c r="S3" s="486"/>
      <c r="T3" s="486"/>
      <c r="U3" s="486"/>
      <c r="V3" s="486"/>
      <c r="W3" s="486"/>
      <c r="X3" s="486"/>
      <c r="Y3" s="479" t="str">
        <f>IF(menú!$C$3="","",menú!$C$3)</f>
        <v/>
      </c>
      <c r="Z3" s="479"/>
      <c r="AA3" s="479"/>
      <c r="AB3" s="479"/>
    </row>
    <row r="4" spans="1:28" ht="8.4" customHeight="1" thickBot="1" x14ac:dyDescent="0.35">
      <c r="A4" s="335"/>
      <c r="B4" s="336"/>
      <c r="C4"/>
      <c r="D4" s="337"/>
      <c r="E4" s="338"/>
      <c r="F4" s="336"/>
      <c r="G4" s="338"/>
      <c r="H4" s="336"/>
      <c r="I4" s="338"/>
      <c r="J4" s="336"/>
      <c r="K4" s="338"/>
      <c r="L4" s="336"/>
      <c r="M4" s="338"/>
      <c r="N4" s="336"/>
      <c r="O4" s="335"/>
      <c r="P4" s="336"/>
      <c r="Q4"/>
      <c r="R4" s="337"/>
      <c r="S4" s="338"/>
      <c r="T4" s="336"/>
      <c r="U4" s="338"/>
      <c r="V4" s="336"/>
      <c r="W4" s="338"/>
      <c r="X4" s="336"/>
      <c r="Y4" s="338"/>
      <c r="Z4" s="336"/>
      <c r="AA4" s="338"/>
      <c r="AB4" s="336"/>
    </row>
    <row r="5" spans="1:28" s="326" customFormat="1" ht="35.4" customHeight="1" thickTop="1" x14ac:dyDescent="0.25">
      <c r="A5" s="488" t="s">
        <v>156</v>
      </c>
      <c r="B5" s="489"/>
      <c r="C5" s="492" t="s">
        <v>157</v>
      </c>
      <c r="D5" s="492"/>
      <c r="E5" s="493"/>
      <c r="F5" s="493"/>
      <c r="G5" s="493"/>
      <c r="H5" s="493"/>
      <c r="I5" s="493"/>
      <c r="J5" s="339" t="s">
        <v>158</v>
      </c>
      <c r="K5" s="487"/>
      <c r="L5" s="487"/>
      <c r="M5" s="487"/>
      <c r="N5" s="487"/>
      <c r="O5" s="494" t="s">
        <v>159</v>
      </c>
      <c r="P5" s="495"/>
      <c r="Q5" s="492" t="s">
        <v>157</v>
      </c>
      <c r="R5" s="492"/>
      <c r="S5" s="493"/>
      <c r="T5" s="493"/>
      <c r="U5" s="493"/>
      <c r="V5" s="493"/>
      <c r="W5" s="493"/>
      <c r="X5" s="339" t="s">
        <v>158</v>
      </c>
      <c r="Y5" s="487"/>
      <c r="Z5" s="487"/>
      <c r="AA5" s="487"/>
      <c r="AB5" s="487"/>
    </row>
    <row r="6" spans="1:28" s="326" customFormat="1" ht="10.199999999999999" customHeight="1" x14ac:dyDescent="0.4">
      <c r="A6" s="490"/>
      <c r="B6" s="491"/>
      <c r="C6" s="340"/>
      <c r="D6" s="341"/>
      <c r="E6" s="340"/>
      <c r="F6" s="341"/>
      <c r="G6" s="340"/>
      <c r="H6" s="341"/>
      <c r="I6" s="340"/>
      <c r="J6" s="341"/>
      <c r="K6" s="340"/>
      <c r="L6" s="341"/>
      <c r="M6" s="340"/>
      <c r="N6" s="341"/>
      <c r="O6" s="496"/>
      <c r="P6" s="497"/>
      <c r="Q6" s="340"/>
      <c r="R6" s="341"/>
      <c r="S6" s="340"/>
      <c r="T6" s="341"/>
      <c r="U6" s="340"/>
      <c r="V6" s="341"/>
      <c r="W6" s="340"/>
      <c r="X6" s="341"/>
      <c r="Y6" s="340"/>
      <c r="Z6" s="341"/>
      <c r="AA6" s="340"/>
      <c r="AB6" s="341"/>
    </row>
    <row r="7" spans="1:28" s="342" customFormat="1" ht="42.45" customHeight="1" x14ac:dyDescent="0.3">
      <c r="A7" s="490"/>
      <c r="B7" s="491"/>
      <c r="O7" s="496"/>
      <c r="P7" s="497"/>
    </row>
    <row r="8" spans="1:28" s="344" customFormat="1" ht="235.2" customHeight="1" x14ac:dyDescent="0.3">
      <c r="A8" s="343" t="str">
        <f>IF('ordem de passagem'!$B$11="","",'ordem de passagem'!$B$11)</f>
        <v/>
      </c>
      <c r="B8" s="343"/>
      <c r="C8" s="343" t="str">
        <f>IF('ordem de passagem'!$B$21="","",'ordem de passagem'!$B$21)</f>
        <v/>
      </c>
      <c r="D8" s="343"/>
      <c r="E8" s="343" t="str">
        <f>IF('ordem de passagem'!$B$31="","",'ordem de passagem'!$B$31)</f>
        <v/>
      </c>
      <c r="F8" s="343"/>
      <c r="G8" s="343" t="str">
        <f>IF('ordem de passagem'!$B$41="","",'ordem de passagem'!$B$41)</f>
        <v/>
      </c>
      <c r="H8" s="343"/>
      <c r="I8" s="343" t="str">
        <f>IF('ordem de passagem'!$B$51="","",'ordem de passagem'!$B$51)</f>
        <v/>
      </c>
      <c r="J8" s="343"/>
      <c r="K8" s="343" t="str">
        <f>IF('ordem de passagem'!$B$61="","",'ordem de passagem'!$B$61)</f>
        <v/>
      </c>
      <c r="L8" s="343"/>
      <c r="M8" s="343" t="str">
        <f>IF('ordem de passagem'!$B$71="","",'ordem de passagem'!$B$71)</f>
        <v/>
      </c>
      <c r="N8" s="343"/>
      <c r="O8" s="343" t="str">
        <f>IF('ordem de passagem'!$B$11="","",'ordem de passagem'!$B$11)</f>
        <v/>
      </c>
      <c r="P8" s="343"/>
      <c r="Q8" s="343" t="str">
        <f>IF('ordem de passagem'!$B$21="","",'ordem de passagem'!$B$21)</f>
        <v/>
      </c>
      <c r="R8" s="343"/>
      <c r="S8" s="343" t="str">
        <f>IF('ordem de passagem'!$B$31="","",'ordem de passagem'!$B$31)</f>
        <v/>
      </c>
      <c r="T8" s="343"/>
      <c r="U8" s="343" t="str">
        <f>IF('ordem de passagem'!$B$41="","",'ordem de passagem'!$B$41)</f>
        <v/>
      </c>
      <c r="V8" s="343"/>
      <c r="W8" s="343" t="str">
        <f>IF('ordem de passagem'!$B$51="","",'ordem de passagem'!$B$51)</f>
        <v/>
      </c>
      <c r="X8" s="343"/>
      <c r="Y8" s="343" t="str">
        <f>IF('ordem de passagem'!$B$61="","",'ordem de passagem'!$B$61)</f>
        <v/>
      </c>
      <c r="Z8" s="343"/>
      <c r="AA8" s="343" t="str">
        <f>IF('ordem de passagem'!$B$71="","",'ordem de passagem'!$B$71)</f>
        <v/>
      </c>
      <c r="AB8" s="343"/>
    </row>
    <row r="9" spans="1:28" s="344" customFormat="1" ht="235.2" customHeight="1" x14ac:dyDescent="0.3">
      <c r="A9" s="343" t="str">
        <f>IF('ordem de passagem'!$B$12="","",'ordem de passagem'!$B$12)</f>
        <v/>
      </c>
      <c r="B9" s="343"/>
      <c r="C9" s="343" t="str">
        <f>IF('ordem de passagem'!$B$22="","",'ordem de passagem'!$B$22)</f>
        <v/>
      </c>
      <c r="D9" s="343"/>
      <c r="E9" s="343" t="str">
        <f>IF('ordem de passagem'!$B$32="","",'ordem de passagem'!$B$32)</f>
        <v/>
      </c>
      <c r="F9" s="343"/>
      <c r="G9" s="343" t="str">
        <f>IF('ordem de passagem'!$B$42="","",'ordem de passagem'!$B$42)</f>
        <v/>
      </c>
      <c r="H9" s="343"/>
      <c r="I9" s="343" t="str">
        <f>IF('ordem de passagem'!$B$52="","",'ordem de passagem'!$B$52)</f>
        <v/>
      </c>
      <c r="J9" s="343"/>
      <c r="K9" s="343" t="str">
        <f>IF('ordem de passagem'!$B$62="","",'ordem de passagem'!$B$62)</f>
        <v/>
      </c>
      <c r="L9" s="343"/>
      <c r="M9" s="343" t="str">
        <f>IF('ordem de passagem'!$B$72="","",'ordem de passagem'!$B$72)</f>
        <v/>
      </c>
      <c r="N9" s="343"/>
      <c r="O9" s="343" t="str">
        <f>IF('ordem de passagem'!$B$12="","",'ordem de passagem'!$B$12)</f>
        <v/>
      </c>
      <c r="P9" s="343"/>
      <c r="Q9" s="343" t="str">
        <f>IF('ordem de passagem'!$B$22="","",'ordem de passagem'!$B$22)</f>
        <v/>
      </c>
      <c r="R9" s="343"/>
      <c r="S9" s="343" t="str">
        <f>IF('ordem de passagem'!$B$32="","",'ordem de passagem'!$B$32)</f>
        <v/>
      </c>
      <c r="T9" s="343"/>
      <c r="U9" s="343" t="str">
        <f>IF('ordem de passagem'!$B$42="","",'ordem de passagem'!$B$42)</f>
        <v/>
      </c>
      <c r="V9" s="343"/>
      <c r="W9" s="343" t="str">
        <f>IF('ordem de passagem'!$B$52="","",'ordem de passagem'!$B$52)</f>
        <v/>
      </c>
      <c r="X9" s="343"/>
      <c r="Y9" s="343" t="str">
        <f>IF('ordem de passagem'!$B$62="","",'ordem de passagem'!$B$62)</f>
        <v/>
      </c>
      <c r="Z9" s="343"/>
      <c r="AA9" s="343" t="str">
        <f>IF('ordem de passagem'!$B$72="","",'ordem de passagem'!$B$72)</f>
        <v/>
      </c>
      <c r="AB9" s="343"/>
    </row>
    <row r="10" spans="1:28" s="344" customFormat="1" ht="235.2" customHeight="1" x14ac:dyDescent="0.3">
      <c r="A10" s="343" t="str">
        <f>IF('ordem de passagem'!$B$13="","",'ordem de passagem'!$B$13)</f>
        <v/>
      </c>
      <c r="B10" s="343"/>
      <c r="C10" s="343" t="str">
        <f>IF('ordem de passagem'!$B$23="","",'ordem de passagem'!$B$23)</f>
        <v/>
      </c>
      <c r="D10" s="343"/>
      <c r="E10" s="343" t="str">
        <f>IF('ordem de passagem'!$B$33="","",'ordem de passagem'!$B$33)</f>
        <v/>
      </c>
      <c r="F10" s="343"/>
      <c r="G10" s="343" t="str">
        <f>IF('ordem de passagem'!$B$43="","",'ordem de passagem'!$B$43)</f>
        <v/>
      </c>
      <c r="H10" s="343"/>
      <c r="I10" s="343" t="str">
        <f>IF('ordem de passagem'!$B$53="","",'ordem de passagem'!$B$53)</f>
        <v/>
      </c>
      <c r="J10" s="343"/>
      <c r="K10" s="343" t="str">
        <f>IF('ordem de passagem'!$B$63="","",'ordem de passagem'!$B$63)</f>
        <v/>
      </c>
      <c r="L10" s="343"/>
      <c r="M10" s="343" t="str">
        <f>IF('ordem de passagem'!$B$73="","",'ordem de passagem'!$B$73)</f>
        <v/>
      </c>
      <c r="N10" s="343"/>
      <c r="O10" s="343" t="str">
        <f>IF('ordem de passagem'!$B$13="","",'ordem de passagem'!$B$13)</f>
        <v/>
      </c>
      <c r="P10" s="343"/>
      <c r="Q10" s="343" t="str">
        <f>IF('ordem de passagem'!$B$23="","",'ordem de passagem'!$B$23)</f>
        <v/>
      </c>
      <c r="R10" s="343"/>
      <c r="S10" s="343" t="str">
        <f>IF('ordem de passagem'!$B$33="","",'ordem de passagem'!$B$33)</f>
        <v/>
      </c>
      <c r="T10" s="343"/>
      <c r="U10" s="343" t="str">
        <f>IF('ordem de passagem'!$B$43="","",'ordem de passagem'!$B$43)</f>
        <v/>
      </c>
      <c r="V10" s="343"/>
      <c r="W10" s="343" t="str">
        <f>IF('ordem de passagem'!$B$53="","",'ordem de passagem'!$B$53)</f>
        <v/>
      </c>
      <c r="X10" s="343"/>
      <c r="Y10" s="343" t="str">
        <f>IF('ordem de passagem'!$B$63="","",'ordem de passagem'!$B$63)</f>
        <v/>
      </c>
      <c r="Z10" s="343"/>
      <c r="AA10" s="343" t="str">
        <f>IF('ordem de passagem'!$B$73="","",'ordem de passagem'!$B$73)</f>
        <v/>
      </c>
      <c r="AB10" s="343"/>
    </row>
    <row r="11" spans="1:28" s="344" customFormat="1" ht="235.2" customHeight="1" x14ac:dyDescent="0.3">
      <c r="A11" s="343" t="str">
        <f>IF('ordem de passagem'!$B$14="","",'ordem de passagem'!$B$14)</f>
        <v/>
      </c>
      <c r="B11" s="343"/>
      <c r="C11" s="343" t="str">
        <f>IF('ordem de passagem'!$B$24="","",'ordem de passagem'!$B$24)</f>
        <v/>
      </c>
      <c r="D11" s="343"/>
      <c r="E11" s="343" t="str">
        <f>IF('ordem de passagem'!$B$34="","",'ordem de passagem'!$B$34)</f>
        <v/>
      </c>
      <c r="F11" s="343"/>
      <c r="G11" s="343" t="str">
        <f>IF('ordem de passagem'!$B$44="","",'ordem de passagem'!$B$44)</f>
        <v/>
      </c>
      <c r="H11" s="343"/>
      <c r="I11" s="343" t="str">
        <f>IF('ordem de passagem'!$B$54="","",'ordem de passagem'!$B$54)</f>
        <v/>
      </c>
      <c r="J11" s="343"/>
      <c r="K11" s="343" t="str">
        <f>IF('ordem de passagem'!$B$64="","",'ordem de passagem'!$B$64)</f>
        <v/>
      </c>
      <c r="L11" s="343"/>
      <c r="M11" s="343" t="str">
        <f>IF('ordem de passagem'!$B$74="","",'ordem de passagem'!$B$74)</f>
        <v/>
      </c>
      <c r="N11" s="343"/>
      <c r="O11" s="343" t="str">
        <f>IF('ordem de passagem'!$B$14="","",'ordem de passagem'!$B$14)</f>
        <v/>
      </c>
      <c r="P11" s="343"/>
      <c r="Q11" s="343" t="str">
        <f>IF('ordem de passagem'!$B$24="","",'ordem de passagem'!$B$24)</f>
        <v/>
      </c>
      <c r="R11" s="343"/>
      <c r="S11" s="343" t="str">
        <f>IF('ordem de passagem'!$B$34="","",'ordem de passagem'!$B$34)</f>
        <v/>
      </c>
      <c r="T11" s="343"/>
      <c r="U11" s="343" t="str">
        <f>IF('ordem de passagem'!$B$44="","",'ordem de passagem'!$B$44)</f>
        <v/>
      </c>
      <c r="V11" s="343"/>
      <c r="W11" s="343" t="str">
        <f>IF('ordem de passagem'!$B$54="","",'ordem de passagem'!$B$54)</f>
        <v/>
      </c>
      <c r="X11" s="343"/>
      <c r="Y11" s="343" t="str">
        <f>IF('ordem de passagem'!$B$64="","",'ordem de passagem'!$B$64)</f>
        <v/>
      </c>
      <c r="Z11" s="343"/>
      <c r="AA11" s="343" t="str">
        <f>IF('ordem de passagem'!$B$74="","",'ordem de passagem'!$B$74)</f>
        <v/>
      </c>
      <c r="AB11" s="343"/>
    </row>
    <row r="12" spans="1:28" s="344" customFormat="1" ht="235.2" customHeight="1" x14ac:dyDescent="0.3">
      <c r="A12" s="343" t="str">
        <f>IF('ordem de passagem'!$B$15="","",'ordem de passagem'!$B$15)</f>
        <v/>
      </c>
      <c r="B12" s="343"/>
      <c r="C12" s="343" t="str">
        <f>IF('ordem de passagem'!$B$25="","",'ordem de passagem'!$B$25)</f>
        <v/>
      </c>
      <c r="D12" s="343"/>
      <c r="E12" s="343" t="str">
        <f>IF('ordem de passagem'!$B$35="","",'ordem de passagem'!$B$35)</f>
        <v/>
      </c>
      <c r="F12" s="343"/>
      <c r="G12" s="343" t="str">
        <f>IF('ordem de passagem'!$B$45="","",'ordem de passagem'!$B$45)</f>
        <v/>
      </c>
      <c r="H12" s="343"/>
      <c r="I12" s="343" t="str">
        <f>IF('ordem de passagem'!$B$55="","",'ordem de passagem'!$B$55)</f>
        <v/>
      </c>
      <c r="J12" s="343"/>
      <c r="K12" s="343" t="str">
        <f>IF('ordem de passagem'!$B$65="","",'ordem de passagem'!$B$65)</f>
        <v/>
      </c>
      <c r="L12" s="343"/>
      <c r="M12" s="343" t="str">
        <f>IF('ordem de passagem'!$B$75="","",'ordem de passagem'!$B$75)</f>
        <v/>
      </c>
      <c r="N12" s="343"/>
      <c r="O12" s="343" t="str">
        <f>IF('ordem de passagem'!$B$15="","",'ordem de passagem'!$B$15)</f>
        <v/>
      </c>
      <c r="P12" s="343"/>
      <c r="Q12" s="343" t="str">
        <f>IF('ordem de passagem'!$B$25="","",'ordem de passagem'!$B$25)</f>
        <v/>
      </c>
      <c r="R12" s="343"/>
      <c r="S12" s="343" t="str">
        <f>IF('ordem de passagem'!$B$35="","",'ordem de passagem'!$B$35)</f>
        <v/>
      </c>
      <c r="T12" s="343"/>
      <c r="U12" s="343" t="str">
        <f>IF('ordem de passagem'!$B$45="","",'ordem de passagem'!$B$45)</f>
        <v/>
      </c>
      <c r="V12" s="343"/>
      <c r="W12" s="343" t="str">
        <f>IF('ordem de passagem'!$B$55="","",'ordem de passagem'!$B$55)</f>
        <v/>
      </c>
      <c r="X12" s="343"/>
      <c r="Y12" s="343" t="str">
        <f>IF('ordem de passagem'!$B$65="","",'ordem de passagem'!$B$65)</f>
        <v/>
      </c>
      <c r="Z12" s="343"/>
      <c r="AA12" s="343" t="str">
        <f>IF('ordem de passagem'!$B$75="","",'ordem de passagem'!$B$75)</f>
        <v/>
      </c>
      <c r="AB12" s="343"/>
    </row>
    <row r="13" spans="1:28" s="344" customFormat="1" ht="235.2" customHeight="1" x14ac:dyDescent="0.3">
      <c r="A13" s="343" t="str">
        <f>IF('ordem de passagem'!$B$16="","",'ordem de passagem'!$B$16)</f>
        <v/>
      </c>
      <c r="B13" s="343"/>
      <c r="C13" s="343" t="str">
        <f>IF('ordem de passagem'!$B$26="","",'ordem de passagem'!$B$26)</f>
        <v/>
      </c>
      <c r="D13" s="343"/>
      <c r="E13" s="343" t="str">
        <f>IF('ordem de passagem'!$B$36="","",'ordem de passagem'!$B$36)</f>
        <v/>
      </c>
      <c r="F13" s="343"/>
      <c r="G13" s="343" t="str">
        <f>IF('ordem de passagem'!$B$46="","",'ordem de passagem'!$B$46)</f>
        <v/>
      </c>
      <c r="H13" s="343"/>
      <c r="I13" s="343" t="str">
        <f>IF('ordem de passagem'!$B$56="","",'ordem de passagem'!$B$56)</f>
        <v/>
      </c>
      <c r="J13" s="343"/>
      <c r="K13" s="343" t="str">
        <f>IF('ordem de passagem'!$B$66="","",'ordem de passagem'!$B$66)</f>
        <v/>
      </c>
      <c r="L13" s="343"/>
      <c r="M13" s="343" t="str">
        <f>IF('ordem de passagem'!$B$76="","",'ordem de passagem'!$B$76)</f>
        <v/>
      </c>
      <c r="N13" s="343"/>
      <c r="O13" s="343" t="str">
        <f>IF('ordem de passagem'!$B$16="","",'ordem de passagem'!$B$16)</f>
        <v/>
      </c>
      <c r="P13" s="343"/>
      <c r="Q13" s="343" t="str">
        <f>IF('ordem de passagem'!$B$26="","",'ordem de passagem'!$B$26)</f>
        <v/>
      </c>
      <c r="R13" s="343"/>
      <c r="S13" s="343" t="str">
        <f>IF('ordem de passagem'!$B$36="","",'ordem de passagem'!$B$36)</f>
        <v/>
      </c>
      <c r="T13" s="343"/>
      <c r="U13" s="343" t="str">
        <f>IF('ordem de passagem'!$B$46="","",'ordem de passagem'!$B$46)</f>
        <v/>
      </c>
      <c r="V13" s="343"/>
      <c r="W13" s="343" t="str">
        <f>IF('ordem de passagem'!$B$56="","",'ordem de passagem'!$B$56)</f>
        <v/>
      </c>
      <c r="X13" s="343"/>
      <c r="Y13" s="343" t="str">
        <f>IF('ordem de passagem'!$B$66="","",'ordem de passagem'!$B$66)</f>
        <v/>
      </c>
      <c r="Z13" s="343"/>
      <c r="AA13" s="343" t="str">
        <f>IF('ordem de passagem'!$B$76="","",'ordem de passagem'!$B$76)</f>
        <v/>
      </c>
      <c r="AB13" s="343"/>
    </row>
    <row r="14" spans="1:28" s="344" customFormat="1" ht="235.2" customHeight="1" x14ac:dyDescent="0.3">
      <c r="A14" s="343" t="str">
        <f>IF('ordem de passagem'!$B$17="","",'ordem de passagem'!$B$17)</f>
        <v/>
      </c>
      <c r="B14" s="343"/>
      <c r="C14" s="343" t="str">
        <f>IF('ordem de passagem'!$B$27="","",'ordem de passagem'!$B$27)</f>
        <v/>
      </c>
      <c r="D14" s="343"/>
      <c r="E14" s="343" t="str">
        <f>IF('ordem de passagem'!$B$37="","",'ordem de passagem'!$B$37)</f>
        <v/>
      </c>
      <c r="F14" s="343"/>
      <c r="G14" s="343" t="str">
        <f>IF('ordem de passagem'!$B$47="","",'ordem de passagem'!$B$47)</f>
        <v/>
      </c>
      <c r="H14" s="343"/>
      <c r="I14" s="343" t="str">
        <f>IF('ordem de passagem'!$B$57="","",'ordem de passagem'!$B$57)</f>
        <v/>
      </c>
      <c r="J14" s="343"/>
      <c r="K14" s="343" t="str">
        <f>IF('ordem de passagem'!$B$67="","",'ordem de passagem'!$B$67)</f>
        <v/>
      </c>
      <c r="L14" s="343"/>
      <c r="M14" s="343" t="str">
        <f>IF('ordem de passagem'!$B$77="","",'ordem de passagem'!$B$77)</f>
        <v/>
      </c>
      <c r="N14" s="343"/>
      <c r="O14" s="343" t="str">
        <f>IF('ordem de passagem'!$B$17="","",'ordem de passagem'!$B$17)</f>
        <v/>
      </c>
      <c r="P14" s="343"/>
      <c r="Q14" s="343" t="str">
        <f>IF('ordem de passagem'!$B$27="","",'ordem de passagem'!$B$27)</f>
        <v/>
      </c>
      <c r="R14" s="343"/>
      <c r="S14" s="343" t="str">
        <f>IF('ordem de passagem'!$B$37="","",'ordem de passagem'!$B$37)</f>
        <v/>
      </c>
      <c r="T14" s="343"/>
      <c r="U14" s="343" t="str">
        <f>IF('ordem de passagem'!$B$47="","",'ordem de passagem'!$B$47)</f>
        <v/>
      </c>
      <c r="V14" s="343"/>
      <c r="W14" s="343" t="str">
        <f>IF('ordem de passagem'!$B$57="","",'ordem de passagem'!$B$57)</f>
        <v/>
      </c>
      <c r="X14" s="343"/>
      <c r="Y14" s="343" t="str">
        <f>IF('ordem de passagem'!$B$67="","",'ordem de passagem'!$B$67)</f>
        <v/>
      </c>
      <c r="Z14" s="343"/>
      <c r="AA14" s="343" t="str">
        <f>IF('ordem de passagem'!$B$77="","",'ordem de passagem'!$B$77)</f>
        <v/>
      </c>
      <c r="AB14" s="343"/>
    </row>
    <row r="15" spans="1:28" s="344" customFormat="1" ht="235.2" customHeight="1" x14ac:dyDescent="0.3">
      <c r="A15" s="343" t="str">
        <f>IF('ordem de passagem'!$B$18="","",'ordem de passagem'!$B$18)</f>
        <v/>
      </c>
      <c r="B15" s="343"/>
      <c r="C15" s="343" t="str">
        <f>IF('ordem de passagem'!$B$28="","",'ordem de passagem'!$B$28)</f>
        <v/>
      </c>
      <c r="D15" s="343"/>
      <c r="E15" s="343" t="str">
        <f>IF('ordem de passagem'!$B$38="","",'ordem de passagem'!$B$38)</f>
        <v/>
      </c>
      <c r="F15" s="343"/>
      <c r="G15" s="343" t="str">
        <f>IF('ordem de passagem'!$B$48="","",'ordem de passagem'!$B$48)</f>
        <v/>
      </c>
      <c r="H15" s="343"/>
      <c r="I15" s="343" t="str">
        <f>IF('ordem de passagem'!$B$58="","",'ordem de passagem'!$B$58)</f>
        <v/>
      </c>
      <c r="J15" s="343"/>
      <c r="K15" s="343" t="str">
        <f>IF('ordem de passagem'!$B$68="","",'ordem de passagem'!$B$68)</f>
        <v/>
      </c>
      <c r="L15" s="343"/>
      <c r="M15" s="343" t="str">
        <f>IF('ordem de passagem'!$B$78="","",'ordem de passagem'!$B$78)</f>
        <v/>
      </c>
      <c r="N15" s="343"/>
      <c r="O15" s="343" t="str">
        <f>IF('ordem de passagem'!$B$18="","",'ordem de passagem'!$B$18)</f>
        <v/>
      </c>
      <c r="P15" s="343"/>
      <c r="Q15" s="343" t="str">
        <f>IF('ordem de passagem'!$B$28="","",'ordem de passagem'!$B$28)</f>
        <v/>
      </c>
      <c r="R15" s="343"/>
      <c r="S15" s="343" t="str">
        <f>IF('ordem de passagem'!$B$38="","",'ordem de passagem'!$B$38)</f>
        <v/>
      </c>
      <c r="T15" s="343"/>
      <c r="U15" s="343" t="str">
        <f>IF('ordem de passagem'!$B$48="","",'ordem de passagem'!$B$48)</f>
        <v/>
      </c>
      <c r="V15" s="343"/>
      <c r="W15" s="343" t="str">
        <f>IF('ordem de passagem'!$B$58="","",'ordem de passagem'!$B$58)</f>
        <v/>
      </c>
      <c r="X15" s="343"/>
      <c r="Y15" s="343" t="str">
        <f>IF('ordem de passagem'!$B$68="","",'ordem de passagem'!$B$68)</f>
        <v/>
      </c>
      <c r="Z15" s="343"/>
      <c r="AA15" s="343" t="str">
        <f>IF('ordem de passagem'!$B$78="","",'ordem de passagem'!$B$78)</f>
        <v/>
      </c>
      <c r="AB15" s="343"/>
    </row>
    <row r="16" spans="1:28" s="344" customFormat="1" ht="235.2" customHeight="1" x14ac:dyDescent="0.3">
      <c r="A16" s="343" t="str">
        <f>IF('ordem de passagem'!$B$19="","",'ordem de passagem'!$B$19)</f>
        <v/>
      </c>
      <c r="B16" s="343"/>
      <c r="C16" s="343" t="str">
        <f>IF('ordem de passagem'!$B$29="","",'ordem de passagem'!$B$29)</f>
        <v/>
      </c>
      <c r="D16" s="343"/>
      <c r="E16" s="343" t="str">
        <f>IF('ordem de passagem'!$B$39="","",'ordem de passagem'!$B$39)</f>
        <v/>
      </c>
      <c r="F16" s="343"/>
      <c r="G16" s="343" t="str">
        <f>IF('ordem de passagem'!$B$49="","",'ordem de passagem'!$B$49)</f>
        <v/>
      </c>
      <c r="H16" s="343"/>
      <c r="I16" s="343" t="str">
        <f>IF('ordem de passagem'!$B$59="","",'ordem de passagem'!$B$59)</f>
        <v/>
      </c>
      <c r="J16" s="343"/>
      <c r="K16" s="343" t="str">
        <f>IF('ordem de passagem'!$B$69="","",'ordem de passagem'!$B$69)</f>
        <v/>
      </c>
      <c r="L16" s="343"/>
      <c r="M16" s="343" t="str">
        <f>IF('ordem de passagem'!$B$79="","",'ordem de passagem'!$B$79)</f>
        <v/>
      </c>
      <c r="N16" s="343"/>
      <c r="O16" s="343" t="str">
        <f>IF('ordem de passagem'!$B$19="","",'ordem de passagem'!$B$19)</f>
        <v/>
      </c>
      <c r="P16" s="343"/>
      <c r="Q16" s="343" t="str">
        <f>IF('ordem de passagem'!$B$29="","",'ordem de passagem'!$B$29)</f>
        <v/>
      </c>
      <c r="R16" s="343"/>
      <c r="S16" s="343" t="str">
        <f>IF('ordem de passagem'!$B$39="","",'ordem de passagem'!$B$39)</f>
        <v/>
      </c>
      <c r="T16" s="343"/>
      <c r="U16" s="343" t="str">
        <f>IF('ordem de passagem'!$B$49="","",'ordem de passagem'!$B$49)</f>
        <v/>
      </c>
      <c r="V16" s="343"/>
      <c r="W16" s="343" t="str">
        <f>IF('ordem de passagem'!$B$59="","",'ordem de passagem'!$B$59)</f>
        <v/>
      </c>
      <c r="X16" s="343"/>
      <c r="Y16" s="343" t="str">
        <f>IF('ordem de passagem'!$B$69="","",'ordem de passagem'!$B$69)</f>
        <v/>
      </c>
      <c r="Z16" s="343"/>
      <c r="AA16" s="343" t="str">
        <f>IF('ordem de passagem'!$B$79="","",'ordem de passagem'!$B$79)</f>
        <v/>
      </c>
      <c r="AB16" s="343"/>
    </row>
    <row r="17" spans="1:28" s="344" customFormat="1" ht="235.2" customHeight="1" x14ac:dyDescent="0.3">
      <c r="A17" s="343" t="str">
        <f>IF('ordem de passagem'!$B$20="","",'ordem de passagem'!$B$20)</f>
        <v/>
      </c>
      <c r="B17" s="343"/>
      <c r="C17" s="343" t="str">
        <f>IF('ordem de passagem'!$B$30="","",'ordem de passagem'!$B$30)</f>
        <v/>
      </c>
      <c r="D17" s="343"/>
      <c r="E17" s="343" t="str">
        <f>IF('ordem de passagem'!$B$40="","",'ordem de passagem'!$B$40)</f>
        <v/>
      </c>
      <c r="F17" s="343"/>
      <c r="G17" s="343" t="str">
        <f>IF('ordem de passagem'!$B$50="","",'ordem de passagem'!$B$50)</f>
        <v/>
      </c>
      <c r="H17" s="343"/>
      <c r="I17" s="343" t="str">
        <f>IF('ordem de passagem'!$B$60="","",'ordem de passagem'!$B$60)</f>
        <v/>
      </c>
      <c r="J17" s="343"/>
      <c r="K17" s="343" t="str">
        <f>IF('ordem de passagem'!$B$70="","",'ordem de passagem'!$B$70)</f>
        <v/>
      </c>
      <c r="L17" s="343"/>
      <c r="M17" s="343" t="str">
        <f>IF('ordem de passagem'!$B$80="","",'ordem de passagem'!$B$80)</f>
        <v/>
      </c>
      <c r="N17" s="343"/>
      <c r="O17" s="343" t="str">
        <f>IF('ordem de passagem'!$B$20="","",'ordem de passagem'!$B$20)</f>
        <v/>
      </c>
      <c r="P17" s="343"/>
      <c r="Q17" s="343" t="str">
        <f>IF('ordem de passagem'!$B$30="","",'ordem de passagem'!$B$30)</f>
        <v/>
      </c>
      <c r="R17" s="343"/>
      <c r="S17" s="343" t="str">
        <f>IF('ordem de passagem'!$B$40="","",'ordem de passagem'!$B$40)</f>
        <v/>
      </c>
      <c r="T17" s="343"/>
      <c r="U17" s="343" t="str">
        <f>IF('ordem de passagem'!$B$50="","",'ordem de passagem'!$B$50)</f>
        <v/>
      </c>
      <c r="V17" s="343"/>
      <c r="W17" s="343" t="str">
        <f>IF('ordem de passagem'!$B$60="","",'ordem de passagem'!$B$60)</f>
        <v/>
      </c>
      <c r="X17" s="343"/>
      <c r="Y17" s="343" t="str">
        <f>IF('ordem de passagem'!$B$70="","",'ordem de passagem'!$B$70)</f>
        <v/>
      </c>
      <c r="Z17" s="343"/>
      <c r="AA17" s="343" t="str">
        <f>IF('ordem de passagem'!$B$80="","",'ordem de passagem'!$B$80)</f>
        <v/>
      </c>
      <c r="AB17" s="343"/>
    </row>
  </sheetData>
  <sheetProtection algorithmName="SHA-512" hashValue="yhtZV/M3GrtRvtxBBwEoJVo34vwfK+AwpUaQULnXBhQmYxG4yKRtvHL02PzkKdk5Ou0ZelY7mZI9gNSh4SQ0ow==" saltValue="yTa7YWLhulYMsgnu7PwzVQ==" spinCount="100000" sheet="1" objects="1" scenarios="1" selectLockedCells="1" sort="0" autoFilter="0"/>
  <mergeCells count="18">
    <mergeCell ref="Y5:AB5"/>
    <mergeCell ref="A5:B7"/>
    <mergeCell ref="C5:D5"/>
    <mergeCell ref="E5:I5"/>
    <mergeCell ref="K5:N5"/>
    <mergeCell ref="O5:P7"/>
    <mergeCell ref="Q5:R5"/>
    <mergeCell ref="S5:W5"/>
    <mergeCell ref="Y3:AB3"/>
    <mergeCell ref="A2:B2"/>
    <mergeCell ref="C2:N2"/>
    <mergeCell ref="O2:P2"/>
    <mergeCell ref="Q2:AB2"/>
    <mergeCell ref="A3:B3"/>
    <mergeCell ref="C3:J3"/>
    <mergeCell ref="K3:N3"/>
    <mergeCell ref="O3:P3"/>
    <mergeCell ref="Q3:X3"/>
  </mergeCells>
  <printOptions horizontalCentered="1"/>
  <pageMargins left="0" right="0" top="0" bottom="0" header="0" footer="0"/>
  <pageSetup paperSize="9" scale="27" orientation="portrait" r:id="rId1"/>
  <colBreaks count="1" manualBreakCount="1">
    <brk id="14" min="1" max="1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80526-79A6-462C-B56F-8F00254BE73A}">
  <dimension ref="A1:EO86"/>
  <sheetViews>
    <sheetView showGridLines="0" view="pageBreakPreview" topLeftCell="B1" zoomScale="40" zoomScaleNormal="160" zoomScaleSheetLayoutView="40" workbookViewId="0">
      <selection activeCell="B1" sqref="A1:XFD1"/>
    </sheetView>
  </sheetViews>
  <sheetFormatPr defaultRowHeight="14.4" x14ac:dyDescent="0.3"/>
  <cols>
    <col min="1" max="1" width="8.88671875" hidden="1" customWidth="1"/>
    <col min="2" max="2" width="7.21875" bestFit="1" customWidth="1"/>
    <col min="3" max="3" width="51.6640625" customWidth="1"/>
    <col min="4" max="5" width="7.77734375" style="389" customWidth="1"/>
    <col min="6" max="33" width="7.77734375" style="347" customWidth="1"/>
    <col min="34" max="34" width="14.6640625" customWidth="1"/>
    <col min="35" max="35" width="6.5546875" customWidth="1"/>
    <col min="36" max="36" width="51.6640625" customWidth="1"/>
    <col min="37" max="38" width="7.77734375" style="389" customWidth="1"/>
    <col min="39" max="66" width="7.77734375" style="347" customWidth="1"/>
    <col min="67" max="67" width="14.6640625" customWidth="1"/>
    <col min="68" max="68" width="6.5546875" customWidth="1"/>
    <col min="69" max="69" width="51.6640625" customWidth="1"/>
    <col min="70" max="71" width="7.77734375" style="389" customWidth="1"/>
    <col min="72" max="75" width="6.21875" style="347" customWidth="1"/>
    <col min="76" max="92" width="7.77734375" style="347" customWidth="1"/>
    <col min="93" max="103" width="5.77734375" style="347" customWidth="1"/>
    <col min="104" max="104" width="7.77734375" style="347" customWidth="1"/>
    <col min="105" max="105" width="14.6640625" customWidth="1"/>
    <col min="106" max="106" width="6.5546875" customWidth="1"/>
    <col min="107" max="107" width="51.6640625" customWidth="1"/>
    <col min="108" max="109" width="7.77734375" style="389" customWidth="1"/>
    <col min="110" max="113" width="6.21875" style="347" customWidth="1"/>
    <col min="114" max="130" width="7.77734375" style="347" customWidth="1"/>
    <col min="131" max="141" width="5.77734375" style="347" customWidth="1"/>
    <col min="142" max="142" width="7.77734375" style="347" customWidth="1"/>
    <col min="143" max="143" width="14.6640625" customWidth="1"/>
  </cols>
  <sheetData>
    <row r="1" spans="1:145" s="392" customFormat="1" ht="82.8" customHeight="1" x14ac:dyDescent="0.25">
      <c r="B1" s="393"/>
      <c r="C1" s="114"/>
      <c r="D1" s="105"/>
      <c r="E1" s="391"/>
      <c r="F1" s="393"/>
      <c r="G1" s="393"/>
      <c r="H1" s="393"/>
    </row>
    <row r="2" spans="1:145" ht="127.8" customHeight="1" x14ac:dyDescent="0.3">
      <c r="B2" s="480"/>
      <c r="C2" s="480"/>
      <c r="D2" s="480"/>
      <c r="E2" s="498" t="s">
        <v>160</v>
      </c>
      <c r="F2" s="498"/>
      <c r="G2" s="498"/>
      <c r="H2" s="498"/>
      <c r="I2" s="498"/>
      <c r="J2" s="498"/>
      <c r="K2" s="498"/>
      <c r="L2" s="498"/>
      <c r="M2" s="498"/>
      <c r="N2" s="498"/>
      <c r="O2" s="498"/>
      <c r="P2" s="498"/>
      <c r="Q2" s="498"/>
      <c r="R2" s="498"/>
      <c r="S2" s="498"/>
      <c r="T2" s="498"/>
      <c r="U2" s="498"/>
      <c r="V2" s="498"/>
      <c r="W2" s="498"/>
      <c r="X2" s="498"/>
      <c r="Y2" s="498"/>
      <c r="Z2" s="498"/>
      <c r="AA2" s="498"/>
      <c r="AB2" s="498"/>
      <c r="AC2" s="498"/>
      <c r="AI2" s="480"/>
      <c r="AJ2" s="480"/>
      <c r="AK2" s="480"/>
      <c r="AL2" s="498" t="s">
        <v>321</v>
      </c>
      <c r="AM2" s="498"/>
      <c r="AN2" s="498"/>
      <c r="AO2" s="498"/>
      <c r="AP2" s="498"/>
      <c r="AQ2" s="498"/>
      <c r="AR2" s="498"/>
      <c r="AS2" s="498"/>
      <c r="AT2" s="498"/>
      <c r="AU2" s="498"/>
      <c r="AV2" s="498"/>
      <c r="AW2" s="498"/>
      <c r="AX2" s="498"/>
      <c r="AY2" s="498"/>
      <c r="AZ2" s="498"/>
      <c r="BA2" s="498"/>
      <c r="BB2" s="498"/>
      <c r="BC2" s="498"/>
      <c r="BD2" s="498"/>
      <c r="BE2" s="498"/>
      <c r="BF2" s="498"/>
      <c r="BG2" s="498"/>
      <c r="BH2" s="498"/>
      <c r="BI2" s="498"/>
      <c r="BJ2" s="498"/>
      <c r="BP2" s="480"/>
      <c r="BQ2" s="480"/>
      <c r="BR2" s="480"/>
      <c r="BS2" s="498" t="s">
        <v>321</v>
      </c>
      <c r="BT2" s="498"/>
      <c r="BU2" s="498"/>
      <c r="BV2" s="498"/>
      <c r="BW2" s="498"/>
      <c r="BX2" s="498"/>
      <c r="BY2" s="498"/>
      <c r="BZ2" s="498"/>
      <c r="CA2" s="498"/>
      <c r="CB2" s="498"/>
      <c r="CC2" s="498"/>
      <c r="CD2" s="498"/>
      <c r="CE2" s="498"/>
      <c r="CF2" s="498"/>
      <c r="CG2" s="498"/>
      <c r="CH2" s="498"/>
      <c r="CI2" s="498"/>
      <c r="CJ2" s="498"/>
      <c r="CK2" s="498"/>
      <c r="CL2" s="498"/>
      <c r="CM2" s="498"/>
      <c r="CN2" s="498"/>
      <c r="CO2" s="498"/>
      <c r="CP2" s="498"/>
      <c r="CQ2" s="498"/>
      <c r="CV2"/>
      <c r="CW2" s="348"/>
      <c r="CX2" s="348"/>
      <c r="CY2" s="348"/>
      <c r="DA2" s="347"/>
      <c r="DB2" s="480"/>
      <c r="DC2" s="480"/>
      <c r="DD2" s="480"/>
      <c r="DE2" s="498" t="s">
        <v>160</v>
      </c>
      <c r="DF2" s="498"/>
      <c r="DG2" s="498"/>
      <c r="DH2" s="498"/>
      <c r="DI2" s="498"/>
      <c r="DJ2" s="498"/>
      <c r="DK2" s="498"/>
      <c r="DL2" s="498"/>
      <c r="DM2" s="498"/>
      <c r="DN2" s="498"/>
      <c r="DO2" s="498"/>
      <c r="DP2" s="498"/>
      <c r="DQ2" s="498"/>
      <c r="DR2" s="498"/>
      <c r="DS2" s="498"/>
      <c r="DT2" s="498"/>
      <c r="DU2" s="498"/>
      <c r="DV2" s="498"/>
      <c r="DW2" s="498"/>
      <c r="DX2" s="498"/>
      <c r="DY2" s="498"/>
      <c r="DZ2" s="498"/>
      <c r="EA2" s="498"/>
      <c r="EB2" s="498"/>
      <c r="EC2" s="498"/>
      <c r="EH2"/>
      <c r="EI2" s="348"/>
      <c r="EJ2" s="348"/>
      <c r="EK2" s="348"/>
      <c r="EM2" s="347"/>
      <c r="EN2" s="347"/>
      <c r="EO2" s="347"/>
    </row>
    <row r="3" spans="1:145" ht="35.4" customHeight="1" x14ac:dyDescent="0.3">
      <c r="B3" s="484" t="str">
        <f>IF(menú!$I$17="","",menú!$I$17)</f>
        <v>José Emanuel Rocha - 2011-2020</v>
      </c>
      <c r="C3" s="484"/>
      <c r="D3" s="484"/>
      <c r="E3" s="499"/>
      <c r="F3" s="485" t="str">
        <f>IF(menú!$J$3="","",menú!$J$3)</f>
        <v/>
      </c>
      <c r="G3" s="486"/>
      <c r="H3" s="486"/>
      <c r="I3" s="486"/>
      <c r="J3" s="486"/>
      <c r="K3" s="486"/>
      <c r="L3" s="486"/>
      <c r="M3" s="486"/>
      <c r="N3" s="486"/>
      <c r="O3" s="486"/>
      <c r="P3" s="486"/>
      <c r="Q3" s="486"/>
      <c r="R3" s="486"/>
      <c r="S3" s="486"/>
      <c r="T3" s="486"/>
      <c r="U3" s="486"/>
      <c r="V3" s="486"/>
      <c r="W3" s="486"/>
      <c r="X3" s="486"/>
      <c r="Y3" s="486"/>
      <c r="Z3" s="486"/>
      <c r="AA3" s="486"/>
      <c r="AB3" s="486"/>
      <c r="AC3" s="500" t="str">
        <f>IF(menú!$C$3="","",menú!$C$3)</f>
        <v/>
      </c>
      <c r="AD3" s="500"/>
      <c r="AE3" s="500"/>
      <c r="AF3" s="500"/>
      <c r="AG3" s="500"/>
      <c r="AH3" s="500"/>
      <c r="AI3" s="484" t="str">
        <f>IF(menú!$I$17="","",menú!$I$17)</f>
        <v>José Emanuel Rocha - 2011-2020</v>
      </c>
      <c r="AJ3" s="484"/>
      <c r="AK3" s="484"/>
      <c r="AL3" s="499"/>
      <c r="AM3" s="485" t="str">
        <f>IF(menú!$J$3="","",menú!$J$3)</f>
        <v/>
      </c>
      <c r="AN3" s="486"/>
      <c r="AO3" s="486"/>
      <c r="AP3" s="486"/>
      <c r="AQ3" s="486"/>
      <c r="AR3" s="486"/>
      <c r="AS3" s="486"/>
      <c r="AT3" s="486"/>
      <c r="AU3" s="486"/>
      <c r="AV3" s="486"/>
      <c r="AW3" s="486"/>
      <c r="AX3" s="486"/>
      <c r="AY3" s="486"/>
      <c r="AZ3" s="486"/>
      <c r="BA3" s="486"/>
      <c r="BB3" s="486"/>
      <c r="BC3" s="486"/>
      <c r="BD3" s="486"/>
      <c r="BE3" s="486"/>
      <c r="BF3" s="486"/>
      <c r="BG3" s="486"/>
      <c r="BH3" s="486"/>
      <c r="BI3" s="486"/>
      <c r="BJ3" s="500" t="str">
        <f>IF(menú!$C$3="","",menú!$C$3)</f>
        <v/>
      </c>
      <c r="BK3" s="500"/>
      <c r="BL3" s="500"/>
      <c r="BM3" s="500"/>
      <c r="BN3" s="500"/>
      <c r="BO3" s="500"/>
      <c r="BP3" s="484" t="str">
        <f>IF(menú!$I$17="","",menú!$I$17)</f>
        <v>José Emanuel Rocha - 2011-2020</v>
      </c>
      <c r="BQ3" s="484"/>
      <c r="BR3" s="484"/>
      <c r="BS3" s="499"/>
      <c r="BT3" s="485" t="str">
        <f>IF(menú!$J$3="","",menú!$J$3)</f>
        <v/>
      </c>
      <c r="BU3" s="486"/>
      <c r="BV3" s="486"/>
      <c r="BW3" s="486"/>
      <c r="BX3" s="486"/>
      <c r="BY3" s="486"/>
      <c r="BZ3" s="486"/>
      <c r="CA3" s="486"/>
      <c r="CB3" s="486"/>
      <c r="CC3" s="486"/>
      <c r="CD3" s="486"/>
      <c r="CE3" s="486"/>
      <c r="CF3" s="486"/>
      <c r="CG3" s="486"/>
      <c r="CH3" s="486"/>
      <c r="CI3" s="486"/>
      <c r="CJ3" s="486"/>
      <c r="CK3" s="486"/>
      <c r="CL3" s="486"/>
      <c r="CM3" s="486"/>
      <c r="CN3" s="486"/>
      <c r="CO3" s="486"/>
      <c r="CP3" s="486"/>
      <c r="CQ3" s="512" t="str">
        <f>IF(menú!$C$3="","",menú!$C$3)</f>
        <v/>
      </c>
      <c r="CR3" s="512"/>
      <c r="CS3" s="512"/>
      <c r="CT3" s="512"/>
      <c r="CU3" s="512"/>
      <c r="CV3" s="512"/>
      <c r="CW3" s="512"/>
      <c r="CX3" s="512"/>
      <c r="CY3" s="512"/>
      <c r="CZ3" s="512"/>
      <c r="DA3" s="512"/>
      <c r="DB3" s="484" t="s">
        <v>64</v>
      </c>
      <c r="DC3" s="484"/>
      <c r="DD3" s="484"/>
      <c r="DE3" s="499"/>
      <c r="DF3" s="485" t="s">
        <v>319</v>
      </c>
      <c r="DG3" s="486"/>
      <c r="DH3" s="486"/>
      <c r="DI3" s="486"/>
      <c r="DJ3" s="486"/>
      <c r="DK3" s="486"/>
      <c r="DL3" s="486"/>
      <c r="DM3" s="486"/>
      <c r="DN3" s="486"/>
      <c r="DO3" s="486"/>
      <c r="DP3" s="486"/>
      <c r="DQ3" s="486"/>
      <c r="DR3" s="486"/>
      <c r="DS3" s="486"/>
      <c r="DT3" s="486"/>
      <c r="DU3" s="486"/>
      <c r="DV3" s="486"/>
      <c r="DW3" s="486"/>
      <c r="DX3" s="486"/>
      <c r="DY3" s="486"/>
      <c r="DZ3" s="486"/>
      <c r="EA3" s="486"/>
      <c r="EB3" s="486"/>
      <c r="EC3" s="512" t="s">
        <v>320</v>
      </c>
      <c r="ED3" s="512"/>
      <c r="EE3" s="512"/>
      <c r="EF3" s="512"/>
      <c r="EG3" s="512"/>
      <c r="EH3" s="512"/>
      <c r="EI3" s="512"/>
      <c r="EJ3" s="512"/>
      <c r="EK3" s="512"/>
      <c r="EL3" s="512"/>
      <c r="EM3" s="512"/>
    </row>
    <row r="4" spans="1:145" ht="8.4" customHeight="1" thickBot="1" x14ac:dyDescent="0.35">
      <c r="B4" s="336"/>
      <c r="C4" s="336"/>
      <c r="D4" s="349"/>
      <c r="E4" s="349"/>
      <c r="F4" s="350"/>
      <c r="G4" s="350"/>
      <c r="H4" s="350"/>
      <c r="I4" s="350"/>
      <c r="J4" s="350"/>
      <c r="K4" s="350"/>
      <c r="L4" s="350"/>
      <c r="M4" s="350"/>
      <c r="N4" s="350"/>
      <c r="O4" s="350"/>
      <c r="P4" s="350"/>
      <c r="Q4" s="350"/>
      <c r="R4" s="350"/>
      <c r="S4" s="350"/>
      <c r="T4" s="350"/>
      <c r="U4" s="350"/>
      <c r="V4" s="350"/>
      <c r="W4" s="350"/>
      <c r="X4" s="350"/>
      <c r="Y4" s="350"/>
      <c r="Z4" s="350"/>
      <c r="AA4" s="350"/>
      <c r="AB4" s="350"/>
      <c r="AC4" s="338"/>
      <c r="AD4" s="338"/>
      <c r="AE4" s="338"/>
      <c r="AF4" s="338"/>
      <c r="AG4" s="338"/>
      <c r="AH4" s="338"/>
      <c r="AI4" s="336"/>
      <c r="AJ4" s="336"/>
      <c r="AK4" s="349"/>
      <c r="AL4" s="349"/>
      <c r="AM4" s="350"/>
      <c r="AN4" s="350"/>
      <c r="AO4" s="350"/>
      <c r="AP4" s="350"/>
      <c r="AQ4" s="350"/>
      <c r="AR4" s="350"/>
      <c r="AS4" s="350"/>
      <c r="AT4" s="350"/>
      <c r="AU4" s="350"/>
      <c r="AV4" s="350"/>
      <c r="AW4" s="350"/>
      <c r="AX4" s="350"/>
      <c r="AY4" s="350"/>
      <c r="AZ4" s="350"/>
      <c r="BA4" s="350"/>
      <c r="BB4" s="350"/>
      <c r="BC4" s="350"/>
      <c r="BD4" s="350"/>
      <c r="BE4" s="350"/>
      <c r="BF4" s="350"/>
      <c r="BG4" s="350"/>
      <c r="BH4" s="350"/>
      <c r="BI4" s="350"/>
      <c r="BJ4" s="338"/>
      <c r="BK4" s="338"/>
      <c r="BL4" s="338"/>
      <c r="BM4" s="338"/>
      <c r="BN4" s="338"/>
      <c r="BO4" s="338"/>
      <c r="BP4" s="336"/>
      <c r="BQ4" s="336"/>
      <c r="BR4" s="349"/>
      <c r="BS4" s="349"/>
      <c r="BT4" s="350"/>
      <c r="BU4" s="350"/>
      <c r="BV4" s="350"/>
      <c r="BW4" s="350"/>
      <c r="BX4" s="350"/>
      <c r="BY4" s="350"/>
      <c r="BZ4" s="350"/>
      <c r="CA4" s="350"/>
      <c r="CB4" s="350"/>
      <c r="CC4" s="350"/>
      <c r="CD4" s="350"/>
      <c r="CE4" s="350"/>
      <c r="CF4" s="350"/>
      <c r="CG4" s="350"/>
      <c r="CH4" s="350"/>
      <c r="CI4" s="350"/>
      <c r="CJ4" s="350"/>
      <c r="CK4" s="350"/>
      <c r="CL4" s="350"/>
      <c r="CM4" s="350"/>
      <c r="CN4" s="350"/>
      <c r="CO4" s="350"/>
      <c r="CP4" s="350"/>
      <c r="CQ4" s="338"/>
      <c r="CR4" s="338"/>
      <c r="CS4" s="338"/>
      <c r="CT4" s="338"/>
      <c r="CU4" s="338"/>
      <c r="CV4" s="350"/>
      <c r="CW4" s="350"/>
      <c r="CX4" s="350"/>
      <c r="CY4" s="338"/>
      <c r="CZ4" s="338"/>
      <c r="DA4" s="338"/>
      <c r="DB4" s="336"/>
      <c r="DC4" s="336"/>
      <c r="DD4" s="349"/>
      <c r="DE4" s="349"/>
      <c r="DF4" s="350"/>
      <c r="DG4" s="350"/>
      <c r="DH4" s="350"/>
      <c r="DI4" s="350"/>
      <c r="DJ4" s="350"/>
      <c r="DK4" s="350"/>
      <c r="DL4" s="350"/>
      <c r="DM4" s="350"/>
      <c r="DN4" s="350"/>
      <c r="DO4" s="350"/>
      <c r="DP4" s="350"/>
      <c r="DQ4" s="350"/>
      <c r="DR4" s="350"/>
      <c r="DS4" s="350"/>
      <c r="DT4" s="350"/>
      <c r="DU4" s="350"/>
      <c r="DV4" s="350"/>
      <c r="DW4" s="350"/>
      <c r="DX4" s="350"/>
      <c r="DY4" s="350"/>
      <c r="DZ4" s="350"/>
      <c r="EA4" s="350"/>
      <c r="EB4" s="350"/>
      <c r="EC4" s="338"/>
      <c r="ED4" s="338"/>
      <c r="EE4" s="338"/>
      <c r="EF4" s="338"/>
      <c r="EG4" s="338"/>
      <c r="EH4" s="350"/>
      <c r="EI4" s="350"/>
      <c r="EJ4" s="350"/>
      <c r="EK4" s="338"/>
      <c r="EL4" s="338"/>
      <c r="EM4" s="338"/>
    </row>
    <row r="5" spans="1:145" s="326" customFormat="1" ht="29.4" customHeight="1" thickTop="1" x14ac:dyDescent="0.25">
      <c r="B5" s="513" t="s">
        <v>161</v>
      </c>
      <c r="C5" s="514"/>
      <c r="D5" s="514"/>
      <c r="E5" s="515"/>
      <c r="F5" s="519" t="s">
        <v>157</v>
      </c>
      <c r="G5" s="492"/>
      <c r="H5" s="520"/>
      <c r="I5" s="521"/>
      <c r="J5" s="521"/>
      <c r="K5" s="521"/>
      <c r="L5" s="521"/>
      <c r="M5" s="521"/>
      <c r="N5" s="522"/>
      <c r="O5" s="339"/>
      <c r="P5" s="339" t="s">
        <v>158</v>
      </c>
      <c r="Q5" s="520"/>
      <c r="R5" s="521"/>
      <c r="S5" s="521"/>
      <c r="T5" s="521"/>
      <c r="U5" s="521"/>
      <c r="V5" s="521"/>
      <c r="W5" s="521"/>
      <c r="X5" s="521"/>
      <c r="Y5" s="521"/>
      <c r="Z5" s="522"/>
      <c r="AA5" s="351"/>
      <c r="AB5" s="351"/>
      <c r="AC5" s="523"/>
      <c r="AD5" s="523"/>
      <c r="AE5" s="523"/>
      <c r="AF5" s="523"/>
      <c r="AG5" s="523"/>
      <c r="AH5" s="523"/>
      <c r="AI5" s="524" t="s">
        <v>162</v>
      </c>
      <c r="AJ5" s="525"/>
      <c r="AK5" s="525"/>
      <c r="AL5" s="526"/>
      <c r="AM5" s="519" t="s">
        <v>157</v>
      </c>
      <c r="AN5" s="492"/>
      <c r="AO5" s="520"/>
      <c r="AP5" s="521"/>
      <c r="AQ5" s="521"/>
      <c r="AR5" s="521"/>
      <c r="AS5" s="521"/>
      <c r="AT5" s="521"/>
      <c r="AU5" s="522"/>
      <c r="AV5" s="339"/>
      <c r="AW5" s="339" t="s">
        <v>158</v>
      </c>
      <c r="AX5" s="520"/>
      <c r="AY5" s="521"/>
      <c r="AZ5" s="521"/>
      <c r="BA5" s="521"/>
      <c r="BB5" s="521"/>
      <c r="BC5" s="521"/>
      <c r="BD5" s="521"/>
      <c r="BE5" s="521"/>
      <c r="BF5" s="521"/>
      <c r="BG5" s="522"/>
      <c r="BH5" s="351"/>
      <c r="BI5" s="351"/>
      <c r="BJ5" s="523"/>
      <c r="BK5" s="523"/>
      <c r="BL5" s="523"/>
      <c r="BM5" s="523"/>
      <c r="BN5" s="523"/>
      <c r="BO5" s="523"/>
      <c r="BP5" s="566" t="s">
        <v>163</v>
      </c>
      <c r="BQ5" s="567"/>
      <c r="BR5" s="567"/>
      <c r="BS5" s="568"/>
      <c r="BT5" s="519" t="s">
        <v>157</v>
      </c>
      <c r="BU5" s="492"/>
      <c r="BV5" s="520"/>
      <c r="BW5" s="521"/>
      <c r="BX5" s="521"/>
      <c r="BY5" s="521"/>
      <c r="BZ5" s="521"/>
      <c r="CA5" s="521"/>
      <c r="CB5" s="522"/>
      <c r="CC5" s="339"/>
      <c r="CD5" s="339" t="s">
        <v>158</v>
      </c>
      <c r="CE5" s="520"/>
      <c r="CF5" s="521"/>
      <c r="CG5" s="521"/>
      <c r="CH5" s="521"/>
      <c r="CI5" s="521"/>
      <c r="CJ5" s="521"/>
      <c r="CK5" s="521"/>
      <c r="CL5" s="521"/>
      <c r="CM5" s="521"/>
      <c r="CN5" s="521"/>
      <c r="CO5" s="521"/>
      <c r="CP5" s="521"/>
      <c r="CQ5" s="521"/>
      <c r="CR5" s="521"/>
      <c r="CS5" s="521"/>
      <c r="CT5" s="521"/>
      <c r="CU5" s="521"/>
      <c r="CV5" s="522"/>
      <c r="CW5" s="351"/>
      <c r="CX5" s="351"/>
      <c r="CY5" s="523"/>
      <c r="CZ5" s="523"/>
      <c r="DA5" s="523"/>
      <c r="DB5" s="534" t="s">
        <v>164</v>
      </c>
      <c r="DC5" s="535"/>
      <c r="DD5" s="535"/>
      <c r="DE5" s="536"/>
      <c r="DF5" s="519" t="s">
        <v>157</v>
      </c>
      <c r="DG5" s="492"/>
      <c r="DH5" s="520"/>
      <c r="DI5" s="521"/>
      <c r="DJ5" s="521"/>
      <c r="DK5" s="521"/>
      <c r="DL5" s="521"/>
      <c r="DM5" s="521"/>
      <c r="DN5" s="522"/>
      <c r="DO5" s="339"/>
      <c r="DP5" s="339" t="s">
        <v>158</v>
      </c>
      <c r="DQ5" s="520"/>
      <c r="DR5" s="521"/>
      <c r="DS5" s="521"/>
      <c r="DT5" s="521"/>
      <c r="DU5" s="521"/>
      <c r="DV5" s="521"/>
      <c r="DW5" s="521"/>
      <c r="DX5" s="521"/>
      <c r="DY5" s="521"/>
      <c r="DZ5" s="521"/>
      <c r="EA5" s="521"/>
      <c r="EB5" s="521"/>
      <c r="EC5" s="521"/>
      <c r="ED5" s="521"/>
      <c r="EE5" s="521"/>
      <c r="EF5" s="521"/>
      <c r="EG5" s="521"/>
      <c r="EH5" s="522"/>
      <c r="EI5" s="351"/>
      <c r="EJ5" s="351"/>
      <c r="EK5" s="523"/>
      <c r="EL5" s="523"/>
      <c r="EM5" s="523"/>
    </row>
    <row r="6" spans="1:145" s="326" customFormat="1" ht="10.199999999999999" customHeight="1" thickBot="1" x14ac:dyDescent="0.3">
      <c r="B6" s="516"/>
      <c r="C6" s="517"/>
      <c r="D6" s="517"/>
      <c r="E6" s="518"/>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341"/>
      <c r="AI6" s="527"/>
      <c r="AJ6" s="528"/>
      <c r="AK6" s="528"/>
      <c r="AL6" s="529"/>
      <c r="AM6" s="341"/>
      <c r="AN6" s="341"/>
      <c r="AO6" s="341"/>
      <c r="AP6" s="341"/>
      <c r="AQ6" s="341"/>
      <c r="AR6" s="341"/>
      <c r="AS6" s="341"/>
      <c r="AT6" s="341"/>
      <c r="AU6" s="341"/>
      <c r="AV6" s="341"/>
      <c r="AW6" s="341"/>
      <c r="AX6" s="341"/>
      <c r="AY6" s="341"/>
      <c r="AZ6" s="341"/>
      <c r="BA6" s="341"/>
      <c r="BB6" s="341"/>
      <c r="BC6" s="341"/>
      <c r="BD6" s="341"/>
      <c r="BE6" s="341"/>
      <c r="BF6" s="341"/>
      <c r="BG6" s="341"/>
      <c r="BH6" s="341"/>
      <c r="BI6" s="341"/>
      <c r="BJ6" s="341"/>
      <c r="BK6" s="341"/>
      <c r="BL6" s="341"/>
      <c r="BM6" s="341"/>
      <c r="BN6" s="341"/>
      <c r="BP6" s="569"/>
      <c r="BQ6" s="570"/>
      <c r="BR6" s="570"/>
      <c r="BS6" s="571"/>
      <c r="BT6" s="341"/>
      <c r="BU6" s="341"/>
      <c r="BV6" s="341"/>
      <c r="BW6" s="341"/>
      <c r="BX6" s="341"/>
      <c r="BY6" s="341"/>
      <c r="BZ6" s="341"/>
      <c r="CA6" s="341"/>
      <c r="CB6" s="341"/>
      <c r="CC6" s="341"/>
      <c r="CD6" s="341"/>
      <c r="CE6" s="341"/>
      <c r="CF6" s="341"/>
      <c r="CG6" s="341"/>
      <c r="CH6" s="341"/>
      <c r="CI6" s="341"/>
      <c r="CJ6" s="341"/>
      <c r="CK6" s="341"/>
      <c r="CL6" s="341"/>
      <c r="CM6" s="341"/>
      <c r="CN6" s="341"/>
      <c r="CO6" s="341"/>
      <c r="CP6" s="341"/>
      <c r="CQ6" s="341"/>
      <c r="CR6" s="341"/>
      <c r="CS6" s="341"/>
      <c r="CT6" s="341"/>
      <c r="CU6" s="341"/>
      <c r="CV6" s="341"/>
      <c r="CW6" s="341"/>
      <c r="CX6" s="341"/>
      <c r="CY6" s="341"/>
      <c r="CZ6" s="341"/>
      <c r="DB6" s="537"/>
      <c r="DC6" s="538"/>
      <c r="DD6" s="538"/>
      <c r="DE6" s="539"/>
      <c r="DF6" s="341"/>
      <c r="DG6" s="341"/>
      <c r="DH6" s="341"/>
      <c r="DI6" s="341"/>
      <c r="DJ6" s="341"/>
      <c r="DK6" s="341"/>
      <c r="DL6" s="341"/>
      <c r="DM6" s="341"/>
      <c r="DN6" s="341"/>
      <c r="DO6" s="341"/>
      <c r="DP6" s="341"/>
      <c r="DQ6" s="341"/>
      <c r="DR6" s="341"/>
      <c r="DS6" s="341"/>
      <c r="DT6" s="341"/>
      <c r="DU6" s="341"/>
      <c r="DV6" s="341"/>
      <c r="DW6" s="341"/>
      <c r="DX6" s="341"/>
      <c r="DY6" s="341"/>
      <c r="DZ6" s="341"/>
      <c r="EA6" s="341"/>
      <c r="EB6" s="341"/>
      <c r="EC6" s="341"/>
      <c r="ED6" s="341"/>
      <c r="EE6" s="341"/>
      <c r="EF6" s="341"/>
      <c r="EG6" s="341"/>
      <c r="EH6" s="341"/>
      <c r="EI6" s="341"/>
      <c r="EJ6" s="341"/>
      <c r="EK6" s="341"/>
      <c r="EL6" s="341"/>
    </row>
    <row r="7" spans="1:145" s="342" customFormat="1" ht="27.6" customHeight="1" thickTop="1" x14ac:dyDescent="0.3">
      <c r="B7" s="516"/>
      <c r="C7" s="517"/>
      <c r="D7" s="517"/>
      <c r="E7" s="518"/>
      <c r="F7" s="501" t="s">
        <v>165</v>
      </c>
      <c r="G7" s="501"/>
      <c r="H7" s="501"/>
      <c r="I7" s="502"/>
      <c r="J7" s="503" t="s">
        <v>166</v>
      </c>
      <c r="K7" s="504"/>
      <c r="L7" s="504"/>
      <c r="M7" s="505"/>
      <c r="N7" s="506" t="s">
        <v>167</v>
      </c>
      <c r="O7" s="507"/>
      <c r="P7" s="507"/>
      <c r="Q7" s="508"/>
      <c r="R7" s="509" t="s">
        <v>168</v>
      </c>
      <c r="S7" s="510"/>
      <c r="T7" s="510"/>
      <c r="U7" s="511"/>
      <c r="V7" s="506" t="s">
        <v>169</v>
      </c>
      <c r="W7" s="507"/>
      <c r="X7" s="507"/>
      <c r="Y7" s="508"/>
      <c r="Z7" s="503" t="s">
        <v>170</v>
      </c>
      <c r="AA7" s="504"/>
      <c r="AB7" s="504"/>
      <c r="AC7" s="505"/>
      <c r="AD7" s="530" t="s">
        <v>171</v>
      </c>
      <c r="AE7" s="501"/>
      <c r="AF7" s="501"/>
      <c r="AG7" s="502"/>
      <c r="AH7" s="531" t="s">
        <v>172</v>
      </c>
      <c r="AI7" s="527"/>
      <c r="AJ7" s="528"/>
      <c r="AK7" s="528"/>
      <c r="AL7" s="529"/>
      <c r="AM7" s="501" t="s">
        <v>165</v>
      </c>
      <c r="AN7" s="501"/>
      <c r="AO7" s="501"/>
      <c r="AP7" s="502"/>
      <c r="AQ7" s="503" t="s">
        <v>166</v>
      </c>
      <c r="AR7" s="504"/>
      <c r="AS7" s="504"/>
      <c r="AT7" s="505"/>
      <c r="AU7" s="506" t="s">
        <v>167</v>
      </c>
      <c r="AV7" s="507"/>
      <c r="AW7" s="507"/>
      <c r="AX7" s="508"/>
      <c r="AY7" s="509" t="s">
        <v>168</v>
      </c>
      <c r="AZ7" s="510"/>
      <c r="BA7" s="510"/>
      <c r="BB7" s="511"/>
      <c r="BC7" s="506" t="s">
        <v>169</v>
      </c>
      <c r="BD7" s="507"/>
      <c r="BE7" s="507"/>
      <c r="BF7" s="508"/>
      <c r="BG7" s="503" t="s">
        <v>170</v>
      </c>
      <c r="BH7" s="504"/>
      <c r="BI7" s="504"/>
      <c r="BJ7" s="505"/>
      <c r="BK7" s="530" t="s">
        <v>171</v>
      </c>
      <c r="BL7" s="501"/>
      <c r="BM7" s="501"/>
      <c r="BN7" s="502"/>
      <c r="BO7" s="531" t="s">
        <v>172</v>
      </c>
      <c r="BP7" s="569"/>
      <c r="BQ7" s="570"/>
      <c r="BR7" s="570"/>
      <c r="BS7" s="571"/>
      <c r="BT7" s="560" t="s">
        <v>173</v>
      </c>
      <c r="BU7" s="561"/>
      <c r="BV7" s="561"/>
      <c r="BW7" s="562"/>
      <c r="BX7" s="563" t="s">
        <v>174</v>
      </c>
      <c r="BY7" s="564"/>
      <c r="BZ7" s="564"/>
      <c r="CA7" s="565"/>
      <c r="CB7" s="540" t="s">
        <v>175</v>
      </c>
      <c r="CC7" s="541"/>
      <c r="CD7" s="542"/>
      <c r="CE7" s="543" t="s">
        <v>176</v>
      </c>
      <c r="CF7" s="544"/>
      <c r="CG7" s="545"/>
      <c r="CH7" s="540" t="s">
        <v>177</v>
      </c>
      <c r="CI7" s="541"/>
      <c r="CJ7" s="542"/>
      <c r="CK7" s="546" t="s">
        <v>178</v>
      </c>
      <c r="CL7" s="547"/>
      <c r="CM7" s="547"/>
      <c r="CN7" s="545"/>
      <c r="CO7" s="573" t="s">
        <v>155</v>
      </c>
      <c r="CP7" s="574"/>
      <c r="CQ7" s="574"/>
      <c r="CR7" s="574"/>
      <c r="CS7" s="542"/>
      <c r="CT7" s="563" t="s">
        <v>179</v>
      </c>
      <c r="CU7" s="563"/>
      <c r="CV7" s="572"/>
      <c r="CW7" s="573" t="s">
        <v>180</v>
      </c>
      <c r="CX7" s="574"/>
      <c r="CY7" s="575"/>
      <c r="CZ7" s="576" t="s">
        <v>181</v>
      </c>
      <c r="DA7" s="579" t="s">
        <v>172</v>
      </c>
      <c r="DB7" s="537"/>
      <c r="DC7" s="538"/>
      <c r="DD7" s="538"/>
      <c r="DE7" s="539"/>
      <c r="DF7" s="560" t="s">
        <v>173</v>
      </c>
      <c r="DG7" s="561"/>
      <c r="DH7" s="561"/>
      <c r="DI7" s="562"/>
      <c r="DJ7" s="563" t="s">
        <v>174</v>
      </c>
      <c r="DK7" s="564"/>
      <c r="DL7" s="564"/>
      <c r="DM7" s="565"/>
      <c r="DN7" s="540" t="s">
        <v>175</v>
      </c>
      <c r="DO7" s="541"/>
      <c r="DP7" s="542"/>
      <c r="DQ7" s="543" t="s">
        <v>176</v>
      </c>
      <c r="DR7" s="544"/>
      <c r="DS7" s="545"/>
      <c r="DT7" s="540" t="s">
        <v>177</v>
      </c>
      <c r="DU7" s="541"/>
      <c r="DV7" s="542"/>
      <c r="DW7" s="546" t="s">
        <v>178</v>
      </c>
      <c r="DX7" s="547"/>
      <c r="DY7" s="547"/>
      <c r="DZ7" s="545"/>
      <c r="EA7" s="573" t="s">
        <v>155</v>
      </c>
      <c r="EB7" s="574"/>
      <c r="EC7" s="574"/>
      <c r="ED7" s="574"/>
      <c r="EE7" s="542"/>
      <c r="EF7" s="563" t="s">
        <v>179</v>
      </c>
      <c r="EG7" s="563"/>
      <c r="EH7" s="572"/>
      <c r="EI7" s="573" t="s">
        <v>180</v>
      </c>
      <c r="EJ7" s="574"/>
      <c r="EK7" s="575"/>
      <c r="EL7" s="576" t="s">
        <v>181</v>
      </c>
      <c r="EM7" s="579" t="s">
        <v>172</v>
      </c>
    </row>
    <row r="8" spans="1:145" s="342" customFormat="1" ht="108" customHeight="1" thickBot="1" x14ac:dyDescent="0.35">
      <c r="B8" s="516"/>
      <c r="C8" s="517"/>
      <c r="D8" s="517"/>
      <c r="E8" s="518"/>
      <c r="F8" s="582" t="s">
        <v>182</v>
      </c>
      <c r="G8" s="550" t="s">
        <v>183</v>
      </c>
      <c r="H8" s="550" t="s">
        <v>184</v>
      </c>
      <c r="I8" s="552" t="s">
        <v>185</v>
      </c>
      <c r="J8" s="554" t="s">
        <v>186</v>
      </c>
      <c r="K8" s="556" t="s">
        <v>187</v>
      </c>
      <c r="L8" s="556" t="s">
        <v>188</v>
      </c>
      <c r="M8" s="558" t="s">
        <v>189</v>
      </c>
      <c r="N8" s="548" t="s">
        <v>190</v>
      </c>
      <c r="O8" s="550" t="s">
        <v>191</v>
      </c>
      <c r="P8" s="550" t="s">
        <v>192</v>
      </c>
      <c r="Q8" s="552" t="s">
        <v>193</v>
      </c>
      <c r="R8" s="554" t="s">
        <v>194</v>
      </c>
      <c r="S8" s="556" t="s">
        <v>195</v>
      </c>
      <c r="T8" s="556" t="s">
        <v>196</v>
      </c>
      <c r="U8" s="558" t="s">
        <v>197</v>
      </c>
      <c r="V8" s="548" t="s">
        <v>198</v>
      </c>
      <c r="W8" s="550" t="s">
        <v>199</v>
      </c>
      <c r="X8" s="550" t="s">
        <v>200</v>
      </c>
      <c r="Y8" s="552" t="s">
        <v>201</v>
      </c>
      <c r="Z8" s="554" t="s">
        <v>202</v>
      </c>
      <c r="AA8" s="556" t="s">
        <v>203</v>
      </c>
      <c r="AB8" s="556" t="s">
        <v>204</v>
      </c>
      <c r="AC8" s="558" t="s">
        <v>205</v>
      </c>
      <c r="AD8" s="548" t="s">
        <v>206</v>
      </c>
      <c r="AE8" s="550" t="s">
        <v>207</v>
      </c>
      <c r="AF8" s="550" t="s">
        <v>208</v>
      </c>
      <c r="AG8" s="552" t="s">
        <v>209</v>
      </c>
      <c r="AH8" s="532"/>
      <c r="AI8" s="527"/>
      <c r="AJ8" s="528"/>
      <c r="AK8" s="528"/>
      <c r="AL8" s="529"/>
      <c r="AM8" s="582" t="s">
        <v>182</v>
      </c>
      <c r="AN8" s="550" t="s">
        <v>183</v>
      </c>
      <c r="AO8" s="550" t="s">
        <v>184</v>
      </c>
      <c r="AP8" s="552" t="s">
        <v>185</v>
      </c>
      <c r="AQ8" s="554" t="s">
        <v>186</v>
      </c>
      <c r="AR8" s="556" t="s">
        <v>187</v>
      </c>
      <c r="AS8" s="556" t="s">
        <v>188</v>
      </c>
      <c r="AT8" s="558" t="s">
        <v>189</v>
      </c>
      <c r="AU8" s="548" t="s">
        <v>190</v>
      </c>
      <c r="AV8" s="550" t="s">
        <v>191</v>
      </c>
      <c r="AW8" s="550" t="s">
        <v>192</v>
      </c>
      <c r="AX8" s="552" t="s">
        <v>193</v>
      </c>
      <c r="AY8" s="554" t="s">
        <v>194</v>
      </c>
      <c r="AZ8" s="556" t="s">
        <v>195</v>
      </c>
      <c r="BA8" s="556" t="s">
        <v>196</v>
      </c>
      <c r="BB8" s="558" t="s">
        <v>197</v>
      </c>
      <c r="BC8" s="548" t="s">
        <v>198</v>
      </c>
      <c r="BD8" s="550" t="s">
        <v>199</v>
      </c>
      <c r="BE8" s="550" t="s">
        <v>200</v>
      </c>
      <c r="BF8" s="552" t="s">
        <v>201</v>
      </c>
      <c r="BG8" s="554" t="s">
        <v>202</v>
      </c>
      <c r="BH8" s="556" t="s">
        <v>203</v>
      </c>
      <c r="BI8" s="556" t="s">
        <v>204</v>
      </c>
      <c r="BJ8" s="558" t="s">
        <v>205</v>
      </c>
      <c r="BK8" s="548" t="s">
        <v>206</v>
      </c>
      <c r="BL8" s="550" t="s">
        <v>207</v>
      </c>
      <c r="BM8" s="550" t="s">
        <v>208</v>
      </c>
      <c r="BN8" s="552" t="s">
        <v>209</v>
      </c>
      <c r="BO8" s="532"/>
      <c r="BP8" s="569"/>
      <c r="BQ8" s="570"/>
      <c r="BR8" s="570"/>
      <c r="BS8" s="571"/>
      <c r="BT8" s="584" t="s">
        <v>210</v>
      </c>
      <c r="BU8" s="550" t="s">
        <v>211</v>
      </c>
      <c r="BV8" s="550" t="s">
        <v>212</v>
      </c>
      <c r="BW8" s="552" t="s">
        <v>213</v>
      </c>
      <c r="BX8" s="554" t="s">
        <v>214</v>
      </c>
      <c r="BY8" s="556" t="s">
        <v>215</v>
      </c>
      <c r="BZ8" s="556" t="s">
        <v>216</v>
      </c>
      <c r="CA8" s="558" t="s">
        <v>217</v>
      </c>
      <c r="CB8" s="548" t="s">
        <v>218</v>
      </c>
      <c r="CC8" s="550" t="s">
        <v>219</v>
      </c>
      <c r="CD8" s="552" t="s">
        <v>220</v>
      </c>
      <c r="CE8" s="554" t="s">
        <v>221</v>
      </c>
      <c r="CF8" s="556" t="s">
        <v>222</v>
      </c>
      <c r="CG8" s="558" t="s">
        <v>223</v>
      </c>
      <c r="CH8" s="548" t="s">
        <v>224</v>
      </c>
      <c r="CI8" s="550" t="s">
        <v>225</v>
      </c>
      <c r="CJ8" s="552" t="s">
        <v>226</v>
      </c>
      <c r="CK8" s="554" t="s">
        <v>227</v>
      </c>
      <c r="CL8" s="556" t="s">
        <v>228</v>
      </c>
      <c r="CM8" s="556" t="s">
        <v>229</v>
      </c>
      <c r="CN8" s="558" t="s">
        <v>230</v>
      </c>
      <c r="CO8" s="548" t="s">
        <v>231</v>
      </c>
      <c r="CP8" s="550" t="s">
        <v>232</v>
      </c>
      <c r="CQ8" s="550" t="s">
        <v>233</v>
      </c>
      <c r="CR8" s="550" t="s">
        <v>234</v>
      </c>
      <c r="CS8" s="552" t="s">
        <v>235</v>
      </c>
      <c r="CT8" s="554" t="s">
        <v>236</v>
      </c>
      <c r="CU8" s="556" t="s">
        <v>237</v>
      </c>
      <c r="CV8" s="558" t="s">
        <v>238</v>
      </c>
      <c r="CW8" s="548" t="s">
        <v>239</v>
      </c>
      <c r="CX8" s="550" t="s">
        <v>240</v>
      </c>
      <c r="CY8" s="552" t="s">
        <v>241</v>
      </c>
      <c r="CZ8" s="577"/>
      <c r="DA8" s="580"/>
      <c r="DB8" s="537"/>
      <c r="DC8" s="538"/>
      <c r="DD8" s="538"/>
      <c r="DE8" s="539"/>
      <c r="DF8" s="584" t="s">
        <v>210</v>
      </c>
      <c r="DG8" s="550" t="s">
        <v>211</v>
      </c>
      <c r="DH8" s="550" t="s">
        <v>212</v>
      </c>
      <c r="DI8" s="552" t="s">
        <v>213</v>
      </c>
      <c r="DJ8" s="554" t="s">
        <v>214</v>
      </c>
      <c r="DK8" s="556" t="s">
        <v>215</v>
      </c>
      <c r="DL8" s="556" t="s">
        <v>216</v>
      </c>
      <c r="DM8" s="558" t="s">
        <v>217</v>
      </c>
      <c r="DN8" s="548" t="s">
        <v>218</v>
      </c>
      <c r="DO8" s="550" t="s">
        <v>219</v>
      </c>
      <c r="DP8" s="552" t="s">
        <v>220</v>
      </c>
      <c r="DQ8" s="554" t="s">
        <v>221</v>
      </c>
      <c r="DR8" s="556" t="s">
        <v>222</v>
      </c>
      <c r="DS8" s="558" t="s">
        <v>223</v>
      </c>
      <c r="DT8" s="548" t="s">
        <v>224</v>
      </c>
      <c r="DU8" s="550" t="s">
        <v>225</v>
      </c>
      <c r="DV8" s="552" t="s">
        <v>226</v>
      </c>
      <c r="DW8" s="554" t="s">
        <v>227</v>
      </c>
      <c r="DX8" s="556" t="s">
        <v>228</v>
      </c>
      <c r="DY8" s="556" t="s">
        <v>229</v>
      </c>
      <c r="DZ8" s="558" t="s">
        <v>230</v>
      </c>
      <c r="EA8" s="548" t="s">
        <v>231</v>
      </c>
      <c r="EB8" s="550" t="s">
        <v>232</v>
      </c>
      <c r="EC8" s="550" t="s">
        <v>233</v>
      </c>
      <c r="ED8" s="550" t="s">
        <v>234</v>
      </c>
      <c r="EE8" s="552" t="s">
        <v>235</v>
      </c>
      <c r="EF8" s="554" t="s">
        <v>236</v>
      </c>
      <c r="EG8" s="556" t="s">
        <v>237</v>
      </c>
      <c r="EH8" s="558" t="s">
        <v>238</v>
      </c>
      <c r="EI8" s="548" t="s">
        <v>239</v>
      </c>
      <c r="EJ8" s="550" t="s">
        <v>240</v>
      </c>
      <c r="EK8" s="552" t="s">
        <v>241</v>
      </c>
      <c r="EL8" s="577"/>
      <c r="EM8" s="580"/>
    </row>
    <row r="9" spans="1:145" s="352" customFormat="1" ht="36" customHeight="1" thickTop="1" thickBot="1" x14ac:dyDescent="0.4">
      <c r="B9" s="353" t="s">
        <v>32</v>
      </c>
      <c r="C9" s="354" t="s">
        <v>24</v>
      </c>
      <c r="D9" s="354" t="s">
        <v>12</v>
      </c>
      <c r="E9" s="355" t="s">
        <v>242</v>
      </c>
      <c r="F9" s="583"/>
      <c r="G9" s="551"/>
      <c r="H9" s="551"/>
      <c r="I9" s="553"/>
      <c r="J9" s="555"/>
      <c r="K9" s="557"/>
      <c r="L9" s="557"/>
      <c r="M9" s="559"/>
      <c r="N9" s="549"/>
      <c r="O9" s="551"/>
      <c r="P9" s="551"/>
      <c r="Q9" s="553"/>
      <c r="R9" s="555"/>
      <c r="S9" s="557"/>
      <c r="T9" s="557"/>
      <c r="U9" s="559"/>
      <c r="V9" s="549"/>
      <c r="W9" s="551"/>
      <c r="X9" s="551"/>
      <c r="Y9" s="553"/>
      <c r="Z9" s="555"/>
      <c r="AA9" s="557"/>
      <c r="AB9" s="557"/>
      <c r="AC9" s="559"/>
      <c r="AD9" s="549"/>
      <c r="AE9" s="551"/>
      <c r="AF9" s="551"/>
      <c r="AG9" s="553"/>
      <c r="AH9" s="533"/>
      <c r="AI9" s="353" t="s">
        <v>32</v>
      </c>
      <c r="AJ9" s="354" t="s">
        <v>24</v>
      </c>
      <c r="AK9" s="354" t="s">
        <v>12</v>
      </c>
      <c r="AL9" s="355" t="s">
        <v>242</v>
      </c>
      <c r="AM9" s="583"/>
      <c r="AN9" s="551"/>
      <c r="AO9" s="551"/>
      <c r="AP9" s="553"/>
      <c r="AQ9" s="555"/>
      <c r="AR9" s="557"/>
      <c r="AS9" s="557"/>
      <c r="AT9" s="559"/>
      <c r="AU9" s="549"/>
      <c r="AV9" s="551"/>
      <c r="AW9" s="551"/>
      <c r="AX9" s="553"/>
      <c r="AY9" s="555"/>
      <c r="AZ9" s="557"/>
      <c r="BA9" s="557"/>
      <c r="BB9" s="559"/>
      <c r="BC9" s="549"/>
      <c r="BD9" s="551"/>
      <c r="BE9" s="551"/>
      <c r="BF9" s="553"/>
      <c r="BG9" s="555"/>
      <c r="BH9" s="557"/>
      <c r="BI9" s="557"/>
      <c r="BJ9" s="559"/>
      <c r="BK9" s="549"/>
      <c r="BL9" s="551"/>
      <c r="BM9" s="551"/>
      <c r="BN9" s="553"/>
      <c r="BO9" s="533"/>
      <c r="BP9" s="353" t="s">
        <v>32</v>
      </c>
      <c r="BQ9" s="354" t="s">
        <v>24</v>
      </c>
      <c r="BR9" s="354" t="s">
        <v>12</v>
      </c>
      <c r="BS9" s="355" t="s">
        <v>242</v>
      </c>
      <c r="BT9" s="585"/>
      <c r="BU9" s="551"/>
      <c r="BV9" s="551"/>
      <c r="BW9" s="553"/>
      <c r="BX9" s="555"/>
      <c r="BY9" s="557"/>
      <c r="BZ9" s="557"/>
      <c r="CA9" s="559"/>
      <c r="CB9" s="549"/>
      <c r="CC9" s="551"/>
      <c r="CD9" s="553"/>
      <c r="CE9" s="555"/>
      <c r="CF9" s="557"/>
      <c r="CG9" s="559"/>
      <c r="CH9" s="549"/>
      <c r="CI9" s="551"/>
      <c r="CJ9" s="553"/>
      <c r="CK9" s="555"/>
      <c r="CL9" s="557"/>
      <c r="CM9" s="557"/>
      <c r="CN9" s="559"/>
      <c r="CO9" s="549"/>
      <c r="CP9" s="551"/>
      <c r="CQ9" s="551"/>
      <c r="CR9" s="551"/>
      <c r="CS9" s="553"/>
      <c r="CT9" s="555"/>
      <c r="CU9" s="557"/>
      <c r="CV9" s="559"/>
      <c r="CW9" s="549"/>
      <c r="CX9" s="551"/>
      <c r="CY9" s="553"/>
      <c r="CZ9" s="578"/>
      <c r="DA9" s="581"/>
      <c r="DB9" s="353" t="s">
        <v>32</v>
      </c>
      <c r="DC9" s="354" t="s">
        <v>24</v>
      </c>
      <c r="DD9" s="354" t="s">
        <v>243</v>
      </c>
      <c r="DE9" s="355" t="s">
        <v>242</v>
      </c>
      <c r="DF9" s="585"/>
      <c r="DG9" s="551"/>
      <c r="DH9" s="551"/>
      <c r="DI9" s="553"/>
      <c r="DJ9" s="555"/>
      <c r="DK9" s="557"/>
      <c r="DL9" s="557"/>
      <c r="DM9" s="559"/>
      <c r="DN9" s="549"/>
      <c r="DO9" s="551"/>
      <c r="DP9" s="553"/>
      <c r="DQ9" s="555"/>
      <c r="DR9" s="557"/>
      <c r="DS9" s="559"/>
      <c r="DT9" s="549"/>
      <c r="DU9" s="551"/>
      <c r="DV9" s="553"/>
      <c r="DW9" s="555"/>
      <c r="DX9" s="557"/>
      <c r="DY9" s="557"/>
      <c r="DZ9" s="559"/>
      <c r="EA9" s="549"/>
      <c r="EB9" s="551"/>
      <c r="EC9" s="551"/>
      <c r="ED9" s="551"/>
      <c r="EE9" s="553"/>
      <c r="EF9" s="555"/>
      <c r="EG9" s="557"/>
      <c r="EH9" s="559"/>
      <c r="EI9" s="549"/>
      <c r="EJ9" s="551"/>
      <c r="EK9" s="553"/>
      <c r="EL9" s="578"/>
      <c r="EM9" s="581"/>
    </row>
    <row r="10" spans="1:145" ht="41.4" customHeight="1" thickTop="1" x14ac:dyDescent="0.3">
      <c r="A10" t="s">
        <v>244</v>
      </c>
      <c r="B10" s="198" t="str">
        <f>IF('ordem de passagem'!B11="","",'ordem de passagem'!B11)</f>
        <v/>
      </c>
      <c r="C10" s="199" t="str">
        <f>IF('ordem de passagem'!C11="","",'ordem de passagem'!C11)</f>
        <v/>
      </c>
      <c r="D10" s="198" t="str">
        <f>IF('ordem de passagem'!F11="","",'ordem de passagem'!F11)</f>
        <v/>
      </c>
      <c r="E10" s="357" t="str">
        <f>IF('ordem de passagem'!G11="","",'ordem de passagem'!G11)</f>
        <v/>
      </c>
      <c r="F10" s="356">
        <v>1.5</v>
      </c>
      <c r="G10" s="357">
        <v>1</v>
      </c>
      <c r="H10" s="357">
        <v>0.5</v>
      </c>
      <c r="I10" s="358">
        <v>0.25</v>
      </c>
      <c r="J10" s="357">
        <v>1</v>
      </c>
      <c r="K10" s="357">
        <v>0.75</v>
      </c>
      <c r="L10" s="357">
        <v>0.5</v>
      </c>
      <c r="M10" s="359">
        <v>0.25</v>
      </c>
      <c r="N10" s="356">
        <v>1.5</v>
      </c>
      <c r="O10" s="357">
        <v>1</v>
      </c>
      <c r="P10" s="357">
        <v>0.5</v>
      </c>
      <c r="Q10" s="358">
        <v>0.25</v>
      </c>
      <c r="R10" s="357">
        <v>1.5</v>
      </c>
      <c r="S10" s="357">
        <v>1</v>
      </c>
      <c r="T10" s="357">
        <v>0.5</v>
      </c>
      <c r="U10" s="359">
        <v>0.25</v>
      </c>
      <c r="V10" s="356">
        <v>1.5</v>
      </c>
      <c r="W10" s="357">
        <v>1</v>
      </c>
      <c r="X10" s="357">
        <v>0.5</v>
      </c>
      <c r="Y10" s="358">
        <v>0.25</v>
      </c>
      <c r="Z10" s="357">
        <v>1.5</v>
      </c>
      <c r="AA10" s="357">
        <v>1</v>
      </c>
      <c r="AB10" s="357">
        <v>0.5</v>
      </c>
      <c r="AC10" s="359">
        <v>0.25</v>
      </c>
      <c r="AD10" s="356">
        <v>1.5</v>
      </c>
      <c r="AE10" s="357">
        <v>1</v>
      </c>
      <c r="AF10" s="357">
        <v>0.5</v>
      </c>
      <c r="AG10" s="358">
        <v>0.25</v>
      </c>
      <c r="AH10" s="360"/>
      <c r="AI10" s="361" t="str">
        <f>$B$10</f>
        <v/>
      </c>
      <c r="AJ10" s="362" t="str">
        <f>$C$10</f>
        <v/>
      </c>
      <c r="AK10" s="362" t="str">
        <f>$D$10</f>
        <v/>
      </c>
      <c r="AL10" s="362" t="str">
        <f>$E$10</f>
        <v/>
      </c>
      <c r="AM10" s="356">
        <v>1.5</v>
      </c>
      <c r="AN10" s="357">
        <v>1</v>
      </c>
      <c r="AO10" s="357">
        <v>0.5</v>
      </c>
      <c r="AP10" s="358">
        <v>0.25</v>
      </c>
      <c r="AQ10" s="357">
        <v>1</v>
      </c>
      <c r="AR10" s="357">
        <v>0.75</v>
      </c>
      <c r="AS10" s="357">
        <v>0.5</v>
      </c>
      <c r="AT10" s="359">
        <v>0.25</v>
      </c>
      <c r="AU10" s="356">
        <v>1.5</v>
      </c>
      <c r="AV10" s="357">
        <v>1</v>
      </c>
      <c r="AW10" s="357">
        <v>0.5</v>
      </c>
      <c r="AX10" s="358">
        <v>0.25</v>
      </c>
      <c r="AY10" s="357">
        <v>1.5</v>
      </c>
      <c r="AZ10" s="357">
        <v>1</v>
      </c>
      <c r="BA10" s="357">
        <v>0.5</v>
      </c>
      <c r="BB10" s="359">
        <v>0.25</v>
      </c>
      <c r="BC10" s="356">
        <v>1.5</v>
      </c>
      <c r="BD10" s="357">
        <v>1</v>
      </c>
      <c r="BE10" s="357">
        <v>0.5</v>
      </c>
      <c r="BF10" s="358">
        <v>0.25</v>
      </c>
      <c r="BG10" s="357">
        <v>1.5</v>
      </c>
      <c r="BH10" s="357">
        <v>1</v>
      </c>
      <c r="BI10" s="357">
        <v>0.5</v>
      </c>
      <c r="BJ10" s="359">
        <v>0.25</v>
      </c>
      <c r="BK10" s="356">
        <v>1.5</v>
      </c>
      <c r="BL10" s="357">
        <v>1</v>
      </c>
      <c r="BM10" s="357">
        <v>0.5</v>
      </c>
      <c r="BN10" s="358">
        <v>0.25</v>
      </c>
      <c r="BO10" s="360"/>
      <c r="BP10" s="361" t="str">
        <f>$B$10</f>
        <v/>
      </c>
      <c r="BQ10" s="362" t="str">
        <f>$C$10</f>
        <v/>
      </c>
      <c r="BR10" s="362" t="str">
        <f>$D$10</f>
        <v/>
      </c>
      <c r="BS10" s="362" t="str">
        <f>$E$10</f>
        <v/>
      </c>
      <c r="BT10" s="363">
        <v>1</v>
      </c>
      <c r="BU10" s="364">
        <v>0.75</v>
      </c>
      <c r="BV10" s="365">
        <v>0.5</v>
      </c>
      <c r="BW10" s="366">
        <v>0.25</v>
      </c>
      <c r="BX10" s="367">
        <v>1</v>
      </c>
      <c r="BY10" s="364">
        <v>0.75</v>
      </c>
      <c r="BZ10" s="365">
        <v>0.5</v>
      </c>
      <c r="CA10" s="368">
        <v>0.25</v>
      </c>
      <c r="CB10" s="369">
        <v>1.25</v>
      </c>
      <c r="CC10" s="364">
        <v>0.75</v>
      </c>
      <c r="CD10" s="366">
        <v>0.25</v>
      </c>
      <c r="CE10" s="367">
        <v>1.25</v>
      </c>
      <c r="CF10" s="364">
        <v>0.75</v>
      </c>
      <c r="CG10" s="368">
        <v>0.25</v>
      </c>
      <c r="CH10" s="363">
        <v>1</v>
      </c>
      <c r="CI10" s="364">
        <v>0.75</v>
      </c>
      <c r="CJ10" s="370">
        <v>0.5</v>
      </c>
      <c r="CK10" s="367">
        <v>1.25</v>
      </c>
      <c r="CL10" s="364">
        <v>1</v>
      </c>
      <c r="CM10" s="364">
        <v>0.75</v>
      </c>
      <c r="CN10" s="368">
        <v>0.25</v>
      </c>
      <c r="CO10" s="369">
        <v>1.25</v>
      </c>
      <c r="CP10" s="365">
        <v>1</v>
      </c>
      <c r="CQ10" s="364">
        <v>0.75</v>
      </c>
      <c r="CR10" s="365">
        <v>0.5</v>
      </c>
      <c r="CS10" s="366">
        <v>0.25</v>
      </c>
      <c r="CT10" s="367">
        <v>0.25</v>
      </c>
      <c r="CU10" s="364">
        <v>0.25</v>
      </c>
      <c r="CV10" s="368">
        <v>0.25</v>
      </c>
      <c r="CW10" s="369">
        <v>0.25</v>
      </c>
      <c r="CX10" s="364">
        <v>0.25</v>
      </c>
      <c r="CY10" s="366">
        <v>0.25</v>
      </c>
      <c r="CZ10" s="371">
        <v>0.5</v>
      </c>
      <c r="DA10" s="360"/>
      <c r="DB10" s="361" t="str">
        <f>$B$10</f>
        <v/>
      </c>
      <c r="DC10" s="362" t="str">
        <f>$C$10</f>
        <v/>
      </c>
      <c r="DD10" s="362" t="str">
        <f>$D$10</f>
        <v/>
      </c>
      <c r="DE10" s="362" t="str">
        <f>$E$10</f>
        <v/>
      </c>
      <c r="DF10" s="363">
        <v>1</v>
      </c>
      <c r="DG10" s="364">
        <v>0.75</v>
      </c>
      <c r="DH10" s="365">
        <v>0.5</v>
      </c>
      <c r="DI10" s="366">
        <v>0.25</v>
      </c>
      <c r="DJ10" s="367">
        <v>1</v>
      </c>
      <c r="DK10" s="364">
        <v>0.75</v>
      </c>
      <c r="DL10" s="365">
        <v>0.5</v>
      </c>
      <c r="DM10" s="368">
        <v>0.25</v>
      </c>
      <c r="DN10" s="369">
        <v>1.25</v>
      </c>
      <c r="DO10" s="364">
        <v>0.75</v>
      </c>
      <c r="DP10" s="366">
        <v>0.25</v>
      </c>
      <c r="DQ10" s="367">
        <v>1.25</v>
      </c>
      <c r="DR10" s="364">
        <v>0.75</v>
      </c>
      <c r="DS10" s="368">
        <v>0.25</v>
      </c>
      <c r="DT10" s="363">
        <v>1</v>
      </c>
      <c r="DU10" s="364">
        <v>0.75</v>
      </c>
      <c r="DV10" s="370">
        <v>0.5</v>
      </c>
      <c r="DW10" s="367">
        <v>1.25</v>
      </c>
      <c r="DX10" s="364">
        <v>1</v>
      </c>
      <c r="DY10" s="364">
        <v>0.75</v>
      </c>
      <c r="DZ10" s="368">
        <v>0.25</v>
      </c>
      <c r="EA10" s="369">
        <v>1.25</v>
      </c>
      <c r="EB10" s="365">
        <v>1</v>
      </c>
      <c r="EC10" s="364">
        <v>0.75</v>
      </c>
      <c r="ED10" s="365">
        <v>0.5</v>
      </c>
      <c r="EE10" s="366">
        <v>0.25</v>
      </c>
      <c r="EF10" s="367">
        <v>0.25</v>
      </c>
      <c r="EG10" s="364">
        <v>0.25</v>
      </c>
      <c r="EH10" s="368">
        <v>0.25</v>
      </c>
      <c r="EI10" s="369">
        <v>0.25</v>
      </c>
      <c r="EJ10" s="364">
        <v>0.25</v>
      </c>
      <c r="EK10" s="366">
        <v>0.25</v>
      </c>
      <c r="EL10" s="371">
        <v>0.5</v>
      </c>
      <c r="EM10" s="360"/>
    </row>
    <row r="11" spans="1:145" ht="41.4" customHeight="1" x14ac:dyDescent="0.3">
      <c r="A11" t="s">
        <v>245</v>
      </c>
      <c r="B11" s="327" t="str">
        <f>IF('ordem de passagem'!B12="","",'ordem de passagem'!B12)</f>
        <v/>
      </c>
      <c r="C11" s="127" t="str">
        <f>IF('ordem de passagem'!C12="","",'ordem de passagem'!C12)</f>
        <v/>
      </c>
      <c r="D11" s="327" t="str">
        <f>IF('ordem de passagem'!F12="","",'ordem de passagem'!F12)</f>
        <v/>
      </c>
      <c r="E11" s="372" t="str">
        <f>IF('ordem de passagem'!G12="","",'ordem de passagem'!G12)</f>
        <v/>
      </c>
      <c r="F11" s="373">
        <v>1.5</v>
      </c>
      <c r="G11" s="372">
        <v>1</v>
      </c>
      <c r="H11" s="372">
        <v>0.5</v>
      </c>
      <c r="I11" s="374">
        <v>0.25</v>
      </c>
      <c r="J11" s="372">
        <v>1</v>
      </c>
      <c r="K11" s="372">
        <v>0.75</v>
      </c>
      <c r="L11" s="372">
        <v>0.5</v>
      </c>
      <c r="M11" s="375">
        <v>0.25</v>
      </c>
      <c r="N11" s="373">
        <v>1.5</v>
      </c>
      <c r="O11" s="372">
        <v>1</v>
      </c>
      <c r="P11" s="372">
        <v>0.5</v>
      </c>
      <c r="Q11" s="374">
        <v>0.25</v>
      </c>
      <c r="R11" s="372">
        <v>1.5</v>
      </c>
      <c r="S11" s="372">
        <v>1</v>
      </c>
      <c r="T11" s="372">
        <v>0.5</v>
      </c>
      <c r="U11" s="375">
        <v>0.25</v>
      </c>
      <c r="V11" s="373">
        <v>1.5</v>
      </c>
      <c r="W11" s="372">
        <v>1</v>
      </c>
      <c r="X11" s="372">
        <v>0.5</v>
      </c>
      <c r="Y11" s="374">
        <v>0.25</v>
      </c>
      <c r="Z11" s="372">
        <v>1.5</v>
      </c>
      <c r="AA11" s="372">
        <v>1</v>
      </c>
      <c r="AB11" s="372">
        <v>0.5</v>
      </c>
      <c r="AC11" s="375">
        <v>0.25</v>
      </c>
      <c r="AD11" s="373">
        <v>1.5</v>
      </c>
      <c r="AE11" s="372">
        <v>1</v>
      </c>
      <c r="AF11" s="372">
        <v>0.5</v>
      </c>
      <c r="AG11" s="374">
        <v>0.25</v>
      </c>
      <c r="AH11" s="376"/>
      <c r="AI11" s="377" t="str">
        <f>$B$11</f>
        <v/>
      </c>
      <c r="AJ11" s="378" t="str">
        <f>$C$11</f>
        <v/>
      </c>
      <c r="AK11" s="378" t="str">
        <f>$D$11</f>
        <v/>
      </c>
      <c r="AL11" s="378" t="str">
        <f>$E$11</f>
        <v/>
      </c>
      <c r="AM11" s="373">
        <v>1.5</v>
      </c>
      <c r="AN11" s="372">
        <v>1</v>
      </c>
      <c r="AO11" s="372">
        <v>0.5</v>
      </c>
      <c r="AP11" s="374">
        <v>0.25</v>
      </c>
      <c r="AQ11" s="372">
        <v>1</v>
      </c>
      <c r="AR11" s="372">
        <v>0.75</v>
      </c>
      <c r="AS11" s="372">
        <v>0.5</v>
      </c>
      <c r="AT11" s="375">
        <v>0.25</v>
      </c>
      <c r="AU11" s="373">
        <v>1.5</v>
      </c>
      <c r="AV11" s="372">
        <v>1</v>
      </c>
      <c r="AW11" s="372">
        <v>0.5</v>
      </c>
      <c r="AX11" s="374">
        <v>0.25</v>
      </c>
      <c r="AY11" s="372">
        <v>1.5</v>
      </c>
      <c r="AZ11" s="372">
        <v>1</v>
      </c>
      <c r="BA11" s="372">
        <v>0.5</v>
      </c>
      <c r="BB11" s="375">
        <v>0.25</v>
      </c>
      <c r="BC11" s="373">
        <v>1.5</v>
      </c>
      <c r="BD11" s="372">
        <v>1</v>
      </c>
      <c r="BE11" s="372">
        <v>0.5</v>
      </c>
      <c r="BF11" s="374">
        <v>0.25</v>
      </c>
      <c r="BG11" s="372">
        <v>1.5</v>
      </c>
      <c r="BH11" s="372">
        <v>1</v>
      </c>
      <c r="BI11" s="372">
        <v>0.5</v>
      </c>
      <c r="BJ11" s="375">
        <v>0.25</v>
      </c>
      <c r="BK11" s="373">
        <v>1.5</v>
      </c>
      <c r="BL11" s="372">
        <v>1</v>
      </c>
      <c r="BM11" s="372">
        <v>0.5</v>
      </c>
      <c r="BN11" s="374">
        <v>0.25</v>
      </c>
      <c r="BO11" s="376"/>
      <c r="BP11" s="377" t="str">
        <f>$B$11</f>
        <v/>
      </c>
      <c r="BQ11" s="378" t="str">
        <f>$C$11</f>
        <v/>
      </c>
      <c r="BR11" s="378" t="str">
        <f>$D$11</f>
        <v/>
      </c>
      <c r="BS11" s="378" t="str">
        <f>$E$11</f>
        <v/>
      </c>
      <c r="BT11" s="379">
        <v>1</v>
      </c>
      <c r="BU11" s="380">
        <v>0.75</v>
      </c>
      <c r="BV11" s="381">
        <v>0.5</v>
      </c>
      <c r="BW11" s="382">
        <v>0.25</v>
      </c>
      <c r="BX11" s="383">
        <v>1</v>
      </c>
      <c r="BY11" s="380">
        <v>0.75</v>
      </c>
      <c r="BZ11" s="381">
        <v>0.5</v>
      </c>
      <c r="CA11" s="384">
        <v>0.25</v>
      </c>
      <c r="CB11" s="385">
        <v>1.25</v>
      </c>
      <c r="CC11" s="380">
        <v>0.75</v>
      </c>
      <c r="CD11" s="382">
        <v>0.25</v>
      </c>
      <c r="CE11" s="386">
        <v>1.25</v>
      </c>
      <c r="CF11" s="380">
        <v>0.75</v>
      </c>
      <c r="CG11" s="384">
        <v>0.25</v>
      </c>
      <c r="CH11" s="379">
        <v>1</v>
      </c>
      <c r="CI11" s="380">
        <v>0.75</v>
      </c>
      <c r="CJ11" s="387">
        <v>0.5</v>
      </c>
      <c r="CK11" s="386">
        <v>1.25</v>
      </c>
      <c r="CL11" s="380">
        <v>1</v>
      </c>
      <c r="CM11" s="380">
        <v>0.75</v>
      </c>
      <c r="CN11" s="384">
        <v>0.25</v>
      </c>
      <c r="CO11" s="385">
        <v>1.25</v>
      </c>
      <c r="CP11" s="381">
        <v>1</v>
      </c>
      <c r="CQ11" s="380">
        <v>0.75</v>
      </c>
      <c r="CR11" s="381">
        <v>0.5</v>
      </c>
      <c r="CS11" s="382">
        <v>0.25</v>
      </c>
      <c r="CT11" s="386">
        <v>0.25</v>
      </c>
      <c r="CU11" s="380">
        <v>0.25</v>
      </c>
      <c r="CV11" s="384">
        <v>0.25</v>
      </c>
      <c r="CW11" s="385">
        <v>0.25</v>
      </c>
      <c r="CX11" s="380">
        <v>0.25</v>
      </c>
      <c r="CY11" s="382">
        <v>0.25</v>
      </c>
      <c r="CZ11" s="388">
        <v>0.5</v>
      </c>
      <c r="DA11" s="376"/>
      <c r="DB11" s="377" t="str">
        <f>$B$11</f>
        <v/>
      </c>
      <c r="DC11" s="378" t="str">
        <f>$C$11</f>
        <v/>
      </c>
      <c r="DD11" s="378" t="str">
        <f>$D$11</f>
        <v/>
      </c>
      <c r="DE11" s="378" t="str">
        <f>$E$11</f>
        <v/>
      </c>
      <c r="DF11" s="379">
        <v>1</v>
      </c>
      <c r="DG11" s="380">
        <v>0.75</v>
      </c>
      <c r="DH11" s="381">
        <v>0.5</v>
      </c>
      <c r="DI11" s="382">
        <v>0.25</v>
      </c>
      <c r="DJ11" s="383">
        <v>1</v>
      </c>
      <c r="DK11" s="380">
        <v>0.75</v>
      </c>
      <c r="DL11" s="381">
        <v>0.5</v>
      </c>
      <c r="DM11" s="384">
        <v>0.25</v>
      </c>
      <c r="DN11" s="385">
        <v>1.25</v>
      </c>
      <c r="DO11" s="380">
        <v>0.75</v>
      </c>
      <c r="DP11" s="382">
        <v>0.25</v>
      </c>
      <c r="DQ11" s="386">
        <v>1.25</v>
      </c>
      <c r="DR11" s="380">
        <v>0.75</v>
      </c>
      <c r="DS11" s="384">
        <v>0.25</v>
      </c>
      <c r="DT11" s="379">
        <v>1</v>
      </c>
      <c r="DU11" s="380">
        <v>0.75</v>
      </c>
      <c r="DV11" s="387">
        <v>0.5</v>
      </c>
      <c r="DW11" s="386">
        <v>1.25</v>
      </c>
      <c r="DX11" s="380">
        <v>1</v>
      </c>
      <c r="DY11" s="380">
        <v>0.75</v>
      </c>
      <c r="DZ11" s="384">
        <v>0.25</v>
      </c>
      <c r="EA11" s="385">
        <v>1.25</v>
      </c>
      <c r="EB11" s="381">
        <v>1</v>
      </c>
      <c r="EC11" s="380">
        <v>0.75</v>
      </c>
      <c r="ED11" s="381">
        <v>0.5</v>
      </c>
      <c r="EE11" s="382">
        <v>0.25</v>
      </c>
      <c r="EF11" s="386">
        <v>0.25</v>
      </c>
      <c r="EG11" s="380">
        <v>0.25</v>
      </c>
      <c r="EH11" s="384">
        <v>0.25</v>
      </c>
      <c r="EI11" s="385">
        <v>0.25</v>
      </c>
      <c r="EJ11" s="380">
        <v>0.25</v>
      </c>
      <c r="EK11" s="382">
        <v>0.25</v>
      </c>
      <c r="EL11" s="388">
        <v>0.5</v>
      </c>
      <c r="EM11" s="376"/>
    </row>
    <row r="12" spans="1:145" ht="41.4" customHeight="1" x14ac:dyDescent="0.3">
      <c r="A12" t="s">
        <v>246</v>
      </c>
      <c r="B12" s="198" t="str">
        <f>IF('ordem de passagem'!B13="","",'ordem de passagem'!B13)</f>
        <v/>
      </c>
      <c r="C12" s="199" t="str">
        <f>IF('ordem de passagem'!C13="","",'ordem de passagem'!C13)</f>
        <v/>
      </c>
      <c r="D12" s="198" t="str">
        <f>IF('ordem de passagem'!F13="","",'ordem de passagem'!F13)</f>
        <v/>
      </c>
      <c r="E12" s="357" t="str">
        <f>IF('ordem de passagem'!G13="","",'ordem de passagem'!G13)</f>
        <v/>
      </c>
      <c r="F12" s="356">
        <v>1.5</v>
      </c>
      <c r="G12" s="357">
        <v>1</v>
      </c>
      <c r="H12" s="357">
        <v>0.5</v>
      </c>
      <c r="I12" s="358">
        <v>0.25</v>
      </c>
      <c r="J12" s="357">
        <v>1</v>
      </c>
      <c r="K12" s="357">
        <v>0.75</v>
      </c>
      <c r="L12" s="357">
        <v>0.5</v>
      </c>
      <c r="M12" s="359">
        <v>0.25</v>
      </c>
      <c r="N12" s="356">
        <v>1.5</v>
      </c>
      <c r="O12" s="357">
        <v>1</v>
      </c>
      <c r="P12" s="357">
        <v>0.5</v>
      </c>
      <c r="Q12" s="358">
        <v>0.25</v>
      </c>
      <c r="R12" s="357">
        <v>1.5</v>
      </c>
      <c r="S12" s="357">
        <v>1</v>
      </c>
      <c r="T12" s="357">
        <v>0.5</v>
      </c>
      <c r="U12" s="359">
        <v>0.25</v>
      </c>
      <c r="V12" s="356">
        <v>1.5</v>
      </c>
      <c r="W12" s="357">
        <v>1</v>
      </c>
      <c r="X12" s="357">
        <v>0.5</v>
      </c>
      <c r="Y12" s="358">
        <v>0.25</v>
      </c>
      <c r="Z12" s="357">
        <v>1.5</v>
      </c>
      <c r="AA12" s="357">
        <v>1</v>
      </c>
      <c r="AB12" s="357">
        <v>0.5</v>
      </c>
      <c r="AC12" s="359">
        <v>0.25</v>
      </c>
      <c r="AD12" s="356">
        <v>1.5</v>
      </c>
      <c r="AE12" s="357">
        <v>1</v>
      </c>
      <c r="AF12" s="357">
        <v>0.5</v>
      </c>
      <c r="AG12" s="358">
        <v>0.25</v>
      </c>
      <c r="AH12" s="360"/>
      <c r="AI12" s="361" t="str">
        <f>$B$12</f>
        <v/>
      </c>
      <c r="AJ12" s="362" t="str">
        <f>$C$12</f>
        <v/>
      </c>
      <c r="AK12" s="362" t="str">
        <f>$D$12</f>
        <v/>
      </c>
      <c r="AL12" s="362" t="str">
        <f>$E$12</f>
        <v/>
      </c>
      <c r="AM12" s="356">
        <v>1.5</v>
      </c>
      <c r="AN12" s="357">
        <v>1</v>
      </c>
      <c r="AO12" s="357">
        <v>0.5</v>
      </c>
      <c r="AP12" s="358">
        <v>0.25</v>
      </c>
      <c r="AQ12" s="357">
        <v>1</v>
      </c>
      <c r="AR12" s="357">
        <v>0.75</v>
      </c>
      <c r="AS12" s="357">
        <v>0.5</v>
      </c>
      <c r="AT12" s="359">
        <v>0.25</v>
      </c>
      <c r="AU12" s="356">
        <v>1.5</v>
      </c>
      <c r="AV12" s="357">
        <v>1</v>
      </c>
      <c r="AW12" s="357">
        <v>0.5</v>
      </c>
      <c r="AX12" s="358">
        <v>0.25</v>
      </c>
      <c r="AY12" s="357">
        <v>1.5</v>
      </c>
      <c r="AZ12" s="357">
        <v>1</v>
      </c>
      <c r="BA12" s="357">
        <v>0.5</v>
      </c>
      <c r="BB12" s="359">
        <v>0.25</v>
      </c>
      <c r="BC12" s="356">
        <v>1.5</v>
      </c>
      <c r="BD12" s="357">
        <v>1</v>
      </c>
      <c r="BE12" s="357">
        <v>0.5</v>
      </c>
      <c r="BF12" s="358">
        <v>0.25</v>
      </c>
      <c r="BG12" s="357">
        <v>1.5</v>
      </c>
      <c r="BH12" s="357">
        <v>1</v>
      </c>
      <c r="BI12" s="357">
        <v>0.5</v>
      </c>
      <c r="BJ12" s="359">
        <v>0.25</v>
      </c>
      <c r="BK12" s="356">
        <v>1.5</v>
      </c>
      <c r="BL12" s="357">
        <v>1</v>
      </c>
      <c r="BM12" s="357">
        <v>0.5</v>
      </c>
      <c r="BN12" s="358">
        <v>0.25</v>
      </c>
      <c r="BO12" s="360"/>
      <c r="BP12" s="361" t="str">
        <f>$B$12</f>
        <v/>
      </c>
      <c r="BQ12" s="362" t="str">
        <f>$C$12</f>
        <v/>
      </c>
      <c r="BR12" s="362" t="str">
        <f>$D$12</f>
        <v/>
      </c>
      <c r="BS12" s="362" t="str">
        <f>$E$12</f>
        <v/>
      </c>
      <c r="BT12" s="363">
        <v>1</v>
      </c>
      <c r="BU12" s="364">
        <v>0.75</v>
      </c>
      <c r="BV12" s="365">
        <v>0.5</v>
      </c>
      <c r="BW12" s="366">
        <v>0.25</v>
      </c>
      <c r="BX12" s="367">
        <v>1</v>
      </c>
      <c r="BY12" s="364">
        <v>0.75</v>
      </c>
      <c r="BZ12" s="365">
        <v>0.5</v>
      </c>
      <c r="CA12" s="368">
        <v>0.25</v>
      </c>
      <c r="CB12" s="369">
        <v>1.25</v>
      </c>
      <c r="CC12" s="364">
        <v>0.75</v>
      </c>
      <c r="CD12" s="366">
        <v>0.25</v>
      </c>
      <c r="CE12" s="367">
        <v>1.25</v>
      </c>
      <c r="CF12" s="364">
        <v>0.75</v>
      </c>
      <c r="CG12" s="368">
        <v>0.25</v>
      </c>
      <c r="CH12" s="363">
        <v>1</v>
      </c>
      <c r="CI12" s="364">
        <v>0.75</v>
      </c>
      <c r="CJ12" s="370">
        <v>0.5</v>
      </c>
      <c r="CK12" s="367">
        <v>1.25</v>
      </c>
      <c r="CL12" s="364">
        <v>1</v>
      </c>
      <c r="CM12" s="364">
        <v>0.75</v>
      </c>
      <c r="CN12" s="368">
        <v>0.25</v>
      </c>
      <c r="CO12" s="369">
        <v>1.25</v>
      </c>
      <c r="CP12" s="365">
        <v>1</v>
      </c>
      <c r="CQ12" s="364">
        <v>0.75</v>
      </c>
      <c r="CR12" s="365">
        <v>0.5</v>
      </c>
      <c r="CS12" s="366">
        <v>0.25</v>
      </c>
      <c r="CT12" s="367">
        <v>0.25</v>
      </c>
      <c r="CU12" s="364">
        <v>0.25</v>
      </c>
      <c r="CV12" s="368">
        <v>0.25</v>
      </c>
      <c r="CW12" s="369">
        <v>0.25</v>
      </c>
      <c r="CX12" s="364">
        <v>0.25</v>
      </c>
      <c r="CY12" s="366">
        <v>0.25</v>
      </c>
      <c r="CZ12" s="371">
        <v>0.5</v>
      </c>
      <c r="DA12" s="360"/>
      <c r="DB12" s="361" t="str">
        <f>$B$12</f>
        <v/>
      </c>
      <c r="DC12" s="362" t="str">
        <f>$C$12</f>
        <v/>
      </c>
      <c r="DD12" s="362" t="str">
        <f>$D$12</f>
        <v/>
      </c>
      <c r="DE12" s="362" t="str">
        <f>$E$12</f>
        <v/>
      </c>
      <c r="DF12" s="363">
        <v>1</v>
      </c>
      <c r="DG12" s="364">
        <v>0.75</v>
      </c>
      <c r="DH12" s="365">
        <v>0.5</v>
      </c>
      <c r="DI12" s="366">
        <v>0.25</v>
      </c>
      <c r="DJ12" s="367">
        <v>1</v>
      </c>
      <c r="DK12" s="364">
        <v>0.75</v>
      </c>
      <c r="DL12" s="365">
        <v>0.5</v>
      </c>
      <c r="DM12" s="368">
        <v>0.25</v>
      </c>
      <c r="DN12" s="369">
        <v>1.25</v>
      </c>
      <c r="DO12" s="364">
        <v>0.75</v>
      </c>
      <c r="DP12" s="366">
        <v>0.25</v>
      </c>
      <c r="DQ12" s="367">
        <v>1.25</v>
      </c>
      <c r="DR12" s="364">
        <v>0.75</v>
      </c>
      <c r="DS12" s="368">
        <v>0.25</v>
      </c>
      <c r="DT12" s="363">
        <v>1</v>
      </c>
      <c r="DU12" s="364">
        <v>0.75</v>
      </c>
      <c r="DV12" s="370">
        <v>0.5</v>
      </c>
      <c r="DW12" s="367">
        <v>1.25</v>
      </c>
      <c r="DX12" s="364">
        <v>1</v>
      </c>
      <c r="DY12" s="364">
        <v>0.75</v>
      </c>
      <c r="DZ12" s="368">
        <v>0.25</v>
      </c>
      <c r="EA12" s="369">
        <v>1.25</v>
      </c>
      <c r="EB12" s="365">
        <v>1</v>
      </c>
      <c r="EC12" s="364">
        <v>0.75</v>
      </c>
      <c r="ED12" s="365">
        <v>0.5</v>
      </c>
      <c r="EE12" s="366">
        <v>0.25</v>
      </c>
      <c r="EF12" s="367">
        <v>0.25</v>
      </c>
      <c r="EG12" s="364">
        <v>0.25</v>
      </c>
      <c r="EH12" s="368">
        <v>0.25</v>
      </c>
      <c r="EI12" s="369">
        <v>0.25</v>
      </c>
      <c r="EJ12" s="364">
        <v>0.25</v>
      </c>
      <c r="EK12" s="366">
        <v>0.25</v>
      </c>
      <c r="EL12" s="371">
        <v>0.5</v>
      </c>
      <c r="EM12" s="360"/>
    </row>
    <row r="13" spans="1:145" ht="41.4" customHeight="1" x14ac:dyDescent="0.3">
      <c r="A13" t="s">
        <v>247</v>
      </c>
      <c r="B13" s="327" t="str">
        <f>IF('ordem de passagem'!B14="","",'ordem de passagem'!B14)</f>
        <v/>
      </c>
      <c r="C13" s="127" t="str">
        <f>IF('ordem de passagem'!C14="","",'ordem de passagem'!C14)</f>
        <v/>
      </c>
      <c r="D13" s="327" t="str">
        <f>IF('ordem de passagem'!F14="","",'ordem de passagem'!F14)</f>
        <v/>
      </c>
      <c r="E13" s="372" t="str">
        <f>IF('ordem de passagem'!G14="","",'ordem de passagem'!G14)</f>
        <v/>
      </c>
      <c r="F13" s="373">
        <v>1.5</v>
      </c>
      <c r="G13" s="372">
        <v>1</v>
      </c>
      <c r="H13" s="372">
        <v>0.5</v>
      </c>
      <c r="I13" s="374">
        <v>0.25</v>
      </c>
      <c r="J13" s="372">
        <v>1</v>
      </c>
      <c r="K13" s="372">
        <v>0.75</v>
      </c>
      <c r="L13" s="372">
        <v>0.5</v>
      </c>
      <c r="M13" s="375">
        <v>0.25</v>
      </c>
      <c r="N13" s="373">
        <v>1.5</v>
      </c>
      <c r="O13" s="372">
        <v>1</v>
      </c>
      <c r="P13" s="372">
        <v>0.5</v>
      </c>
      <c r="Q13" s="374">
        <v>0.25</v>
      </c>
      <c r="R13" s="372">
        <v>1.5</v>
      </c>
      <c r="S13" s="372">
        <v>1</v>
      </c>
      <c r="T13" s="372">
        <v>0.5</v>
      </c>
      <c r="U13" s="375">
        <v>0.25</v>
      </c>
      <c r="V13" s="373">
        <v>1.5</v>
      </c>
      <c r="W13" s="372">
        <v>1</v>
      </c>
      <c r="X13" s="372">
        <v>0.5</v>
      </c>
      <c r="Y13" s="374">
        <v>0.25</v>
      </c>
      <c r="Z13" s="372">
        <v>1.5</v>
      </c>
      <c r="AA13" s="372">
        <v>1</v>
      </c>
      <c r="AB13" s="372">
        <v>0.5</v>
      </c>
      <c r="AC13" s="375">
        <v>0.25</v>
      </c>
      <c r="AD13" s="373">
        <v>1.5</v>
      </c>
      <c r="AE13" s="372">
        <v>1</v>
      </c>
      <c r="AF13" s="372">
        <v>0.5</v>
      </c>
      <c r="AG13" s="374">
        <v>0.25</v>
      </c>
      <c r="AH13" s="376"/>
      <c r="AI13" s="377" t="str">
        <f>$B$13</f>
        <v/>
      </c>
      <c r="AJ13" s="378" t="str">
        <f>$C$13</f>
        <v/>
      </c>
      <c r="AK13" s="378" t="str">
        <f>$D$13</f>
        <v/>
      </c>
      <c r="AL13" s="378" t="str">
        <f>$E$13</f>
        <v/>
      </c>
      <c r="AM13" s="373">
        <v>1.5</v>
      </c>
      <c r="AN13" s="372">
        <v>1</v>
      </c>
      <c r="AO13" s="372">
        <v>0.5</v>
      </c>
      <c r="AP13" s="374">
        <v>0.25</v>
      </c>
      <c r="AQ13" s="372">
        <v>1</v>
      </c>
      <c r="AR13" s="372">
        <v>0.75</v>
      </c>
      <c r="AS13" s="372">
        <v>0.5</v>
      </c>
      <c r="AT13" s="375">
        <v>0.25</v>
      </c>
      <c r="AU13" s="373">
        <v>1.5</v>
      </c>
      <c r="AV13" s="372">
        <v>1</v>
      </c>
      <c r="AW13" s="372">
        <v>0.5</v>
      </c>
      <c r="AX13" s="374">
        <v>0.25</v>
      </c>
      <c r="AY13" s="372">
        <v>1.5</v>
      </c>
      <c r="AZ13" s="372">
        <v>1</v>
      </c>
      <c r="BA13" s="372">
        <v>0.5</v>
      </c>
      <c r="BB13" s="375">
        <v>0.25</v>
      </c>
      <c r="BC13" s="373">
        <v>1.5</v>
      </c>
      <c r="BD13" s="372">
        <v>1</v>
      </c>
      <c r="BE13" s="372">
        <v>0.5</v>
      </c>
      <c r="BF13" s="374">
        <v>0.25</v>
      </c>
      <c r="BG13" s="372">
        <v>1.5</v>
      </c>
      <c r="BH13" s="372">
        <v>1</v>
      </c>
      <c r="BI13" s="372">
        <v>0.5</v>
      </c>
      <c r="BJ13" s="375">
        <v>0.25</v>
      </c>
      <c r="BK13" s="373">
        <v>1.5</v>
      </c>
      <c r="BL13" s="372">
        <v>1</v>
      </c>
      <c r="BM13" s="372">
        <v>0.5</v>
      </c>
      <c r="BN13" s="374">
        <v>0.25</v>
      </c>
      <c r="BO13" s="376"/>
      <c r="BP13" s="377" t="str">
        <f>$B$13</f>
        <v/>
      </c>
      <c r="BQ13" s="378" t="str">
        <f>$C$13</f>
        <v/>
      </c>
      <c r="BR13" s="378" t="str">
        <f>$D$13</f>
        <v/>
      </c>
      <c r="BS13" s="378" t="str">
        <f>$E$13</f>
        <v/>
      </c>
      <c r="BT13" s="379">
        <v>1</v>
      </c>
      <c r="BU13" s="380">
        <v>0.75</v>
      </c>
      <c r="BV13" s="381">
        <v>0.5</v>
      </c>
      <c r="BW13" s="382">
        <v>0.25</v>
      </c>
      <c r="BX13" s="383">
        <v>1</v>
      </c>
      <c r="BY13" s="380">
        <v>0.75</v>
      </c>
      <c r="BZ13" s="381">
        <v>0.5</v>
      </c>
      <c r="CA13" s="384">
        <v>0.25</v>
      </c>
      <c r="CB13" s="385">
        <v>1.25</v>
      </c>
      <c r="CC13" s="380">
        <v>0.75</v>
      </c>
      <c r="CD13" s="382">
        <v>0.25</v>
      </c>
      <c r="CE13" s="386">
        <v>1.25</v>
      </c>
      <c r="CF13" s="380">
        <v>0.75</v>
      </c>
      <c r="CG13" s="384">
        <v>0.25</v>
      </c>
      <c r="CH13" s="379">
        <v>1</v>
      </c>
      <c r="CI13" s="380">
        <v>0.75</v>
      </c>
      <c r="CJ13" s="387">
        <v>0.5</v>
      </c>
      <c r="CK13" s="386">
        <v>1.25</v>
      </c>
      <c r="CL13" s="380">
        <v>1</v>
      </c>
      <c r="CM13" s="380">
        <v>0.75</v>
      </c>
      <c r="CN13" s="384">
        <v>0.25</v>
      </c>
      <c r="CO13" s="385">
        <v>1.25</v>
      </c>
      <c r="CP13" s="381">
        <v>1</v>
      </c>
      <c r="CQ13" s="380">
        <v>0.75</v>
      </c>
      <c r="CR13" s="381">
        <v>0.5</v>
      </c>
      <c r="CS13" s="382">
        <v>0.25</v>
      </c>
      <c r="CT13" s="386">
        <v>0.25</v>
      </c>
      <c r="CU13" s="380">
        <v>0.25</v>
      </c>
      <c r="CV13" s="384">
        <v>0.25</v>
      </c>
      <c r="CW13" s="385">
        <v>0.25</v>
      </c>
      <c r="CX13" s="380">
        <v>0.25</v>
      </c>
      <c r="CY13" s="382">
        <v>0.25</v>
      </c>
      <c r="CZ13" s="388">
        <v>0.5</v>
      </c>
      <c r="DA13" s="376"/>
      <c r="DB13" s="377" t="str">
        <f>$B$13</f>
        <v/>
      </c>
      <c r="DC13" s="378" t="str">
        <f>$C$13</f>
        <v/>
      </c>
      <c r="DD13" s="378" t="str">
        <f>$D$13</f>
        <v/>
      </c>
      <c r="DE13" s="378" t="str">
        <f>$E$13</f>
        <v/>
      </c>
      <c r="DF13" s="379">
        <v>1</v>
      </c>
      <c r="DG13" s="380">
        <v>0.75</v>
      </c>
      <c r="DH13" s="381">
        <v>0.5</v>
      </c>
      <c r="DI13" s="382">
        <v>0.25</v>
      </c>
      <c r="DJ13" s="383">
        <v>1</v>
      </c>
      <c r="DK13" s="380">
        <v>0.75</v>
      </c>
      <c r="DL13" s="381">
        <v>0.5</v>
      </c>
      <c r="DM13" s="384">
        <v>0.25</v>
      </c>
      <c r="DN13" s="385">
        <v>1.25</v>
      </c>
      <c r="DO13" s="380">
        <v>0.75</v>
      </c>
      <c r="DP13" s="382">
        <v>0.25</v>
      </c>
      <c r="DQ13" s="386">
        <v>1.25</v>
      </c>
      <c r="DR13" s="380">
        <v>0.75</v>
      </c>
      <c r="DS13" s="384">
        <v>0.25</v>
      </c>
      <c r="DT13" s="379">
        <v>1</v>
      </c>
      <c r="DU13" s="380">
        <v>0.75</v>
      </c>
      <c r="DV13" s="387">
        <v>0.5</v>
      </c>
      <c r="DW13" s="386">
        <v>1.25</v>
      </c>
      <c r="DX13" s="380">
        <v>1</v>
      </c>
      <c r="DY13" s="380">
        <v>0.75</v>
      </c>
      <c r="DZ13" s="384">
        <v>0.25</v>
      </c>
      <c r="EA13" s="385">
        <v>1.25</v>
      </c>
      <c r="EB13" s="381">
        <v>1</v>
      </c>
      <c r="EC13" s="380">
        <v>0.75</v>
      </c>
      <c r="ED13" s="381">
        <v>0.5</v>
      </c>
      <c r="EE13" s="382">
        <v>0.25</v>
      </c>
      <c r="EF13" s="386">
        <v>0.25</v>
      </c>
      <c r="EG13" s="380">
        <v>0.25</v>
      </c>
      <c r="EH13" s="384">
        <v>0.25</v>
      </c>
      <c r="EI13" s="385">
        <v>0.25</v>
      </c>
      <c r="EJ13" s="380">
        <v>0.25</v>
      </c>
      <c r="EK13" s="382">
        <v>0.25</v>
      </c>
      <c r="EL13" s="388">
        <v>0.5</v>
      </c>
      <c r="EM13" s="376"/>
    </row>
    <row r="14" spans="1:145" ht="41.4" customHeight="1" x14ac:dyDescent="0.3">
      <c r="A14" t="s">
        <v>248</v>
      </c>
      <c r="B14" s="198" t="str">
        <f>IF('ordem de passagem'!B15="","",'ordem de passagem'!B15)</f>
        <v/>
      </c>
      <c r="C14" s="199" t="str">
        <f>IF('ordem de passagem'!C15="","",'ordem de passagem'!C15)</f>
        <v/>
      </c>
      <c r="D14" s="198" t="str">
        <f>IF('ordem de passagem'!F15="","",'ordem de passagem'!F15)</f>
        <v/>
      </c>
      <c r="E14" s="357" t="str">
        <f>IF('ordem de passagem'!G15="","",'ordem de passagem'!G15)</f>
        <v/>
      </c>
      <c r="F14" s="356">
        <v>1.5</v>
      </c>
      <c r="G14" s="357">
        <v>1</v>
      </c>
      <c r="H14" s="357">
        <v>0.5</v>
      </c>
      <c r="I14" s="358">
        <v>0.25</v>
      </c>
      <c r="J14" s="357">
        <v>1</v>
      </c>
      <c r="K14" s="357">
        <v>0.75</v>
      </c>
      <c r="L14" s="357">
        <v>0.5</v>
      </c>
      <c r="M14" s="359">
        <v>0.25</v>
      </c>
      <c r="N14" s="356">
        <v>1.5</v>
      </c>
      <c r="O14" s="357">
        <v>1</v>
      </c>
      <c r="P14" s="357">
        <v>0.5</v>
      </c>
      <c r="Q14" s="358">
        <v>0.25</v>
      </c>
      <c r="R14" s="357">
        <v>1.5</v>
      </c>
      <c r="S14" s="357">
        <v>1</v>
      </c>
      <c r="T14" s="357">
        <v>0.5</v>
      </c>
      <c r="U14" s="359">
        <v>0.25</v>
      </c>
      <c r="V14" s="356">
        <v>1.5</v>
      </c>
      <c r="W14" s="357">
        <v>1</v>
      </c>
      <c r="X14" s="357">
        <v>0.5</v>
      </c>
      <c r="Y14" s="358">
        <v>0.25</v>
      </c>
      <c r="Z14" s="357">
        <v>1.5</v>
      </c>
      <c r="AA14" s="357">
        <v>1</v>
      </c>
      <c r="AB14" s="357">
        <v>0.5</v>
      </c>
      <c r="AC14" s="359">
        <v>0.25</v>
      </c>
      <c r="AD14" s="356">
        <v>1.5</v>
      </c>
      <c r="AE14" s="357">
        <v>1</v>
      </c>
      <c r="AF14" s="357">
        <v>0.5</v>
      </c>
      <c r="AG14" s="358">
        <v>0.25</v>
      </c>
      <c r="AH14" s="360"/>
      <c r="AI14" s="361" t="str">
        <f>$B$14</f>
        <v/>
      </c>
      <c r="AJ14" s="362" t="str">
        <f>$C$14</f>
        <v/>
      </c>
      <c r="AK14" s="362" t="str">
        <f>$D$14</f>
        <v/>
      </c>
      <c r="AL14" s="362" t="str">
        <f>$E$14</f>
        <v/>
      </c>
      <c r="AM14" s="356">
        <v>1.5</v>
      </c>
      <c r="AN14" s="357">
        <v>1</v>
      </c>
      <c r="AO14" s="357">
        <v>0.5</v>
      </c>
      <c r="AP14" s="358">
        <v>0.25</v>
      </c>
      <c r="AQ14" s="357">
        <v>1</v>
      </c>
      <c r="AR14" s="357">
        <v>0.75</v>
      </c>
      <c r="AS14" s="357">
        <v>0.5</v>
      </c>
      <c r="AT14" s="359">
        <v>0.25</v>
      </c>
      <c r="AU14" s="356">
        <v>1.5</v>
      </c>
      <c r="AV14" s="357">
        <v>1</v>
      </c>
      <c r="AW14" s="357">
        <v>0.5</v>
      </c>
      <c r="AX14" s="358">
        <v>0.25</v>
      </c>
      <c r="AY14" s="357">
        <v>1.5</v>
      </c>
      <c r="AZ14" s="357">
        <v>1</v>
      </c>
      <c r="BA14" s="357">
        <v>0.5</v>
      </c>
      <c r="BB14" s="359">
        <v>0.25</v>
      </c>
      <c r="BC14" s="356">
        <v>1.5</v>
      </c>
      <c r="BD14" s="357">
        <v>1</v>
      </c>
      <c r="BE14" s="357">
        <v>0.5</v>
      </c>
      <c r="BF14" s="358">
        <v>0.25</v>
      </c>
      <c r="BG14" s="357">
        <v>1.5</v>
      </c>
      <c r="BH14" s="357">
        <v>1</v>
      </c>
      <c r="BI14" s="357">
        <v>0.5</v>
      </c>
      <c r="BJ14" s="359">
        <v>0.25</v>
      </c>
      <c r="BK14" s="356">
        <v>1.5</v>
      </c>
      <c r="BL14" s="357">
        <v>1</v>
      </c>
      <c r="BM14" s="357">
        <v>0.5</v>
      </c>
      <c r="BN14" s="358">
        <v>0.25</v>
      </c>
      <c r="BO14" s="360"/>
      <c r="BP14" s="361" t="str">
        <f>$B$14</f>
        <v/>
      </c>
      <c r="BQ14" s="362" t="str">
        <f>$C$14</f>
        <v/>
      </c>
      <c r="BR14" s="362" t="str">
        <f>$D$14</f>
        <v/>
      </c>
      <c r="BS14" s="362" t="str">
        <f>$E$14</f>
        <v/>
      </c>
      <c r="BT14" s="363">
        <v>1</v>
      </c>
      <c r="BU14" s="364">
        <v>0.75</v>
      </c>
      <c r="BV14" s="365">
        <v>0.5</v>
      </c>
      <c r="BW14" s="366">
        <v>0.25</v>
      </c>
      <c r="BX14" s="367">
        <v>1</v>
      </c>
      <c r="BY14" s="364">
        <v>0.75</v>
      </c>
      <c r="BZ14" s="365">
        <v>0.5</v>
      </c>
      <c r="CA14" s="368">
        <v>0.25</v>
      </c>
      <c r="CB14" s="369">
        <v>1.25</v>
      </c>
      <c r="CC14" s="364">
        <v>0.75</v>
      </c>
      <c r="CD14" s="366">
        <v>0.25</v>
      </c>
      <c r="CE14" s="367">
        <v>1.25</v>
      </c>
      <c r="CF14" s="364">
        <v>0.75</v>
      </c>
      <c r="CG14" s="368">
        <v>0.25</v>
      </c>
      <c r="CH14" s="363">
        <v>1</v>
      </c>
      <c r="CI14" s="364">
        <v>0.75</v>
      </c>
      <c r="CJ14" s="370">
        <v>0.5</v>
      </c>
      <c r="CK14" s="367">
        <v>1.25</v>
      </c>
      <c r="CL14" s="364">
        <v>1</v>
      </c>
      <c r="CM14" s="364">
        <v>0.75</v>
      </c>
      <c r="CN14" s="368">
        <v>0.25</v>
      </c>
      <c r="CO14" s="369">
        <v>1.25</v>
      </c>
      <c r="CP14" s="365">
        <v>1</v>
      </c>
      <c r="CQ14" s="364">
        <v>0.75</v>
      </c>
      <c r="CR14" s="365">
        <v>0.5</v>
      </c>
      <c r="CS14" s="366">
        <v>0.25</v>
      </c>
      <c r="CT14" s="367">
        <v>0.25</v>
      </c>
      <c r="CU14" s="364">
        <v>0.25</v>
      </c>
      <c r="CV14" s="368">
        <v>0.25</v>
      </c>
      <c r="CW14" s="369">
        <v>0.25</v>
      </c>
      <c r="CX14" s="364">
        <v>0.25</v>
      </c>
      <c r="CY14" s="366">
        <v>0.25</v>
      </c>
      <c r="CZ14" s="371">
        <v>0.5</v>
      </c>
      <c r="DA14" s="360"/>
      <c r="DB14" s="361" t="str">
        <f>$B$14</f>
        <v/>
      </c>
      <c r="DC14" s="362" t="str">
        <f>$C$14</f>
        <v/>
      </c>
      <c r="DD14" s="362" t="str">
        <f>$D$14</f>
        <v/>
      </c>
      <c r="DE14" s="362" t="str">
        <f>$E$14</f>
        <v/>
      </c>
      <c r="DF14" s="363">
        <v>1</v>
      </c>
      <c r="DG14" s="364">
        <v>0.75</v>
      </c>
      <c r="DH14" s="365">
        <v>0.5</v>
      </c>
      <c r="DI14" s="366">
        <v>0.25</v>
      </c>
      <c r="DJ14" s="367">
        <v>1</v>
      </c>
      <c r="DK14" s="364">
        <v>0.75</v>
      </c>
      <c r="DL14" s="365">
        <v>0.5</v>
      </c>
      <c r="DM14" s="368">
        <v>0.25</v>
      </c>
      <c r="DN14" s="369">
        <v>1.25</v>
      </c>
      <c r="DO14" s="364">
        <v>0.75</v>
      </c>
      <c r="DP14" s="366">
        <v>0.25</v>
      </c>
      <c r="DQ14" s="367">
        <v>1.25</v>
      </c>
      <c r="DR14" s="364">
        <v>0.75</v>
      </c>
      <c r="DS14" s="368">
        <v>0.25</v>
      </c>
      <c r="DT14" s="363">
        <v>1</v>
      </c>
      <c r="DU14" s="364">
        <v>0.75</v>
      </c>
      <c r="DV14" s="370">
        <v>0.5</v>
      </c>
      <c r="DW14" s="367">
        <v>1.25</v>
      </c>
      <c r="DX14" s="364">
        <v>1</v>
      </c>
      <c r="DY14" s="364">
        <v>0.75</v>
      </c>
      <c r="DZ14" s="368">
        <v>0.25</v>
      </c>
      <c r="EA14" s="369">
        <v>1.25</v>
      </c>
      <c r="EB14" s="365">
        <v>1</v>
      </c>
      <c r="EC14" s="364">
        <v>0.75</v>
      </c>
      <c r="ED14" s="365">
        <v>0.5</v>
      </c>
      <c r="EE14" s="366">
        <v>0.25</v>
      </c>
      <c r="EF14" s="367">
        <v>0.25</v>
      </c>
      <c r="EG14" s="364">
        <v>0.25</v>
      </c>
      <c r="EH14" s="368">
        <v>0.25</v>
      </c>
      <c r="EI14" s="369">
        <v>0.25</v>
      </c>
      <c r="EJ14" s="364">
        <v>0.25</v>
      </c>
      <c r="EK14" s="366">
        <v>0.25</v>
      </c>
      <c r="EL14" s="371">
        <v>0.5</v>
      </c>
      <c r="EM14" s="360"/>
    </row>
    <row r="15" spans="1:145" ht="41.4" customHeight="1" x14ac:dyDescent="0.3">
      <c r="A15" t="s">
        <v>249</v>
      </c>
      <c r="B15" s="327" t="str">
        <f>IF('ordem de passagem'!B16="","",'ordem de passagem'!B16)</f>
        <v/>
      </c>
      <c r="C15" s="127" t="str">
        <f>IF('ordem de passagem'!C16="","",'ordem de passagem'!C16)</f>
        <v/>
      </c>
      <c r="D15" s="327" t="str">
        <f>IF('ordem de passagem'!F16="","",'ordem de passagem'!F16)</f>
        <v/>
      </c>
      <c r="E15" s="372" t="str">
        <f>IF('ordem de passagem'!G16="","",'ordem de passagem'!G16)</f>
        <v/>
      </c>
      <c r="F15" s="373">
        <v>1.5</v>
      </c>
      <c r="G15" s="372">
        <v>1</v>
      </c>
      <c r="H15" s="372">
        <v>0.5</v>
      </c>
      <c r="I15" s="374">
        <v>0.25</v>
      </c>
      <c r="J15" s="372">
        <v>1</v>
      </c>
      <c r="K15" s="372">
        <v>0.75</v>
      </c>
      <c r="L15" s="372">
        <v>0.5</v>
      </c>
      <c r="M15" s="375">
        <v>0.25</v>
      </c>
      <c r="N15" s="373">
        <v>1.5</v>
      </c>
      <c r="O15" s="372">
        <v>1</v>
      </c>
      <c r="P15" s="372">
        <v>0.5</v>
      </c>
      <c r="Q15" s="374">
        <v>0.25</v>
      </c>
      <c r="R15" s="372">
        <v>1.5</v>
      </c>
      <c r="S15" s="372">
        <v>1</v>
      </c>
      <c r="T15" s="372">
        <v>0.5</v>
      </c>
      <c r="U15" s="375">
        <v>0.25</v>
      </c>
      <c r="V15" s="373">
        <v>1.5</v>
      </c>
      <c r="W15" s="372">
        <v>1</v>
      </c>
      <c r="X15" s="372">
        <v>0.5</v>
      </c>
      <c r="Y15" s="374">
        <v>0.25</v>
      </c>
      <c r="Z15" s="372">
        <v>1.5</v>
      </c>
      <c r="AA15" s="372">
        <v>1</v>
      </c>
      <c r="AB15" s="372">
        <v>0.5</v>
      </c>
      <c r="AC15" s="375">
        <v>0.25</v>
      </c>
      <c r="AD15" s="373">
        <v>1.5</v>
      </c>
      <c r="AE15" s="372">
        <v>1</v>
      </c>
      <c r="AF15" s="372">
        <v>0.5</v>
      </c>
      <c r="AG15" s="374">
        <v>0.25</v>
      </c>
      <c r="AH15" s="376"/>
      <c r="AI15" s="377" t="str">
        <f>$B$15</f>
        <v/>
      </c>
      <c r="AJ15" s="378" t="str">
        <f>$C$15</f>
        <v/>
      </c>
      <c r="AK15" s="378" t="str">
        <f>$D$15</f>
        <v/>
      </c>
      <c r="AL15" s="378" t="str">
        <f>$E$15</f>
        <v/>
      </c>
      <c r="AM15" s="373">
        <v>1.5</v>
      </c>
      <c r="AN15" s="372">
        <v>1</v>
      </c>
      <c r="AO15" s="372">
        <v>0.5</v>
      </c>
      <c r="AP15" s="374">
        <v>0.25</v>
      </c>
      <c r="AQ15" s="372">
        <v>1</v>
      </c>
      <c r="AR15" s="372">
        <v>0.75</v>
      </c>
      <c r="AS15" s="372">
        <v>0.5</v>
      </c>
      <c r="AT15" s="375">
        <v>0.25</v>
      </c>
      <c r="AU15" s="373">
        <v>1.5</v>
      </c>
      <c r="AV15" s="372">
        <v>1</v>
      </c>
      <c r="AW15" s="372">
        <v>0.5</v>
      </c>
      <c r="AX15" s="374">
        <v>0.25</v>
      </c>
      <c r="AY15" s="372">
        <v>1.5</v>
      </c>
      <c r="AZ15" s="372">
        <v>1</v>
      </c>
      <c r="BA15" s="372">
        <v>0.5</v>
      </c>
      <c r="BB15" s="375">
        <v>0.25</v>
      </c>
      <c r="BC15" s="373">
        <v>1.5</v>
      </c>
      <c r="BD15" s="372">
        <v>1</v>
      </c>
      <c r="BE15" s="372">
        <v>0.5</v>
      </c>
      <c r="BF15" s="374">
        <v>0.25</v>
      </c>
      <c r="BG15" s="372">
        <v>1.5</v>
      </c>
      <c r="BH15" s="372">
        <v>1</v>
      </c>
      <c r="BI15" s="372">
        <v>0.5</v>
      </c>
      <c r="BJ15" s="375">
        <v>0.25</v>
      </c>
      <c r="BK15" s="373">
        <v>1.5</v>
      </c>
      <c r="BL15" s="372">
        <v>1</v>
      </c>
      <c r="BM15" s="372">
        <v>0.5</v>
      </c>
      <c r="BN15" s="374">
        <v>0.25</v>
      </c>
      <c r="BO15" s="376"/>
      <c r="BP15" s="377" t="str">
        <f>$B$15</f>
        <v/>
      </c>
      <c r="BQ15" s="378" t="str">
        <f>$C$15</f>
        <v/>
      </c>
      <c r="BR15" s="378" t="str">
        <f>$D$15</f>
        <v/>
      </c>
      <c r="BS15" s="378" t="str">
        <f>$E$15</f>
        <v/>
      </c>
      <c r="BT15" s="379">
        <v>1</v>
      </c>
      <c r="BU15" s="380">
        <v>0.75</v>
      </c>
      <c r="BV15" s="381">
        <v>0.5</v>
      </c>
      <c r="BW15" s="382">
        <v>0.25</v>
      </c>
      <c r="BX15" s="383">
        <v>1</v>
      </c>
      <c r="BY15" s="380">
        <v>0.75</v>
      </c>
      <c r="BZ15" s="381">
        <v>0.5</v>
      </c>
      <c r="CA15" s="384">
        <v>0.25</v>
      </c>
      <c r="CB15" s="385">
        <v>1.25</v>
      </c>
      <c r="CC15" s="380">
        <v>0.75</v>
      </c>
      <c r="CD15" s="382">
        <v>0.25</v>
      </c>
      <c r="CE15" s="386">
        <v>1.25</v>
      </c>
      <c r="CF15" s="380">
        <v>0.75</v>
      </c>
      <c r="CG15" s="384">
        <v>0.25</v>
      </c>
      <c r="CH15" s="379">
        <v>1</v>
      </c>
      <c r="CI15" s="380">
        <v>0.75</v>
      </c>
      <c r="CJ15" s="387">
        <v>0.5</v>
      </c>
      <c r="CK15" s="386">
        <v>1.25</v>
      </c>
      <c r="CL15" s="380">
        <v>1</v>
      </c>
      <c r="CM15" s="380">
        <v>0.75</v>
      </c>
      <c r="CN15" s="384">
        <v>0.25</v>
      </c>
      <c r="CO15" s="385">
        <v>1.25</v>
      </c>
      <c r="CP15" s="381">
        <v>1</v>
      </c>
      <c r="CQ15" s="380">
        <v>0.75</v>
      </c>
      <c r="CR15" s="381">
        <v>0.5</v>
      </c>
      <c r="CS15" s="382">
        <v>0.25</v>
      </c>
      <c r="CT15" s="386">
        <v>0.25</v>
      </c>
      <c r="CU15" s="380">
        <v>0.25</v>
      </c>
      <c r="CV15" s="384">
        <v>0.25</v>
      </c>
      <c r="CW15" s="385">
        <v>0.25</v>
      </c>
      <c r="CX15" s="380">
        <v>0.25</v>
      </c>
      <c r="CY15" s="382">
        <v>0.25</v>
      </c>
      <c r="CZ15" s="388">
        <v>0.5</v>
      </c>
      <c r="DA15" s="376"/>
      <c r="DB15" s="377" t="str">
        <f>$B$15</f>
        <v/>
      </c>
      <c r="DC15" s="378" t="str">
        <f>$C$15</f>
        <v/>
      </c>
      <c r="DD15" s="378" t="str">
        <f>$D$15</f>
        <v/>
      </c>
      <c r="DE15" s="378" t="str">
        <f>$E$15</f>
        <v/>
      </c>
      <c r="DF15" s="379">
        <v>1</v>
      </c>
      <c r="DG15" s="380">
        <v>0.75</v>
      </c>
      <c r="DH15" s="381">
        <v>0.5</v>
      </c>
      <c r="DI15" s="382">
        <v>0.25</v>
      </c>
      <c r="DJ15" s="383">
        <v>1</v>
      </c>
      <c r="DK15" s="380">
        <v>0.75</v>
      </c>
      <c r="DL15" s="381">
        <v>0.5</v>
      </c>
      <c r="DM15" s="384">
        <v>0.25</v>
      </c>
      <c r="DN15" s="385">
        <v>1.25</v>
      </c>
      <c r="DO15" s="380">
        <v>0.75</v>
      </c>
      <c r="DP15" s="382">
        <v>0.25</v>
      </c>
      <c r="DQ15" s="386">
        <v>1.25</v>
      </c>
      <c r="DR15" s="380">
        <v>0.75</v>
      </c>
      <c r="DS15" s="384">
        <v>0.25</v>
      </c>
      <c r="DT15" s="379">
        <v>1</v>
      </c>
      <c r="DU15" s="380">
        <v>0.75</v>
      </c>
      <c r="DV15" s="387">
        <v>0.5</v>
      </c>
      <c r="DW15" s="386">
        <v>1.25</v>
      </c>
      <c r="DX15" s="380">
        <v>1</v>
      </c>
      <c r="DY15" s="380">
        <v>0.75</v>
      </c>
      <c r="DZ15" s="384">
        <v>0.25</v>
      </c>
      <c r="EA15" s="385">
        <v>1.25</v>
      </c>
      <c r="EB15" s="381">
        <v>1</v>
      </c>
      <c r="EC15" s="380">
        <v>0.75</v>
      </c>
      <c r="ED15" s="381">
        <v>0.5</v>
      </c>
      <c r="EE15" s="382">
        <v>0.25</v>
      </c>
      <c r="EF15" s="386">
        <v>0.25</v>
      </c>
      <c r="EG15" s="380">
        <v>0.25</v>
      </c>
      <c r="EH15" s="384">
        <v>0.25</v>
      </c>
      <c r="EI15" s="385">
        <v>0.25</v>
      </c>
      <c r="EJ15" s="380">
        <v>0.25</v>
      </c>
      <c r="EK15" s="382">
        <v>0.25</v>
      </c>
      <c r="EL15" s="388">
        <v>0.5</v>
      </c>
      <c r="EM15" s="376"/>
    </row>
    <row r="16" spans="1:145" ht="41.4" customHeight="1" x14ac:dyDescent="0.3">
      <c r="A16" t="s">
        <v>250</v>
      </c>
      <c r="B16" s="198" t="str">
        <f>IF('ordem de passagem'!B17="","",'ordem de passagem'!B17)</f>
        <v/>
      </c>
      <c r="C16" s="199" t="str">
        <f>IF('ordem de passagem'!C17="","",'ordem de passagem'!C17)</f>
        <v/>
      </c>
      <c r="D16" s="198" t="str">
        <f>IF('ordem de passagem'!F17="","",'ordem de passagem'!F17)</f>
        <v/>
      </c>
      <c r="E16" s="357" t="str">
        <f>IF('ordem de passagem'!G17="","",'ordem de passagem'!G17)</f>
        <v/>
      </c>
      <c r="F16" s="356">
        <v>1.5</v>
      </c>
      <c r="G16" s="357">
        <v>1</v>
      </c>
      <c r="H16" s="357">
        <v>0.5</v>
      </c>
      <c r="I16" s="358">
        <v>0.25</v>
      </c>
      <c r="J16" s="357">
        <v>1</v>
      </c>
      <c r="K16" s="357">
        <v>0.75</v>
      </c>
      <c r="L16" s="357">
        <v>0.5</v>
      </c>
      <c r="M16" s="359">
        <v>0.25</v>
      </c>
      <c r="N16" s="356">
        <v>1.5</v>
      </c>
      <c r="O16" s="357">
        <v>1</v>
      </c>
      <c r="P16" s="357">
        <v>0.5</v>
      </c>
      <c r="Q16" s="358">
        <v>0.25</v>
      </c>
      <c r="R16" s="357">
        <v>1.5</v>
      </c>
      <c r="S16" s="357">
        <v>1</v>
      </c>
      <c r="T16" s="357">
        <v>0.5</v>
      </c>
      <c r="U16" s="359">
        <v>0.25</v>
      </c>
      <c r="V16" s="356">
        <v>1.5</v>
      </c>
      <c r="W16" s="357">
        <v>1</v>
      </c>
      <c r="X16" s="357">
        <v>0.5</v>
      </c>
      <c r="Y16" s="358">
        <v>0.25</v>
      </c>
      <c r="Z16" s="357">
        <v>1.5</v>
      </c>
      <c r="AA16" s="357">
        <v>1</v>
      </c>
      <c r="AB16" s="357">
        <v>0.5</v>
      </c>
      <c r="AC16" s="359">
        <v>0.25</v>
      </c>
      <c r="AD16" s="356">
        <v>1.5</v>
      </c>
      <c r="AE16" s="357">
        <v>1</v>
      </c>
      <c r="AF16" s="357">
        <v>0.5</v>
      </c>
      <c r="AG16" s="358">
        <v>0.25</v>
      </c>
      <c r="AH16" s="360"/>
      <c r="AI16" s="361" t="str">
        <f>$B$16</f>
        <v/>
      </c>
      <c r="AJ16" s="362" t="str">
        <f>$C$16</f>
        <v/>
      </c>
      <c r="AK16" s="362" t="str">
        <f>$D$16</f>
        <v/>
      </c>
      <c r="AL16" s="362" t="str">
        <f>$E$16</f>
        <v/>
      </c>
      <c r="AM16" s="356">
        <v>1.5</v>
      </c>
      <c r="AN16" s="357">
        <v>1</v>
      </c>
      <c r="AO16" s="357">
        <v>0.5</v>
      </c>
      <c r="AP16" s="358">
        <v>0.25</v>
      </c>
      <c r="AQ16" s="357">
        <v>1</v>
      </c>
      <c r="AR16" s="357">
        <v>0.75</v>
      </c>
      <c r="AS16" s="357">
        <v>0.5</v>
      </c>
      <c r="AT16" s="359">
        <v>0.25</v>
      </c>
      <c r="AU16" s="356">
        <v>1.5</v>
      </c>
      <c r="AV16" s="357">
        <v>1</v>
      </c>
      <c r="AW16" s="357">
        <v>0.5</v>
      </c>
      <c r="AX16" s="358">
        <v>0.25</v>
      </c>
      <c r="AY16" s="357">
        <v>1.5</v>
      </c>
      <c r="AZ16" s="357">
        <v>1</v>
      </c>
      <c r="BA16" s="357">
        <v>0.5</v>
      </c>
      <c r="BB16" s="359">
        <v>0.25</v>
      </c>
      <c r="BC16" s="356">
        <v>1.5</v>
      </c>
      <c r="BD16" s="357">
        <v>1</v>
      </c>
      <c r="BE16" s="357">
        <v>0.5</v>
      </c>
      <c r="BF16" s="358">
        <v>0.25</v>
      </c>
      <c r="BG16" s="357">
        <v>1.5</v>
      </c>
      <c r="BH16" s="357">
        <v>1</v>
      </c>
      <c r="BI16" s="357">
        <v>0.5</v>
      </c>
      <c r="BJ16" s="359">
        <v>0.25</v>
      </c>
      <c r="BK16" s="356">
        <v>1.5</v>
      </c>
      <c r="BL16" s="357">
        <v>1</v>
      </c>
      <c r="BM16" s="357">
        <v>0.5</v>
      </c>
      <c r="BN16" s="358">
        <v>0.25</v>
      </c>
      <c r="BO16" s="360"/>
      <c r="BP16" s="361" t="str">
        <f>$B$16</f>
        <v/>
      </c>
      <c r="BQ16" s="362" t="str">
        <f>$C$16</f>
        <v/>
      </c>
      <c r="BR16" s="362" t="str">
        <f>$D$16</f>
        <v/>
      </c>
      <c r="BS16" s="362" t="str">
        <f>$E$16</f>
        <v/>
      </c>
      <c r="BT16" s="363">
        <v>1</v>
      </c>
      <c r="BU16" s="364">
        <v>0.75</v>
      </c>
      <c r="BV16" s="365">
        <v>0.5</v>
      </c>
      <c r="BW16" s="366">
        <v>0.25</v>
      </c>
      <c r="BX16" s="367">
        <v>1</v>
      </c>
      <c r="BY16" s="364">
        <v>0.75</v>
      </c>
      <c r="BZ16" s="365">
        <v>0.5</v>
      </c>
      <c r="CA16" s="368">
        <v>0.25</v>
      </c>
      <c r="CB16" s="369">
        <v>1.25</v>
      </c>
      <c r="CC16" s="364">
        <v>0.75</v>
      </c>
      <c r="CD16" s="366">
        <v>0.25</v>
      </c>
      <c r="CE16" s="367">
        <v>1.25</v>
      </c>
      <c r="CF16" s="364">
        <v>0.75</v>
      </c>
      <c r="CG16" s="368">
        <v>0.25</v>
      </c>
      <c r="CH16" s="363">
        <v>1</v>
      </c>
      <c r="CI16" s="364">
        <v>0.75</v>
      </c>
      <c r="CJ16" s="370">
        <v>0.5</v>
      </c>
      <c r="CK16" s="367">
        <v>1.25</v>
      </c>
      <c r="CL16" s="364">
        <v>1</v>
      </c>
      <c r="CM16" s="364">
        <v>0.75</v>
      </c>
      <c r="CN16" s="368">
        <v>0.25</v>
      </c>
      <c r="CO16" s="369">
        <v>1.25</v>
      </c>
      <c r="CP16" s="365">
        <v>1</v>
      </c>
      <c r="CQ16" s="364">
        <v>0.75</v>
      </c>
      <c r="CR16" s="365">
        <v>0.5</v>
      </c>
      <c r="CS16" s="366">
        <v>0.25</v>
      </c>
      <c r="CT16" s="367">
        <v>0.25</v>
      </c>
      <c r="CU16" s="364">
        <v>0.25</v>
      </c>
      <c r="CV16" s="368">
        <v>0.25</v>
      </c>
      <c r="CW16" s="369">
        <v>0.25</v>
      </c>
      <c r="CX16" s="364">
        <v>0.25</v>
      </c>
      <c r="CY16" s="366">
        <v>0.25</v>
      </c>
      <c r="CZ16" s="371">
        <v>0.5</v>
      </c>
      <c r="DA16" s="360"/>
      <c r="DB16" s="361" t="str">
        <f>$B$16</f>
        <v/>
      </c>
      <c r="DC16" s="362" t="str">
        <f>$C$16</f>
        <v/>
      </c>
      <c r="DD16" s="362" t="str">
        <f>$D$16</f>
        <v/>
      </c>
      <c r="DE16" s="362" t="str">
        <f>$E$16</f>
        <v/>
      </c>
      <c r="DF16" s="363">
        <v>1</v>
      </c>
      <c r="DG16" s="364">
        <v>0.75</v>
      </c>
      <c r="DH16" s="365">
        <v>0.5</v>
      </c>
      <c r="DI16" s="366">
        <v>0.25</v>
      </c>
      <c r="DJ16" s="367">
        <v>1</v>
      </c>
      <c r="DK16" s="364">
        <v>0.75</v>
      </c>
      <c r="DL16" s="365">
        <v>0.5</v>
      </c>
      <c r="DM16" s="368">
        <v>0.25</v>
      </c>
      <c r="DN16" s="369">
        <v>1.25</v>
      </c>
      <c r="DO16" s="364">
        <v>0.75</v>
      </c>
      <c r="DP16" s="366">
        <v>0.25</v>
      </c>
      <c r="DQ16" s="367">
        <v>1.25</v>
      </c>
      <c r="DR16" s="364">
        <v>0.75</v>
      </c>
      <c r="DS16" s="368">
        <v>0.25</v>
      </c>
      <c r="DT16" s="363">
        <v>1</v>
      </c>
      <c r="DU16" s="364">
        <v>0.75</v>
      </c>
      <c r="DV16" s="370">
        <v>0.5</v>
      </c>
      <c r="DW16" s="367">
        <v>1.25</v>
      </c>
      <c r="DX16" s="364">
        <v>1</v>
      </c>
      <c r="DY16" s="364">
        <v>0.75</v>
      </c>
      <c r="DZ16" s="368">
        <v>0.25</v>
      </c>
      <c r="EA16" s="369">
        <v>1.25</v>
      </c>
      <c r="EB16" s="365">
        <v>1</v>
      </c>
      <c r="EC16" s="364">
        <v>0.75</v>
      </c>
      <c r="ED16" s="365">
        <v>0.5</v>
      </c>
      <c r="EE16" s="366">
        <v>0.25</v>
      </c>
      <c r="EF16" s="367">
        <v>0.25</v>
      </c>
      <c r="EG16" s="364">
        <v>0.25</v>
      </c>
      <c r="EH16" s="368">
        <v>0.25</v>
      </c>
      <c r="EI16" s="369">
        <v>0.25</v>
      </c>
      <c r="EJ16" s="364">
        <v>0.25</v>
      </c>
      <c r="EK16" s="366">
        <v>0.25</v>
      </c>
      <c r="EL16" s="371">
        <v>0.5</v>
      </c>
      <c r="EM16" s="360"/>
    </row>
    <row r="17" spans="1:143" ht="41.4" customHeight="1" x14ac:dyDescent="0.3">
      <c r="A17" t="s">
        <v>251</v>
      </c>
      <c r="B17" s="327" t="str">
        <f>IF('ordem de passagem'!B18="","",'ordem de passagem'!B18)</f>
        <v/>
      </c>
      <c r="C17" s="127" t="str">
        <f>IF('ordem de passagem'!C18="","",'ordem de passagem'!C18)</f>
        <v/>
      </c>
      <c r="D17" s="327" t="str">
        <f>IF('ordem de passagem'!F18="","",'ordem de passagem'!F18)</f>
        <v/>
      </c>
      <c r="E17" s="372" t="str">
        <f>IF('ordem de passagem'!G18="","",'ordem de passagem'!G18)</f>
        <v/>
      </c>
      <c r="F17" s="373">
        <v>1.5</v>
      </c>
      <c r="G17" s="372">
        <v>1</v>
      </c>
      <c r="H17" s="372">
        <v>0.5</v>
      </c>
      <c r="I17" s="374">
        <v>0.25</v>
      </c>
      <c r="J17" s="372">
        <v>1</v>
      </c>
      <c r="K17" s="372">
        <v>0.75</v>
      </c>
      <c r="L17" s="372">
        <v>0.5</v>
      </c>
      <c r="M17" s="375">
        <v>0.25</v>
      </c>
      <c r="N17" s="373">
        <v>1.5</v>
      </c>
      <c r="O17" s="372">
        <v>1</v>
      </c>
      <c r="P17" s="372">
        <v>0.5</v>
      </c>
      <c r="Q17" s="374">
        <v>0.25</v>
      </c>
      <c r="R17" s="372">
        <v>1.5</v>
      </c>
      <c r="S17" s="372">
        <v>1</v>
      </c>
      <c r="T17" s="372">
        <v>0.5</v>
      </c>
      <c r="U17" s="375">
        <v>0.25</v>
      </c>
      <c r="V17" s="373">
        <v>1.5</v>
      </c>
      <c r="W17" s="372">
        <v>1</v>
      </c>
      <c r="X17" s="372">
        <v>0.5</v>
      </c>
      <c r="Y17" s="374">
        <v>0.25</v>
      </c>
      <c r="Z17" s="372">
        <v>1.5</v>
      </c>
      <c r="AA17" s="372">
        <v>1</v>
      </c>
      <c r="AB17" s="372">
        <v>0.5</v>
      </c>
      <c r="AC17" s="375">
        <v>0.25</v>
      </c>
      <c r="AD17" s="373">
        <v>1.5</v>
      </c>
      <c r="AE17" s="372">
        <v>1</v>
      </c>
      <c r="AF17" s="372">
        <v>0.5</v>
      </c>
      <c r="AG17" s="374">
        <v>0.25</v>
      </c>
      <c r="AH17" s="376"/>
      <c r="AI17" s="377" t="str">
        <f>$B$17</f>
        <v/>
      </c>
      <c r="AJ17" s="378" t="str">
        <f>$C$17</f>
        <v/>
      </c>
      <c r="AK17" s="378" t="str">
        <f>$D$17</f>
        <v/>
      </c>
      <c r="AL17" s="378" t="str">
        <f>$E$17</f>
        <v/>
      </c>
      <c r="AM17" s="373">
        <v>1.5</v>
      </c>
      <c r="AN17" s="372">
        <v>1</v>
      </c>
      <c r="AO17" s="372">
        <v>0.5</v>
      </c>
      <c r="AP17" s="374">
        <v>0.25</v>
      </c>
      <c r="AQ17" s="372">
        <v>1</v>
      </c>
      <c r="AR17" s="372">
        <v>0.75</v>
      </c>
      <c r="AS17" s="372">
        <v>0.5</v>
      </c>
      <c r="AT17" s="375">
        <v>0.25</v>
      </c>
      <c r="AU17" s="373">
        <v>1.5</v>
      </c>
      <c r="AV17" s="372">
        <v>1</v>
      </c>
      <c r="AW17" s="372">
        <v>0.5</v>
      </c>
      <c r="AX17" s="374">
        <v>0.25</v>
      </c>
      <c r="AY17" s="372">
        <v>1.5</v>
      </c>
      <c r="AZ17" s="372">
        <v>1</v>
      </c>
      <c r="BA17" s="372">
        <v>0.5</v>
      </c>
      <c r="BB17" s="375">
        <v>0.25</v>
      </c>
      <c r="BC17" s="373">
        <v>1.5</v>
      </c>
      <c r="BD17" s="372">
        <v>1</v>
      </c>
      <c r="BE17" s="372">
        <v>0.5</v>
      </c>
      <c r="BF17" s="374">
        <v>0.25</v>
      </c>
      <c r="BG17" s="372">
        <v>1.5</v>
      </c>
      <c r="BH17" s="372">
        <v>1</v>
      </c>
      <c r="BI17" s="372">
        <v>0.5</v>
      </c>
      <c r="BJ17" s="375">
        <v>0.25</v>
      </c>
      <c r="BK17" s="373">
        <v>1.5</v>
      </c>
      <c r="BL17" s="372">
        <v>1</v>
      </c>
      <c r="BM17" s="372">
        <v>0.5</v>
      </c>
      <c r="BN17" s="374">
        <v>0.25</v>
      </c>
      <c r="BO17" s="376"/>
      <c r="BP17" s="377" t="str">
        <f>$B$17</f>
        <v/>
      </c>
      <c r="BQ17" s="378" t="str">
        <f>$C$17</f>
        <v/>
      </c>
      <c r="BR17" s="378" t="str">
        <f>$D$17</f>
        <v/>
      </c>
      <c r="BS17" s="378" t="str">
        <f>$E$17</f>
        <v/>
      </c>
      <c r="BT17" s="379">
        <v>1</v>
      </c>
      <c r="BU17" s="380">
        <v>0.75</v>
      </c>
      <c r="BV17" s="381">
        <v>0.5</v>
      </c>
      <c r="BW17" s="382">
        <v>0.25</v>
      </c>
      <c r="BX17" s="383">
        <v>1</v>
      </c>
      <c r="BY17" s="380">
        <v>0.75</v>
      </c>
      <c r="BZ17" s="381">
        <v>0.5</v>
      </c>
      <c r="CA17" s="384">
        <v>0.25</v>
      </c>
      <c r="CB17" s="385">
        <v>1.25</v>
      </c>
      <c r="CC17" s="380">
        <v>0.75</v>
      </c>
      <c r="CD17" s="382">
        <v>0.25</v>
      </c>
      <c r="CE17" s="386">
        <v>1.25</v>
      </c>
      <c r="CF17" s="380">
        <v>0.75</v>
      </c>
      <c r="CG17" s="384">
        <v>0.25</v>
      </c>
      <c r="CH17" s="379">
        <v>1</v>
      </c>
      <c r="CI17" s="380">
        <v>0.75</v>
      </c>
      <c r="CJ17" s="387">
        <v>0.5</v>
      </c>
      <c r="CK17" s="386">
        <v>1.25</v>
      </c>
      <c r="CL17" s="380">
        <v>1</v>
      </c>
      <c r="CM17" s="380">
        <v>0.75</v>
      </c>
      <c r="CN17" s="384">
        <v>0.25</v>
      </c>
      <c r="CO17" s="385">
        <v>1.25</v>
      </c>
      <c r="CP17" s="381">
        <v>1</v>
      </c>
      <c r="CQ17" s="380">
        <v>0.75</v>
      </c>
      <c r="CR17" s="381">
        <v>0.5</v>
      </c>
      <c r="CS17" s="382">
        <v>0.25</v>
      </c>
      <c r="CT17" s="386">
        <v>0.25</v>
      </c>
      <c r="CU17" s="380">
        <v>0.25</v>
      </c>
      <c r="CV17" s="384">
        <v>0.25</v>
      </c>
      <c r="CW17" s="385">
        <v>0.25</v>
      </c>
      <c r="CX17" s="380">
        <v>0.25</v>
      </c>
      <c r="CY17" s="382">
        <v>0.25</v>
      </c>
      <c r="CZ17" s="388">
        <v>0.5</v>
      </c>
      <c r="DA17" s="376"/>
      <c r="DB17" s="377" t="str">
        <f>$B$17</f>
        <v/>
      </c>
      <c r="DC17" s="378" t="str">
        <f>$C$17</f>
        <v/>
      </c>
      <c r="DD17" s="378" t="str">
        <f>$D$17</f>
        <v/>
      </c>
      <c r="DE17" s="378" t="str">
        <f>$E$17</f>
        <v/>
      </c>
      <c r="DF17" s="379">
        <v>1</v>
      </c>
      <c r="DG17" s="380">
        <v>0.75</v>
      </c>
      <c r="DH17" s="381">
        <v>0.5</v>
      </c>
      <c r="DI17" s="382">
        <v>0.25</v>
      </c>
      <c r="DJ17" s="383">
        <v>1</v>
      </c>
      <c r="DK17" s="380">
        <v>0.75</v>
      </c>
      <c r="DL17" s="381">
        <v>0.5</v>
      </c>
      <c r="DM17" s="384">
        <v>0.25</v>
      </c>
      <c r="DN17" s="385">
        <v>1.25</v>
      </c>
      <c r="DO17" s="380">
        <v>0.75</v>
      </c>
      <c r="DP17" s="382">
        <v>0.25</v>
      </c>
      <c r="DQ17" s="386">
        <v>1.25</v>
      </c>
      <c r="DR17" s="380">
        <v>0.75</v>
      </c>
      <c r="DS17" s="384">
        <v>0.25</v>
      </c>
      <c r="DT17" s="379">
        <v>1</v>
      </c>
      <c r="DU17" s="380">
        <v>0.75</v>
      </c>
      <c r="DV17" s="387">
        <v>0.5</v>
      </c>
      <c r="DW17" s="386">
        <v>1.25</v>
      </c>
      <c r="DX17" s="380">
        <v>1</v>
      </c>
      <c r="DY17" s="380">
        <v>0.75</v>
      </c>
      <c r="DZ17" s="384">
        <v>0.25</v>
      </c>
      <c r="EA17" s="385">
        <v>1.25</v>
      </c>
      <c r="EB17" s="381">
        <v>1</v>
      </c>
      <c r="EC17" s="380">
        <v>0.75</v>
      </c>
      <c r="ED17" s="381">
        <v>0.5</v>
      </c>
      <c r="EE17" s="382">
        <v>0.25</v>
      </c>
      <c r="EF17" s="386">
        <v>0.25</v>
      </c>
      <c r="EG17" s="380">
        <v>0.25</v>
      </c>
      <c r="EH17" s="384">
        <v>0.25</v>
      </c>
      <c r="EI17" s="385">
        <v>0.25</v>
      </c>
      <c r="EJ17" s="380">
        <v>0.25</v>
      </c>
      <c r="EK17" s="382">
        <v>0.25</v>
      </c>
      <c r="EL17" s="388">
        <v>0.5</v>
      </c>
      <c r="EM17" s="376"/>
    </row>
    <row r="18" spans="1:143" ht="41.4" customHeight="1" x14ac:dyDescent="0.3">
      <c r="A18" t="s">
        <v>252</v>
      </c>
      <c r="B18" s="198" t="str">
        <f>IF('ordem de passagem'!B19="","",'ordem de passagem'!B19)</f>
        <v/>
      </c>
      <c r="C18" s="199" t="str">
        <f>IF('ordem de passagem'!C19="","",'ordem de passagem'!C19)</f>
        <v/>
      </c>
      <c r="D18" s="198" t="str">
        <f>IF('ordem de passagem'!F19="","",'ordem de passagem'!F19)</f>
        <v/>
      </c>
      <c r="E18" s="357" t="str">
        <f>IF('ordem de passagem'!G19="","",'ordem de passagem'!G19)</f>
        <v/>
      </c>
      <c r="F18" s="356">
        <v>1.5</v>
      </c>
      <c r="G18" s="357">
        <v>1</v>
      </c>
      <c r="H18" s="357">
        <v>0.5</v>
      </c>
      <c r="I18" s="358">
        <v>0.25</v>
      </c>
      <c r="J18" s="357">
        <v>1</v>
      </c>
      <c r="K18" s="357">
        <v>0.75</v>
      </c>
      <c r="L18" s="357">
        <v>0.5</v>
      </c>
      <c r="M18" s="359">
        <v>0.25</v>
      </c>
      <c r="N18" s="356">
        <v>1.5</v>
      </c>
      <c r="O18" s="357">
        <v>1</v>
      </c>
      <c r="P18" s="357">
        <v>0.5</v>
      </c>
      <c r="Q18" s="358">
        <v>0.25</v>
      </c>
      <c r="R18" s="357">
        <v>1.5</v>
      </c>
      <c r="S18" s="357">
        <v>1</v>
      </c>
      <c r="T18" s="357">
        <v>0.5</v>
      </c>
      <c r="U18" s="359">
        <v>0.25</v>
      </c>
      <c r="V18" s="356">
        <v>1.5</v>
      </c>
      <c r="W18" s="357">
        <v>1</v>
      </c>
      <c r="X18" s="357">
        <v>0.5</v>
      </c>
      <c r="Y18" s="358">
        <v>0.25</v>
      </c>
      <c r="Z18" s="357">
        <v>1.5</v>
      </c>
      <c r="AA18" s="357">
        <v>1</v>
      </c>
      <c r="AB18" s="357">
        <v>0.5</v>
      </c>
      <c r="AC18" s="359">
        <v>0.25</v>
      </c>
      <c r="AD18" s="356">
        <v>1.5</v>
      </c>
      <c r="AE18" s="357">
        <v>1</v>
      </c>
      <c r="AF18" s="357">
        <v>0.5</v>
      </c>
      <c r="AG18" s="358">
        <v>0.25</v>
      </c>
      <c r="AH18" s="360"/>
      <c r="AI18" s="361" t="str">
        <f>$B$18</f>
        <v/>
      </c>
      <c r="AJ18" s="362" t="str">
        <f>$C$18</f>
        <v/>
      </c>
      <c r="AK18" s="362" t="str">
        <f>$D$18</f>
        <v/>
      </c>
      <c r="AL18" s="362" t="str">
        <f>$E$18</f>
        <v/>
      </c>
      <c r="AM18" s="356">
        <v>1.5</v>
      </c>
      <c r="AN18" s="357">
        <v>1</v>
      </c>
      <c r="AO18" s="357">
        <v>0.5</v>
      </c>
      <c r="AP18" s="358">
        <v>0.25</v>
      </c>
      <c r="AQ18" s="357">
        <v>1</v>
      </c>
      <c r="AR18" s="357">
        <v>0.75</v>
      </c>
      <c r="AS18" s="357">
        <v>0.5</v>
      </c>
      <c r="AT18" s="359">
        <v>0.25</v>
      </c>
      <c r="AU18" s="356">
        <v>1.5</v>
      </c>
      <c r="AV18" s="357">
        <v>1</v>
      </c>
      <c r="AW18" s="357">
        <v>0.5</v>
      </c>
      <c r="AX18" s="358">
        <v>0.25</v>
      </c>
      <c r="AY18" s="357">
        <v>1.5</v>
      </c>
      <c r="AZ18" s="357">
        <v>1</v>
      </c>
      <c r="BA18" s="357">
        <v>0.5</v>
      </c>
      <c r="BB18" s="359">
        <v>0.25</v>
      </c>
      <c r="BC18" s="356">
        <v>1.5</v>
      </c>
      <c r="BD18" s="357">
        <v>1</v>
      </c>
      <c r="BE18" s="357">
        <v>0.5</v>
      </c>
      <c r="BF18" s="358">
        <v>0.25</v>
      </c>
      <c r="BG18" s="357">
        <v>1.5</v>
      </c>
      <c r="BH18" s="357">
        <v>1</v>
      </c>
      <c r="BI18" s="357">
        <v>0.5</v>
      </c>
      <c r="BJ18" s="359">
        <v>0.25</v>
      </c>
      <c r="BK18" s="356">
        <v>1.5</v>
      </c>
      <c r="BL18" s="357">
        <v>1</v>
      </c>
      <c r="BM18" s="357">
        <v>0.5</v>
      </c>
      <c r="BN18" s="358">
        <v>0.25</v>
      </c>
      <c r="BO18" s="360"/>
      <c r="BP18" s="361" t="str">
        <f>$B$18</f>
        <v/>
      </c>
      <c r="BQ18" s="362" t="str">
        <f>$C$18</f>
        <v/>
      </c>
      <c r="BR18" s="362" t="str">
        <f>$D$18</f>
        <v/>
      </c>
      <c r="BS18" s="362" t="str">
        <f>$E$18</f>
        <v/>
      </c>
      <c r="BT18" s="363">
        <v>1</v>
      </c>
      <c r="BU18" s="364">
        <v>0.75</v>
      </c>
      <c r="BV18" s="365">
        <v>0.5</v>
      </c>
      <c r="BW18" s="366">
        <v>0.25</v>
      </c>
      <c r="BX18" s="367">
        <v>1</v>
      </c>
      <c r="BY18" s="364">
        <v>0.75</v>
      </c>
      <c r="BZ18" s="365">
        <v>0.5</v>
      </c>
      <c r="CA18" s="368">
        <v>0.25</v>
      </c>
      <c r="CB18" s="369">
        <v>1.25</v>
      </c>
      <c r="CC18" s="364">
        <v>0.75</v>
      </c>
      <c r="CD18" s="366">
        <v>0.25</v>
      </c>
      <c r="CE18" s="367">
        <v>1.25</v>
      </c>
      <c r="CF18" s="364">
        <v>0.75</v>
      </c>
      <c r="CG18" s="368">
        <v>0.25</v>
      </c>
      <c r="CH18" s="363">
        <v>1</v>
      </c>
      <c r="CI18" s="364">
        <v>0.75</v>
      </c>
      <c r="CJ18" s="370">
        <v>0.5</v>
      </c>
      <c r="CK18" s="367">
        <v>1.25</v>
      </c>
      <c r="CL18" s="364">
        <v>1</v>
      </c>
      <c r="CM18" s="364">
        <v>0.75</v>
      </c>
      <c r="CN18" s="368">
        <v>0.25</v>
      </c>
      <c r="CO18" s="369">
        <v>1.25</v>
      </c>
      <c r="CP18" s="365">
        <v>1</v>
      </c>
      <c r="CQ18" s="364">
        <v>0.75</v>
      </c>
      <c r="CR18" s="365">
        <v>0.5</v>
      </c>
      <c r="CS18" s="366">
        <v>0.25</v>
      </c>
      <c r="CT18" s="367">
        <v>0.25</v>
      </c>
      <c r="CU18" s="364">
        <v>0.25</v>
      </c>
      <c r="CV18" s="368">
        <v>0.25</v>
      </c>
      <c r="CW18" s="369">
        <v>0.25</v>
      </c>
      <c r="CX18" s="364">
        <v>0.25</v>
      </c>
      <c r="CY18" s="366">
        <v>0.25</v>
      </c>
      <c r="CZ18" s="371">
        <v>0.5</v>
      </c>
      <c r="DA18" s="360"/>
      <c r="DB18" s="361" t="str">
        <f>$B$18</f>
        <v/>
      </c>
      <c r="DC18" s="362" t="str">
        <f>$C$18</f>
        <v/>
      </c>
      <c r="DD18" s="362" t="str">
        <f>$D$18</f>
        <v/>
      </c>
      <c r="DE18" s="362" t="str">
        <f>$E$18</f>
        <v/>
      </c>
      <c r="DF18" s="363">
        <v>1</v>
      </c>
      <c r="DG18" s="364">
        <v>0.75</v>
      </c>
      <c r="DH18" s="365">
        <v>0.5</v>
      </c>
      <c r="DI18" s="366">
        <v>0.25</v>
      </c>
      <c r="DJ18" s="367">
        <v>1</v>
      </c>
      <c r="DK18" s="364">
        <v>0.75</v>
      </c>
      <c r="DL18" s="365">
        <v>0.5</v>
      </c>
      <c r="DM18" s="368">
        <v>0.25</v>
      </c>
      <c r="DN18" s="369">
        <v>1.25</v>
      </c>
      <c r="DO18" s="364">
        <v>0.75</v>
      </c>
      <c r="DP18" s="366">
        <v>0.25</v>
      </c>
      <c r="DQ18" s="367">
        <v>1.25</v>
      </c>
      <c r="DR18" s="364">
        <v>0.75</v>
      </c>
      <c r="DS18" s="368">
        <v>0.25</v>
      </c>
      <c r="DT18" s="363">
        <v>1</v>
      </c>
      <c r="DU18" s="364">
        <v>0.75</v>
      </c>
      <c r="DV18" s="370">
        <v>0.5</v>
      </c>
      <c r="DW18" s="367">
        <v>1.25</v>
      </c>
      <c r="DX18" s="364">
        <v>1</v>
      </c>
      <c r="DY18" s="364">
        <v>0.75</v>
      </c>
      <c r="DZ18" s="368">
        <v>0.25</v>
      </c>
      <c r="EA18" s="369">
        <v>1.25</v>
      </c>
      <c r="EB18" s="365">
        <v>1</v>
      </c>
      <c r="EC18" s="364">
        <v>0.75</v>
      </c>
      <c r="ED18" s="365">
        <v>0.5</v>
      </c>
      <c r="EE18" s="366">
        <v>0.25</v>
      </c>
      <c r="EF18" s="367">
        <v>0.25</v>
      </c>
      <c r="EG18" s="364">
        <v>0.25</v>
      </c>
      <c r="EH18" s="368">
        <v>0.25</v>
      </c>
      <c r="EI18" s="369">
        <v>0.25</v>
      </c>
      <c r="EJ18" s="364">
        <v>0.25</v>
      </c>
      <c r="EK18" s="366">
        <v>0.25</v>
      </c>
      <c r="EL18" s="371">
        <v>0.5</v>
      </c>
      <c r="EM18" s="360"/>
    </row>
    <row r="19" spans="1:143" ht="41.4" customHeight="1" x14ac:dyDescent="0.3">
      <c r="A19" t="s">
        <v>253</v>
      </c>
      <c r="B19" s="327" t="str">
        <f>IF('ordem de passagem'!B20="","",'ordem de passagem'!B20)</f>
        <v/>
      </c>
      <c r="C19" s="127" t="str">
        <f>IF('ordem de passagem'!C20="","",'ordem de passagem'!C20)</f>
        <v/>
      </c>
      <c r="D19" s="327" t="str">
        <f>IF('ordem de passagem'!F20="","",'ordem de passagem'!F20)</f>
        <v/>
      </c>
      <c r="E19" s="372" t="str">
        <f>IF('ordem de passagem'!G20="","",'ordem de passagem'!G20)</f>
        <v/>
      </c>
      <c r="F19" s="373">
        <v>1.5</v>
      </c>
      <c r="G19" s="372">
        <v>1</v>
      </c>
      <c r="H19" s="372">
        <v>0.5</v>
      </c>
      <c r="I19" s="374">
        <v>0.25</v>
      </c>
      <c r="J19" s="372">
        <v>1</v>
      </c>
      <c r="K19" s="372">
        <v>0.75</v>
      </c>
      <c r="L19" s="372">
        <v>0.5</v>
      </c>
      <c r="M19" s="375">
        <v>0.25</v>
      </c>
      <c r="N19" s="373">
        <v>1.5</v>
      </c>
      <c r="O19" s="372">
        <v>1</v>
      </c>
      <c r="P19" s="372">
        <v>0.5</v>
      </c>
      <c r="Q19" s="374">
        <v>0.25</v>
      </c>
      <c r="R19" s="372">
        <v>1.5</v>
      </c>
      <c r="S19" s="372">
        <v>1</v>
      </c>
      <c r="T19" s="372">
        <v>0.5</v>
      </c>
      <c r="U19" s="375">
        <v>0.25</v>
      </c>
      <c r="V19" s="373">
        <v>1.5</v>
      </c>
      <c r="W19" s="372">
        <v>1</v>
      </c>
      <c r="X19" s="372">
        <v>0.5</v>
      </c>
      <c r="Y19" s="374">
        <v>0.25</v>
      </c>
      <c r="Z19" s="372">
        <v>1.5</v>
      </c>
      <c r="AA19" s="372">
        <v>1</v>
      </c>
      <c r="AB19" s="372">
        <v>0.5</v>
      </c>
      <c r="AC19" s="375">
        <v>0.25</v>
      </c>
      <c r="AD19" s="373">
        <v>1.5</v>
      </c>
      <c r="AE19" s="372">
        <v>1</v>
      </c>
      <c r="AF19" s="372">
        <v>0.5</v>
      </c>
      <c r="AG19" s="374">
        <v>0.25</v>
      </c>
      <c r="AH19" s="376"/>
      <c r="AI19" s="377" t="str">
        <f>$B$19</f>
        <v/>
      </c>
      <c r="AJ19" s="378" t="str">
        <f>$C$19</f>
        <v/>
      </c>
      <c r="AK19" s="378" t="str">
        <f>$D$19</f>
        <v/>
      </c>
      <c r="AL19" s="378" t="str">
        <f>$E$19</f>
        <v/>
      </c>
      <c r="AM19" s="373">
        <v>1.5</v>
      </c>
      <c r="AN19" s="372">
        <v>1</v>
      </c>
      <c r="AO19" s="372">
        <v>0.5</v>
      </c>
      <c r="AP19" s="374">
        <v>0.25</v>
      </c>
      <c r="AQ19" s="372">
        <v>1</v>
      </c>
      <c r="AR19" s="372">
        <v>0.75</v>
      </c>
      <c r="AS19" s="372">
        <v>0.5</v>
      </c>
      <c r="AT19" s="375">
        <v>0.25</v>
      </c>
      <c r="AU19" s="373">
        <v>1.5</v>
      </c>
      <c r="AV19" s="372">
        <v>1</v>
      </c>
      <c r="AW19" s="372">
        <v>0.5</v>
      </c>
      <c r="AX19" s="374">
        <v>0.25</v>
      </c>
      <c r="AY19" s="372">
        <v>1.5</v>
      </c>
      <c r="AZ19" s="372">
        <v>1</v>
      </c>
      <c r="BA19" s="372">
        <v>0.5</v>
      </c>
      <c r="BB19" s="375">
        <v>0.25</v>
      </c>
      <c r="BC19" s="373">
        <v>1.5</v>
      </c>
      <c r="BD19" s="372">
        <v>1</v>
      </c>
      <c r="BE19" s="372">
        <v>0.5</v>
      </c>
      <c r="BF19" s="374">
        <v>0.25</v>
      </c>
      <c r="BG19" s="372">
        <v>1.5</v>
      </c>
      <c r="BH19" s="372">
        <v>1</v>
      </c>
      <c r="BI19" s="372">
        <v>0.5</v>
      </c>
      <c r="BJ19" s="375">
        <v>0.25</v>
      </c>
      <c r="BK19" s="373">
        <v>1.5</v>
      </c>
      <c r="BL19" s="372">
        <v>1</v>
      </c>
      <c r="BM19" s="372">
        <v>0.5</v>
      </c>
      <c r="BN19" s="374">
        <v>0.25</v>
      </c>
      <c r="BO19" s="376"/>
      <c r="BP19" s="377" t="str">
        <f>$B$19</f>
        <v/>
      </c>
      <c r="BQ19" s="378" t="str">
        <f>$C$19</f>
        <v/>
      </c>
      <c r="BR19" s="378" t="str">
        <f>$D$19</f>
        <v/>
      </c>
      <c r="BS19" s="378" t="str">
        <f>$E$19</f>
        <v/>
      </c>
      <c r="BT19" s="379">
        <v>1</v>
      </c>
      <c r="BU19" s="380">
        <v>0.75</v>
      </c>
      <c r="BV19" s="381">
        <v>0.5</v>
      </c>
      <c r="BW19" s="382">
        <v>0.25</v>
      </c>
      <c r="BX19" s="383">
        <v>1</v>
      </c>
      <c r="BY19" s="380">
        <v>0.75</v>
      </c>
      <c r="BZ19" s="381">
        <v>0.5</v>
      </c>
      <c r="CA19" s="384">
        <v>0.25</v>
      </c>
      <c r="CB19" s="385">
        <v>1.25</v>
      </c>
      <c r="CC19" s="380">
        <v>0.75</v>
      </c>
      <c r="CD19" s="382">
        <v>0.25</v>
      </c>
      <c r="CE19" s="386">
        <v>1.25</v>
      </c>
      <c r="CF19" s="380">
        <v>0.75</v>
      </c>
      <c r="CG19" s="384">
        <v>0.25</v>
      </c>
      <c r="CH19" s="379">
        <v>1</v>
      </c>
      <c r="CI19" s="380">
        <v>0.75</v>
      </c>
      <c r="CJ19" s="387">
        <v>0.5</v>
      </c>
      <c r="CK19" s="386">
        <v>1.25</v>
      </c>
      <c r="CL19" s="380">
        <v>1</v>
      </c>
      <c r="CM19" s="380">
        <v>0.75</v>
      </c>
      <c r="CN19" s="384">
        <v>0.25</v>
      </c>
      <c r="CO19" s="385">
        <v>1.25</v>
      </c>
      <c r="CP19" s="381">
        <v>1</v>
      </c>
      <c r="CQ19" s="380">
        <v>0.75</v>
      </c>
      <c r="CR19" s="381">
        <v>0.5</v>
      </c>
      <c r="CS19" s="382">
        <v>0.25</v>
      </c>
      <c r="CT19" s="386">
        <v>0.25</v>
      </c>
      <c r="CU19" s="380">
        <v>0.25</v>
      </c>
      <c r="CV19" s="384">
        <v>0.25</v>
      </c>
      <c r="CW19" s="385">
        <v>0.25</v>
      </c>
      <c r="CX19" s="380">
        <v>0.25</v>
      </c>
      <c r="CY19" s="382">
        <v>0.25</v>
      </c>
      <c r="CZ19" s="388">
        <v>0.5</v>
      </c>
      <c r="DA19" s="376"/>
      <c r="DB19" s="377" t="str">
        <f>$B$19</f>
        <v/>
      </c>
      <c r="DC19" s="378" t="str">
        <f>$C$19</f>
        <v/>
      </c>
      <c r="DD19" s="378" t="str">
        <f>$D$19</f>
        <v/>
      </c>
      <c r="DE19" s="378" t="str">
        <f>$E$19</f>
        <v/>
      </c>
      <c r="DF19" s="379">
        <v>1</v>
      </c>
      <c r="DG19" s="380">
        <v>0.75</v>
      </c>
      <c r="DH19" s="381">
        <v>0.5</v>
      </c>
      <c r="DI19" s="382">
        <v>0.25</v>
      </c>
      <c r="DJ19" s="383">
        <v>1</v>
      </c>
      <c r="DK19" s="380">
        <v>0.75</v>
      </c>
      <c r="DL19" s="381">
        <v>0.5</v>
      </c>
      <c r="DM19" s="384">
        <v>0.25</v>
      </c>
      <c r="DN19" s="385">
        <v>1.25</v>
      </c>
      <c r="DO19" s="380">
        <v>0.75</v>
      </c>
      <c r="DP19" s="382">
        <v>0.25</v>
      </c>
      <c r="DQ19" s="386">
        <v>1.25</v>
      </c>
      <c r="DR19" s="380">
        <v>0.75</v>
      </c>
      <c r="DS19" s="384">
        <v>0.25</v>
      </c>
      <c r="DT19" s="379">
        <v>1</v>
      </c>
      <c r="DU19" s="380">
        <v>0.75</v>
      </c>
      <c r="DV19" s="387">
        <v>0.5</v>
      </c>
      <c r="DW19" s="386">
        <v>1.25</v>
      </c>
      <c r="DX19" s="380">
        <v>1</v>
      </c>
      <c r="DY19" s="380">
        <v>0.75</v>
      </c>
      <c r="DZ19" s="384">
        <v>0.25</v>
      </c>
      <c r="EA19" s="385">
        <v>1.25</v>
      </c>
      <c r="EB19" s="381">
        <v>1</v>
      </c>
      <c r="EC19" s="380">
        <v>0.75</v>
      </c>
      <c r="ED19" s="381">
        <v>0.5</v>
      </c>
      <c r="EE19" s="382">
        <v>0.25</v>
      </c>
      <c r="EF19" s="386">
        <v>0.25</v>
      </c>
      <c r="EG19" s="380">
        <v>0.25</v>
      </c>
      <c r="EH19" s="384">
        <v>0.25</v>
      </c>
      <c r="EI19" s="385">
        <v>0.25</v>
      </c>
      <c r="EJ19" s="380">
        <v>0.25</v>
      </c>
      <c r="EK19" s="382">
        <v>0.25</v>
      </c>
      <c r="EL19" s="388">
        <v>0.5</v>
      </c>
      <c r="EM19" s="376"/>
    </row>
    <row r="20" spans="1:143" ht="41.4" customHeight="1" x14ac:dyDescent="0.3">
      <c r="A20" t="s">
        <v>254</v>
      </c>
      <c r="B20" s="198" t="str">
        <f>IF('ordem de passagem'!B21="","",'ordem de passagem'!B21)</f>
        <v/>
      </c>
      <c r="C20" s="199" t="str">
        <f>IF('ordem de passagem'!C21="","",'ordem de passagem'!C21)</f>
        <v/>
      </c>
      <c r="D20" s="198" t="str">
        <f>IF('ordem de passagem'!F21="","",'ordem de passagem'!F21)</f>
        <v/>
      </c>
      <c r="E20" s="357" t="str">
        <f>IF('ordem de passagem'!G21="","",'ordem de passagem'!G21)</f>
        <v/>
      </c>
      <c r="F20" s="356">
        <v>1.5</v>
      </c>
      <c r="G20" s="357">
        <v>1</v>
      </c>
      <c r="H20" s="357">
        <v>0.5</v>
      </c>
      <c r="I20" s="358">
        <v>0.25</v>
      </c>
      <c r="J20" s="357">
        <v>1</v>
      </c>
      <c r="K20" s="357">
        <v>0.75</v>
      </c>
      <c r="L20" s="357">
        <v>0.5</v>
      </c>
      <c r="M20" s="359">
        <v>0.25</v>
      </c>
      <c r="N20" s="356">
        <v>1.5</v>
      </c>
      <c r="O20" s="357">
        <v>1</v>
      </c>
      <c r="P20" s="357">
        <v>0.5</v>
      </c>
      <c r="Q20" s="358">
        <v>0.25</v>
      </c>
      <c r="R20" s="357">
        <v>1.5</v>
      </c>
      <c r="S20" s="357">
        <v>1</v>
      </c>
      <c r="T20" s="357">
        <v>0.5</v>
      </c>
      <c r="U20" s="359">
        <v>0.25</v>
      </c>
      <c r="V20" s="356">
        <v>1.5</v>
      </c>
      <c r="W20" s="357">
        <v>1</v>
      </c>
      <c r="X20" s="357">
        <v>0.5</v>
      </c>
      <c r="Y20" s="358">
        <v>0.25</v>
      </c>
      <c r="Z20" s="357">
        <v>1.5</v>
      </c>
      <c r="AA20" s="357">
        <v>1</v>
      </c>
      <c r="AB20" s="357">
        <v>0.5</v>
      </c>
      <c r="AC20" s="359">
        <v>0.25</v>
      </c>
      <c r="AD20" s="356">
        <v>1.5</v>
      </c>
      <c r="AE20" s="357">
        <v>1</v>
      </c>
      <c r="AF20" s="357">
        <v>0.5</v>
      </c>
      <c r="AG20" s="358">
        <v>0.25</v>
      </c>
      <c r="AH20" s="360"/>
      <c r="AI20" s="361" t="str">
        <f>$B$20</f>
        <v/>
      </c>
      <c r="AJ20" s="362" t="str">
        <f>$C$20</f>
        <v/>
      </c>
      <c r="AK20" s="362" t="str">
        <f>$D$20</f>
        <v/>
      </c>
      <c r="AL20" s="362" t="str">
        <f>$E$20</f>
        <v/>
      </c>
      <c r="AM20" s="356">
        <v>1.5</v>
      </c>
      <c r="AN20" s="357">
        <v>1</v>
      </c>
      <c r="AO20" s="357">
        <v>0.5</v>
      </c>
      <c r="AP20" s="358">
        <v>0.25</v>
      </c>
      <c r="AQ20" s="357">
        <v>1</v>
      </c>
      <c r="AR20" s="357">
        <v>0.75</v>
      </c>
      <c r="AS20" s="357">
        <v>0.5</v>
      </c>
      <c r="AT20" s="359">
        <v>0.25</v>
      </c>
      <c r="AU20" s="356">
        <v>1.5</v>
      </c>
      <c r="AV20" s="357">
        <v>1</v>
      </c>
      <c r="AW20" s="357">
        <v>0.5</v>
      </c>
      <c r="AX20" s="358">
        <v>0.25</v>
      </c>
      <c r="AY20" s="357">
        <v>1.5</v>
      </c>
      <c r="AZ20" s="357">
        <v>1</v>
      </c>
      <c r="BA20" s="357">
        <v>0.5</v>
      </c>
      <c r="BB20" s="359">
        <v>0.25</v>
      </c>
      <c r="BC20" s="356">
        <v>1.5</v>
      </c>
      <c r="BD20" s="357">
        <v>1</v>
      </c>
      <c r="BE20" s="357">
        <v>0.5</v>
      </c>
      <c r="BF20" s="358">
        <v>0.25</v>
      </c>
      <c r="BG20" s="357">
        <v>1.5</v>
      </c>
      <c r="BH20" s="357">
        <v>1</v>
      </c>
      <c r="BI20" s="357">
        <v>0.5</v>
      </c>
      <c r="BJ20" s="359">
        <v>0.25</v>
      </c>
      <c r="BK20" s="356">
        <v>1.5</v>
      </c>
      <c r="BL20" s="357">
        <v>1</v>
      </c>
      <c r="BM20" s="357">
        <v>0.5</v>
      </c>
      <c r="BN20" s="358">
        <v>0.25</v>
      </c>
      <c r="BO20" s="360"/>
      <c r="BP20" s="361" t="str">
        <f>$B$20</f>
        <v/>
      </c>
      <c r="BQ20" s="362" t="str">
        <f>$C$20</f>
        <v/>
      </c>
      <c r="BR20" s="362" t="str">
        <f>$D$20</f>
        <v/>
      </c>
      <c r="BS20" s="362" t="str">
        <f>$E$20</f>
        <v/>
      </c>
      <c r="BT20" s="363">
        <v>1</v>
      </c>
      <c r="BU20" s="364">
        <v>0.75</v>
      </c>
      <c r="BV20" s="365">
        <v>0.5</v>
      </c>
      <c r="BW20" s="366">
        <v>0.25</v>
      </c>
      <c r="BX20" s="367">
        <v>1</v>
      </c>
      <c r="BY20" s="364">
        <v>0.75</v>
      </c>
      <c r="BZ20" s="365">
        <v>0.5</v>
      </c>
      <c r="CA20" s="368">
        <v>0.25</v>
      </c>
      <c r="CB20" s="369">
        <v>1.25</v>
      </c>
      <c r="CC20" s="364">
        <v>0.75</v>
      </c>
      <c r="CD20" s="366">
        <v>0.25</v>
      </c>
      <c r="CE20" s="367">
        <v>1.25</v>
      </c>
      <c r="CF20" s="364">
        <v>0.75</v>
      </c>
      <c r="CG20" s="368">
        <v>0.25</v>
      </c>
      <c r="CH20" s="363">
        <v>1</v>
      </c>
      <c r="CI20" s="364">
        <v>0.75</v>
      </c>
      <c r="CJ20" s="370">
        <v>0.5</v>
      </c>
      <c r="CK20" s="367">
        <v>1.25</v>
      </c>
      <c r="CL20" s="364">
        <v>1</v>
      </c>
      <c r="CM20" s="364">
        <v>0.75</v>
      </c>
      <c r="CN20" s="368">
        <v>0.25</v>
      </c>
      <c r="CO20" s="369">
        <v>1.25</v>
      </c>
      <c r="CP20" s="365">
        <v>1</v>
      </c>
      <c r="CQ20" s="364">
        <v>0.75</v>
      </c>
      <c r="CR20" s="365">
        <v>0.5</v>
      </c>
      <c r="CS20" s="366">
        <v>0.25</v>
      </c>
      <c r="CT20" s="367">
        <v>0.25</v>
      </c>
      <c r="CU20" s="364">
        <v>0.25</v>
      </c>
      <c r="CV20" s="368">
        <v>0.25</v>
      </c>
      <c r="CW20" s="369">
        <v>0.25</v>
      </c>
      <c r="CX20" s="364">
        <v>0.25</v>
      </c>
      <c r="CY20" s="366">
        <v>0.25</v>
      </c>
      <c r="CZ20" s="371">
        <v>0.5</v>
      </c>
      <c r="DA20" s="360"/>
      <c r="DB20" s="361" t="str">
        <f>$B$20</f>
        <v/>
      </c>
      <c r="DC20" s="362" t="str">
        <f>$C$20</f>
        <v/>
      </c>
      <c r="DD20" s="362" t="str">
        <f>$D$20</f>
        <v/>
      </c>
      <c r="DE20" s="362" t="str">
        <f>$E$20</f>
        <v/>
      </c>
      <c r="DF20" s="363">
        <v>1</v>
      </c>
      <c r="DG20" s="364">
        <v>0.75</v>
      </c>
      <c r="DH20" s="365">
        <v>0.5</v>
      </c>
      <c r="DI20" s="366">
        <v>0.25</v>
      </c>
      <c r="DJ20" s="367">
        <v>1</v>
      </c>
      <c r="DK20" s="364">
        <v>0.75</v>
      </c>
      <c r="DL20" s="365">
        <v>0.5</v>
      </c>
      <c r="DM20" s="368">
        <v>0.25</v>
      </c>
      <c r="DN20" s="369">
        <v>1.25</v>
      </c>
      <c r="DO20" s="364">
        <v>0.75</v>
      </c>
      <c r="DP20" s="366">
        <v>0.25</v>
      </c>
      <c r="DQ20" s="367">
        <v>1.25</v>
      </c>
      <c r="DR20" s="364">
        <v>0.75</v>
      </c>
      <c r="DS20" s="368">
        <v>0.25</v>
      </c>
      <c r="DT20" s="363">
        <v>1</v>
      </c>
      <c r="DU20" s="364">
        <v>0.75</v>
      </c>
      <c r="DV20" s="370">
        <v>0.5</v>
      </c>
      <c r="DW20" s="367">
        <v>1.25</v>
      </c>
      <c r="DX20" s="364">
        <v>1</v>
      </c>
      <c r="DY20" s="364">
        <v>0.75</v>
      </c>
      <c r="DZ20" s="368">
        <v>0.25</v>
      </c>
      <c r="EA20" s="369">
        <v>1.25</v>
      </c>
      <c r="EB20" s="365">
        <v>1</v>
      </c>
      <c r="EC20" s="364">
        <v>0.75</v>
      </c>
      <c r="ED20" s="365">
        <v>0.5</v>
      </c>
      <c r="EE20" s="366">
        <v>0.25</v>
      </c>
      <c r="EF20" s="367">
        <v>0.25</v>
      </c>
      <c r="EG20" s="364">
        <v>0.25</v>
      </c>
      <c r="EH20" s="368">
        <v>0.25</v>
      </c>
      <c r="EI20" s="369">
        <v>0.25</v>
      </c>
      <c r="EJ20" s="364">
        <v>0.25</v>
      </c>
      <c r="EK20" s="366">
        <v>0.25</v>
      </c>
      <c r="EL20" s="371">
        <v>0.5</v>
      </c>
      <c r="EM20" s="360"/>
    </row>
    <row r="21" spans="1:143" ht="41.4" customHeight="1" x14ac:dyDescent="0.3">
      <c r="A21" t="s">
        <v>255</v>
      </c>
      <c r="B21" s="327" t="str">
        <f>IF('ordem de passagem'!B22="","",'ordem de passagem'!B22)</f>
        <v/>
      </c>
      <c r="C21" s="127" t="str">
        <f>IF('ordem de passagem'!C22="","",'ordem de passagem'!C22)</f>
        <v/>
      </c>
      <c r="D21" s="327" t="str">
        <f>IF('ordem de passagem'!F22="","",'ordem de passagem'!F22)</f>
        <v/>
      </c>
      <c r="E21" s="372" t="str">
        <f>IF('ordem de passagem'!G22="","",'ordem de passagem'!G22)</f>
        <v/>
      </c>
      <c r="F21" s="373">
        <v>1.5</v>
      </c>
      <c r="G21" s="372">
        <v>1</v>
      </c>
      <c r="H21" s="372">
        <v>0.5</v>
      </c>
      <c r="I21" s="374">
        <v>0.25</v>
      </c>
      <c r="J21" s="372">
        <v>1</v>
      </c>
      <c r="K21" s="372">
        <v>0.75</v>
      </c>
      <c r="L21" s="372">
        <v>0.5</v>
      </c>
      <c r="M21" s="375">
        <v>0.25</v>
      </c>
      <c r="N21" s="373">
        <v>1.5</v>
      </c>
      <c r="O21" s="372">
        <v>1</v>
      </c>
      <c r="P21" s="372">
        <v>0.5</v>
      </c>
      <c r="Q21" s="374">
        <v>0.25</v>
      </c>
      <c r="R21" s="372">
        <v>1.5</v>
      </c>
      <c r="S21" s="372">
        <v>1</v>
      </c>
      <c r="T21" s="372">
        <v>0.5</v>
      </c>
      <c r="U21" s="375">
        <v>0.25</v>
      </c>
      <c r="V21" s="373">
        <v>1.5</v>
      </c>
      <c r="W21" s="372">
        <v>1</v>
      </c>
      <c r="X21" s="372">
        <v>0.5</v>
      </c>
      <c r="Y21" s="374">
        <v>0.25</v>
      </c>
      <c r="Z21" s="372">
        <v>1.5</v>
      </c>
      <c r="AA21" s="372">
        <v>1</v>
      </c>
      <c r="AB21" s="372">
        <v>0.5</v>
      </c>
      <c r="AC21" s="375">
        <v>0.25</v>
      </c>
      <c r="AD21" s="373">
        <v>1.5</v>
      </c>
      <c r="AE21" s="372">
        <v>1</v>
      </c>
      <c r="AF21" s="372">
        <v>0.5</v>
      </c>
      <c r="AG21" s="374">
        <v>0.25</v>
      </c>
      <c r="AH21" s="376"/>
      <c r="AI21" s="377" t="str">
        <f>$B$21</f>
        <v/>
      </c>
      <c r="AJ21" s="378" t="str">
        <f>$C$21</f>
        <v/>
      </c>
      <c r="AK21" s="378" t="str">
        <f>$D$21</f>
        <v/>
      </c>
      <c r="AL21" s="378" t="str">
        <f>$E$21</f>
        <v/>
      </c>
      <c r="AM21" s="373">
        <v>1.5</v>
      </c>
      <c r="AN21" s="372">
        <v>1</v>
      </c>
      <c r="AO21" s="372">
        <v>0.5</v>
      </c>
      <c r="AP21" s="374">
        <v>0.25</v>
      </c>
      <c r="AQ21" s="372">
        <v>1</v>
      </c>
      <c r="AR21" s="372">
        <v>0.75</v>
      </c>
      <c r="AS21" s="372">
        <v>0.5</v>
      </c>
      <c r="AT21" s="375">
        <v>0.25</v>
      </c>
      <c r="AU21" s="373">
        <v>1.5</v>
      </c>
      <c r="AV21" s="372">
        <v>1</v>
      </c>
      <c r="AW21" s="372">
        <v>0.5</v>
      </c>
      <c r="AX21" s="374">
        <v>0.25</v>
      </c>
      <c r="AY21" s="372">
        <v>1.5</v>
      </c>
      <c r="AZ21" s="372">
        <v>1</v>
      </c>
      <c r="BA21" s="372">
        <v>0.5</v>
      </c>
      <c r="BB21" s="375">
        <v>0.25</v>
      </c>
      <c r="BC21" s="373">
        <v>1.5</v>
      </c>
      <c r="BD21" s="372">
        <v>1</v>
      </c>
      <c r="BE21" s="372">
        <v>0.5</v>
      </c>
      <c r="BF21" s="374">
        <v>0.25</v>
      </c>
      <c r="BG21" s="372">
        <v>1.5</v>
      </c>
      <c r="BH21" s="372">
        <v>1</v>
      </c>
      <c r="BI21" s="372">
        <v>0.5</v>
      </c>
      <c r="BJ21" s="375">
        <v>0.25</v>
      </c>
      <c r="BK21" s="373">
        <v>1.5</v>
      </c>
      <c r="BL21" s="372">
        <v>1</v>
      </c>
      <c r="BM21" s="372">
        <v>0.5</v>
      </c>
      <c r="BN21" s="374">
        <v>0.25</v>
      </c>
      <c r="BO21" s="376"/>
      <c r="BP21" s="377" t="str">
        <f>$B$21</f>
        <v/>
      </c>
      <c r="BQ21" s="378" t="str">
        <f>$C$21</f>
        <v/>
      </c>
      <c r="BR21" s="378" t="str">
        <f>$D$21</f>
        <v/>
      </c>
      <c r="BS21" s="378" t="str">
        <f>$E$21</f>
        <v/>
      </c>
      <c r="BT21" s="379">
        <v>1</v>
      </c>
      <c r="BU21" s="380">
        <v>0.75</v>
      </c>
      <c r="BV21" s="381">
        <v>0.5</v>
      </c>
      <c r="BW21" s="382">
        <v>0.25</v>
      </c>
      <c r="BX21" s="383">
        <v>1</v>
      </c>
      <c r="BY21" s="380">
        <v>0.75</v>
      </c>
      <c r="BZ21" s="381">
        <v>0.5</v>
      </c>
      <c r="CA21" s="384">
        <v>0.25</v>
      </c>
      <c r="CB21" s="385">
        <v>1.25</v>
      </c>
      <c r="CC21" s="380">
        <v>0.75</v>
      </c>
      <c r="CD21" s="382">
        <v>0.25</v>
      </c>
      <c r="CE21" s="386">
        <v>1.25</v>
      </c>
      <c r="CF21" s="380">
        <v>0.75</v>
      </c>
      <c r="CG21" s="384">
        <v>0.25</v>
      </c>
      <c r="CH21" s="379">
        <v>1</v>
      </c>
      <c r="CI21" s="380">
        <v>0.75</v>
      </c>
      <c r="CJ21" s="387">
        <v>0.5</v>
      </c>
      <c r="CK21" s="386">
        <v>1.25</v>
      </c>
      <c r="CL21" s="380">
        <v>1</v>
      </c>
      <c r="CM21" s="380">
        <v>0.75</v>
      </c>
      <c r="CN21" s="384">
        <v>0.25</v>
      </c>
      <c r="CO21" s="385">
        <v>1.25</v>
      </c>
      <c r="CP21" s="381">
        <v>1</v>
      </c>
      <c r="CQ21" s="380">
        <v>0.75</v>
      </c>
      <c r="CR21" s="381">
        <v>0.5</v>
      </c>
      <c r="CS21" s="382">
        <v>0.25</v>
      </c>
      <c r="CT21" s="386">
        <v>0.25</v>
      </c>
      <c r="CU21" s="380">
        <v>0.25</v>
      </c>
      <c r="CV21" s="384">
        <v>0.25</v>
      </c>
      <c r="CW21" s="385">
        <v>0.25</v>
      </c>
      <c r="CX21" s="380">
        <v>0.25</v>
      </c>
      <c r="CY21" s="382">
        <v>0.25</v>
      </c>
      <c r="CZ21" s="388">
        <v>0.5</v>
      </c>
      <c r="DA21" s="376"/>
      <c r="DB21" s="377" t="str">
        <f>$B$21</f>
        <v/>
      </c>
      <c r="DC21" s="378" t="str">
        <f>$C$21</f>
        <v/>
      </c>
      <c r="DD21" s="378" t="str">
        <f>$D$21</f>
        <v/>
      </c>
      <c r="DE21" s="378" t="str">
        <f>$E$21</f>
        <v/>
      </c>
      <c r="DF21" s="379">
        <v>1</v>
      </c>
      <c r="DG21" s="380">
        <v>0.75</v>
      </c>
      <c r="DH21" s="381">
        <v>0.5</v>
      </c>
      <c r="DI21" s="382">
        <v>0.25</v>
      </c>
      <c r="DJ21" s="383">
        <v>1</v>
      </c>
      <c r="DK21" s="380">
        <v>0.75</v>
      </c>
      <c r="DL21" s="381">
        <v>0.5</v>
      </c>
      <c r="DM21" s="384">
        <v>0.25</v>
      </c>
      <c r="DN21" s="385">
        <v>1.25</v>
      </c>
      <c r="DO21" s="380">
        <v>0.75</v>
      </c>
      <c r="DP21" s="382">
        <v>0.25</v>
      </c>
      <c r="DQ21" s="386">
        <v>1.25</v>
      </c>
      <c r="DR21" s="380">
        <v>0.75</v>
      </c>
      <c r="DS21" s="384">
        <v>0.25</v>
      </c>
      <c r="DT21" s="379">
        <v>1</v>
      </c>
      <c r="DU21" s="380">
        <v>0.75</v>
      </c>
      <c r="DV21" s="387">
        <v>0.5</v>
      </c>
      <c r="DW21" s="386">
        <v>1.25</v>
      </c>
      <c r="DX21" s="380">
        <v>1</v>
      </c>
      <c r="DY21" s="380">
        <v>0.75</v>
      </c>
      <c r="DZ21" s="384">
        <v>0.25</v>
      </c>
      <c r="EA21" s="385">
        <v>1.25</v>
      </c>
      <c r="EB21" s="381">
        <v>1</v>
      </c>
      <c r="EC21" s="380">
        <v>0.75</v>
      </c>
      <c r="ED21" s="381">
        <v>0.5</v>
      </c>
      <c r="EE21" s="382">
        <v>0.25</v>
      </c>
      <c r="EF21" s="386">
        <v>0.25</v>
      </c>
      <c r="EG21" s="380">
        <v>0.25</v>
      </c>
      <c r="EH21" s="384">
        <v>0.25</v>
      </c>
      <c r="EI21" s="385">
        <v>0.25</v>
      </c>
      <c r="EJ21" s="380">
        <v>0.25</v>
      </c>
      <c r="EK21" s="382">
        <v>0.25</v>
      </c>
      <c r="EL21" s="388">
        <v>0.5</v>
      </c>
      <c r="EM21" s="376"/>
    </row>
    <row r="22" spans="1:143" ht="41.4" customHeight="1" x14ac:dyDescent="0.3">
      <c r="A22" t="s">
        <v>256</v>
      </c>
      <c r="B22" s="198" t="str">
        <f>IF('ordem de passagem'!B23="","",'ordem de passagem'!B23)</f>
        <v/>
      </c>
      <c r="C22" s="199" t="str">
        <f>IF('ordem de passagem'!C23="","",'ordem de passagem'!C23)</f>
        <v/>
      </c>
      <c r="D22" s="198" t="str">
        <f>IF('ordem de passagem'!F23="","",'ordem de passagem'!F23)</f>
        <v/>
      </c>
      <c r="E22" s="357" t="str">
        <f>IF('ordem de passagem'!G23="","",'ordem de passagem'!G23)</f>
        <v/>
      </c>
      <c r="F22" s="356">
        <v>1.5</v>
      </c>
      <c r="G22" s="357">
        <v>1</v>
      </c>
      <c r="H22" s="357">
        <v>0.5</v>
      </c>
      <c r="I22" s="358">
        <v>0.25</v>
      </c>
      <c r="J22" s="357">
        <v>1</v>
      </c>
      <c r="K22" s="357">
        <v>0.75</v>
      </c>
      <c r="L22" s="357">
        <v>0.5</v>
      </c>
      <c r="M22" s="359">
        <v>0.25</v>
      </c>
      <c r="N22" s="356">
        <v>1.5</v>
      </c>
      <c r="O22" s="357">
        <v>1</v>
      </c>
      <c r="P22" s="357">
        <v>0.5</v>
      </c>
      <c r="Q22" s="358">
        <v>0.25</v>
      </c>
      <c r="R22" s="357">
        <v>1.5</v>
      </c>
      <c r="S22" s="357">
        <v>1</v>
      </c>
      <c r="T22" s="357">
        <v>0.5</v>
      </c>
      <c r="U22" s="359">
        <v>0.25</v>
      </c>
      <c r="V22" s="356">
        <v>1.5</v>
      </c>
      <c r="W22" s="357">
        <v>1</v>
      </c>
      <c r="X22" s="357">
        <v>0.5</v>
      </c>
      <c r="Y22" s="358">
        <v>0.25</v>
      </c>
      <c r="Z22" s="357">
        <v>1.5</v>
      </c>
      <c r="AA22" s="357">
        <v>1</v>
      </c>
      <c r="AB22" s="357">
        <v>0.5</v>
      </c>
      <c r="AC22" s="359">
        <v>0.25</v>
      </c>
      <c r="AD22" s="356">
        <v>1.5</v>
      </c>
      <c r="AE22" s="357">
        <v>1</v>
      </c>
      <c r="AF22" s="357">
        <v>0.5</v>
      </c>
      <c r="AG22" s="358">
        <v>0.25</v>
      </c>
      <c r="AH22" s="360"/>
      <c r="AI22" s="361" t="str">
        <f>$B$22</f>
        <v/>
      </c>
      <c r="AJ22" s="362" t="str">
        <f>$C$22</f>
        <v/>
      </c>
      <c r="AK22" s="362" t="str">
        <f>$D$22</f>
        <v/>
      </c>
      <c r="AL22" s="362" t="str">
        <f>$E$22</f>
        <v/>
      </c>
      <c r="AM22" s="356">
        <v>1.5</v>
      </c>
      <c r="AN22" s="357">
        <v>1</v>
      </c>
      <c r="AO22" s="357">
        <v>0.5</v>
      </c>
      <c r="AP22" s="358">
        <v>0.25</v>
      </c>
      <c r="AQ22" s="357">
        <v>1</v>
      </c>
      <c r="AR22" s="357">
        <v>0.75</v>
      </c>
      <c r="AS22" s="357">
        <v>0.5</v>
      </c>
      <c r="AT22" s="359">
        <v>0.25</v>
      </c>
      <c r="AU22" s="356">
        <v>1.5</v>
      </c>
      <c r="AV22" s="357">
        <v>1</v>
      </c>
      <c r="AW22" s="357">
        <v>0.5</v>
      </c>
      <c r="AX22" s="358">
        <v>0.25</v>
      </c>
      <c r="AY22" s="357">
        <v>1.5</v>
      </c>
      <c r="AZ22" s="357">
        <v>1</v>
      </c>
      <c r="BA22" s="357">
        <v>0.5</v>
      </c>
      <c r="BB22" s="359">
        <v>0.25</v>
      </c>
      <c r="BC22" s="356">
        <v>1.5</v>
      </c>
      <c r="BD22" s="357">
        <v>1</v>
      </c>
      <c r="BE22" s="357">
        <v>0.5</v>
      </c>
      <c r="BF22" s="358">
        <v>0.25</v>
      </c>
      <c r="BG22" s="357">
        <v>1.5</v>
      </c>
      <c r="BH22" s="357">
        <v>1</v>
      </c>
      <c r="BI22" s="357">
        <v>0.5</v>
      </c>
      <c r="BJ22" s="359">
        <v>0.25</v>
      </c>
      <c r="BK22" s="356">
        <v>1.5</v>
      </c>
      <c r="BL22" s="357">
        <v>1</v>
      </c>
      <c r="BM22" s="357">
        <v>0.5</v>
      </c>
      <c r="BN22" s="358">
        <v>0.25</v>
      </c>
      <c r="BO22" s="360"/>
      <c r="BP22" s="361" t="str">
        <f>$B$22</f>
        <v/>
      </c>
      <c r="BQ22" s="362" t="str">
        <f>$C$22</f>
        <v/>
      </c>
      <c r="BR22" s="362" t="str">
        <f>$D$22</f>
        <v/>
      </c>
      <c r="BS22" s="362" t="str">
        <f>$E$22</f>
        <v/>
      </c>
      <c r="BT22" s="363">
        <v>1</v>
      </c>
      <c r="BU22" s="364">
        <v>0.75</v>
      </c>
      <c r="BV22" s="365">
        <v>0.5</v>
      </c>
      <c r="BW22" s="366">
        <v>0.25</v>
      </c>
      <c r="BX22" s="367">
        <v>1</v>
      </c>
      <c r="BY22" s="364">
        <v>0.75</v>
      </c>
      <c r="BZ22" s="365">
        <v>0.5</v>
      </c>
      <c r="CA22" s="368">
        <v>0.25</v>
      </c>
      <c r="CB22" s="369">
        <v>1.25</v>
      </c>
      <c r="CC22" s="364">
        <v>0.75</v>
      </c>
      <c r="CD22" s="366">
        <v>0.25</v>
      </c>
      <c r="CE22" s="367">
        <v>1.25</v>
      </c>
      <c r="CF22" s="364">
        <v>0.75</v>
      </c>
      <c r="CG22" s="368">
        <v>0.25</v>
      </c>
      <c r="CH22" s="363">
        <v>1</v>
      </c>
      <c r="CI22" s="364">
        <v>0.75</v>
      </c>
      <c r="CJ22" s="370">
        <v>0.5</v>
      </c>
      <c r="CK22" s="367">
        <v>1.25</v>
      </c>
      <c r="CL22" s="364">
        <v>1</v>
      </c>
      <c r="CM22" s="364">
        <v>0.75</v>
      </c>
      <c r="CN22" s="368">
        <v>0.25</v>
      </c>
      <c r="CO22" s="369">
        <v>1.25</v>
      </c>
      <c r="CP22" s="365">
        <v>1</v>
      </c>
      <c r="CQ22" s="364">
        <v>0.75</v>
      </c>
      <c r="CR22" s="365">
        <v>0.5</v>
      </c>
      <c r="CS22" s="366">
        <v>0.25</v>
      </c>
      <c r="CT22" s="367">
        <v>0.25</v>
      </c>
      <c r="CU22" s="364">
        <v>0.25</v>
      </c>
      <c r="CV22" s="368">
        <v>0.25</v>
      </c>
      <c r="CW22" s="369">
        <v>0.25</v>
      </c>
      <c r="CX22" s="364">
        <v>0.25</v>
      </c>
      <c r="CY22" s="366">
        <v>0.25</v>
      </c>
      <c r="CZ22" s="371">
        <v>0.5</v>
      </c>
      <c r="DA22" s="360"/>
      <c r="DB22" s="361" t="str">
        <f>$B$22</f>
        <v/>
      </c>
      <c r="DC22" s="362" t="str">
        <f>$C$22</f>
        <v/>
      </c>
      <c r="DD22" s="362" t="str">
        <f>$D$22</f>
        <v/>
      </c>
      <c r="DE22" s="362" t="str">
        <f>$E$22</f>
        <v/>
      </c>
      <c r="DF22" s="363">
        <v>1</v>
      </c>
      <c r="DG22" s="364">
        <v>0.75</v>
      </c>
      <c r="DH22" s="365">
        <v>0.5</v>
      </c>
      <c r="DI22" s="366">
        <v>0.25</v>
      </c>
      <c r="DJ22" s="367">
        <v>1</v>
      </c>
      <c r="DK22" s="364">
        <v>0.75</v>
      </c>
      <c r="DL22" s="365">
        <v>0.5</v>
      </c>
      <c r="DM22" s="368">
        <v>0.25</v>
      </c>
      <c r="DN22" s="369">
        <v>1.25</v>
      </c>
      <c r="DO22" s="364">
        <v>0.75</v>
      </c>
      <c r="DP22" s="366">
        <v>0.25</v>
      </c>
      <c r="DQ22" s="367">
        <v>1.25</v>
      </c>
      <c r="DR22" s="364">
        <v>0.75</v>
      </c>
      <c r="DS22" s="368">
        <v>0.25</v>
      </c>
      <c r="DT22" s="363">
        <v>1</v>
      </c>
      <c r="DU22" s="364">
        <v>0.75</v>
      </c>
      <c r="DV22" s="370">
        <v>0.5</v>
      </c>
      <c r="DW22" s="367">
        <v>1.25</v>
      </c>
      <c r="DX22" s="364">
        <v>1</v>
      </c>
      <c r="DY22" s="364">
        <v>0.75</v>
      </c>
      <c r="DZ22" s="368">
        <v>0.25</v>
      </c>
      <c r="EA22" s="369">
        <v>1.25</v>
      </c>
      <c r="EB22" s="365">
        <v>1</v>
      </c>
      <c r="EC22" s="364">
        <v>0.75</v>
      </c>
      <c r="ED22" s="365">
        <v>0.5</v>
      </c>
      <c r="EE22" s="366">
        <v>0.25</v>
      </c>
      <c r="EF22" s="367">
        <v>0.25</v>
      </c>
      <c r="EG22" s="364">
        <v>0.25</v>
      </c>
      <c r="EH22" s="368">
        <v>0.25</v>
      </c>
      <c r="EI22" s="369">
        <v>0.25</v>
      </c>
      <c r="EJ22" s="364">
        <v>0.25</v>
      </c>
      <c r="EK22" s="366">
        <v>0.25</v>
      </c>
      <c r="EL22" s="371">
        <v>0.5</v>
      </c>
      <c r="EM22" s="360"/>
    </row>
    <row r="23" spans="1:143" ht="41.4" customHeight="1" x14ac:dyDescent="0.3">
      <c r="A23" t="s">
        <v>257</v>
      </c>
      <c r="B23" s="327" t="str">
        <f>IF('ordem de passagem'!B24="","",'ordem de passagem'!B24)</f>
        <v/>
      </c>
      <c r="C23" s="127" t="str">
        <f>IF('ordem de passagem'!C24="","",'ordem de passagem'!C24)</f>
        <v/>
      </c>
      <c r="D23" s="327" t="str">
        <f>IF('ordem de passagem'!F24="","",'ordem de passagem'!F24)</f>
        <v/>
      </c>
      <c r="E23" s="372" t="str">
        <f>IF('ordem de passagem'!G24="","",'ordem de passagem'!G24)</f>
        <v/>
      </c>
      <c r="F23" s="373">
        <v>1.5</v>
      </c>
      <c r="G23" s="372">
        <v>1</v>
      </c>
      <c r="H23" s="372">
        <v>0.5</v>
      </c>
      <c r="I23" s="374">
        <v>0.25</v>
      </c>
      <c r="J23" s="372">
        <v>1</v>
      </c>
      <c r="K23" s="372">
        <v>0.75</v>
      </c>
      <c r="L23" s="372">
        <v>0.5</v>
      </c>
      <c r="M23" s="375">
        <v>0.25</v>
      </c>
      <c r="N23" s="373">
        <v>1.5</v>
      </c>
      <c r="O23" s="372">
        <v>1</v>
      </c>
      <c r="P23" s="372">
        <v>0.5</v>
      </c>
      <c r="Q23" s="374">
        <v>0.25</v>
      </c>
      <c r="R23" s="372">
        <v>1.5</v>
      </c>
      <c r="S23" s="372">
        <v>1</v>
      </c>
      <c r="T23" s="372">
        <v>0.5</v>
      </c>
      <c r="U23" s="375">
        <v>0.25</v>
      </c>
      <c r="V23" s="373">
        <v>1.5</v>
      </c>
      <c r="W23" s="372">
        <v>1</v>
      </c>
      <c r="X23" s="372">
        <v>0.5</v>
      </c>
      <c r="Y23" s="374">
        <v>0.25</v>
      </c>
      <c r="Z23" s="372">
        <v>1.5</v>
      </c>
      <c r="AA23" s="372">
        <v>1</v>
      </c>
      <c r="AB23" s="372">
        <v>0.5</v>
      </c>
      <c r="AC23" s="375">
        <v>0.25</v>
      </c>
      <c r="AD23" s="373">
        <v>1.5</v>
      </c>
      <c r="AE23" s="372">
        <v>1</v>
      </c>
      <c r="AF23" s="372">
        <v>0.5</v>
      </c>
      <c r="AG23" s="374">
        <v>0.25</v>
      </c>
      <c r="AH23" s="376"/>
      <c r="AI23" s="377" t="str">
        <f>$B$23</f>
        <v/>
      </c>
      <c r="AJ23" s="378" t="str">
        <f>$C$23</f>
        <v/>
      </c>
      <c r="AK23" s="378" t="str">
        <f>$D$23</f>
        <v/>
      </c>
      <c r="AL23" s="378" t="str">
        <f>$E$23</f>
        <v/>
      </c>
      <c r="AM23" s="373">
        <v>1.5</v>
      </c>
      <c r="AN23" s="372">
        <v>1</v>
      </c>
      <c r="AO23" s="372">
        <v>0.5</v>
      </c>
      <c r="AP23" s="374">
        <v>0.25</v>
      </c>
      <c r="AQ23" s="372">
        <v>1</v>
      </c>
      <c r="AR23" s="372">
        <v>0.75</v>
      </c>
      <c r="AS23" s="372">
        <v>0.5</v>
      </c>
      <c r="AT23" s="375">
        <v>0.25</v>
      </c>
      <c r="AU23" s="373">
        <v>1.5</v>
      </c>
      <c r="AV23" s="372">
        <v>1</v>
      </c>
      <c r="AW23" s="372">
        <v>0.5</v>
      </c>
      <c r="AX23" s="374">
        <v>0.25</v>
      </c>
      <c r="AY23" s="372">
        <v>1.5</v>
      </c>
      <c r="AZ23" s="372">
        <v>1</v>
      </c>
      <c r="BA23" s="372">
        <v>0.5</v>
      </c>
      <c r="BB23" s="375">
        <v>0.25</v>
      </c>
      <c r="BC23" s="373">
        <v>1.5</v>
      </c>
      <c r="BD23" s="372">
        <v>1</v>
      </c>
      <c r="BE23" s="372">
        <v>0.5</v>
      </c>
      <c r="BF23" s="374">
        <v>0.25</v>
      </c>
      <c r="BG23" s="372">
        <v>1.5</v>
      </c>
      <c r="BH23" s="372">
        <v>1</v>
      </c>
      <c r="BI23" s="372">
        <v>0.5</v>
      </c>
      <c r="BJ23" s="375">
        <v>0.25</v>
      </c>
      <c r="BK23" s="373">
        <v>1.5</v>
      </c>
      <c r="BL23" s="372">
        <v>1</v>
      </c>
      <c r="BM23" s="372">
        <v>0.5</v>
      </c>
      <c r="BN23" s="374">
        <v>0.25</v>
      </c>
      <c r="BO23" s="376"/>
      <c r="BP23" s="377" t="str">
        <f>$B$23</f>
        <v/>
      </c>
      <c r="BQ23" s="378" t="str">
        <f>$C$23</f>
        <v/>
      </c>
      <c r="BR23" s="378" t="str">
        <f>$D$23</f>
        <v/>
      </c>
      <c r="BS23" s="378" t="str">
        <f>$E$23</f>
        <v/>
      </c>
      <c r="BT23" s="379">
        <v>1</v>
      </c>
      <c r="BU23" s="380">
        <v>0.75</v>
      </c>
      <c r="BV23" s="381">
        <v>0.5</v>
      </c>
      <c r="BW23" s="382">
        <v>0.25</v>
      </c>
      <c r="BX23" s="383">
        <v>1</v>
      </c>
      <c r="BY23" s="380">
        <v>0.75</v>
      </c>
      <c r="BZ23" s="381">
        <v>0.5</v>
      </c>
      <c r="CA23" s="384">
        <v>0.25</v>
      </c>
      <c r="CB23" s="385">
        <v>1.25</v>
      </c>
      <c r="CC23" s="380">
        <v>0.75</v>
      </c>
      <c r="CD23" s="382">
        <v>0.25</v>
      </c>
      <c r="CE23" s="386">
        <v>1.25</v>
      </c>
      <c r="CF23" s="380">
        <v>0.75</v>
      </c>
      <c r="CG23" s="384">
        <v>0.25</v>
      </c>
      <c r="CH23" s="379">
        <v>1</v>
      </c>
      <c r="CI23" s="380">
        <v>0.75</v>
      </c>
      <c r="CJ23" s="387">
        <v>0.5</v>
      </c>
      <c r="CK23" s="386">
        <v>1.25</v>
      </c>
      <c r="CL23" s="380">
        <v>1</v>
      </c>
      <c r="CM23" s="380">
        <v>0.75</v>
      </c>
      <c r="CN23" s="384">
        <v>0.25</v>
      </c>
      <c r="CO23" s="385">
        <v>1.25</v>
      </c>
      <c r="CP23" s="381">
        <v>1</v>
      </c>
      <c r="CQ23" s="380">
        <v>0.75</v>
      </c>
      <c r="CR23" s="381">
        <v>0.5</v>
      </c>
      <c r="CS23" s="382">
        <v>0.25</v>
      </c>
      <c r="CT23" s="386">
        <v>0.25</v>
      </c>
      <c r="CU23" s="380">
        <v>0.25</v>
      </c>
      <c r="CV23" s="384">
        <v>0.25</v>
      </c>
      <c r="CW23" s="385">
        <v>0.25</v>
      </c>
      <c r="CX23" s="380">
        <v>0.25</v>
      </c>
      <c r="CY23" s="382">
        <v>0.25</v>
      </c>
      <c r="CZ23" s="388">
        <v>0.5</v>
      </c>
      <c r="DA23" s="376"/>
      <c r="DB23" s="377" t="str">
        <f>$B$23</f>
        <v/>
      </c>
      <c r="DC23" s="378" t="str">
        <f>$C$23</f>
        <v/>
      </c>
      <c r="DD23" s="378" t="str">
        <f>$D$23</f>
        <v/>
      </c>
      <c r="DE23" s="378" t="str">
        <f>$E$23</f>
        <v/>
      </c>
      <c r="DF23" s="379">
        <v>1</v>
      </c>
      <c r="DG23" s="380">
        <v>0.75</v>
      </c>
      <c r="DH23" s="381">
        <v>0.5</v>
      </c>
      <c r="DI23" s="382">
        <v>0.25</v>
      </c>
      <c r="DJ23" s="383">
        <v>1</v>
      </c>
      <c r="DK23" s="380">
        <v>0.75</v>
      </c>
      <c r="DL23" s="381">
        <v>0.5</v>
      </c>
      <c r="DM23" s="384">
        <v>0.25</v>
      </c>
      <c r="DN23" s="385">
        <v>1.25</v>
      </c>
      <c r="DO23" s="380">
        <v>0.75</v>
      </c>
      <c r="DP23" s="382">
        <v>0.25</v>
      </c>
      <c r="DQ23" s="386">
        <v>1.25</v>
      </c>
      <c r="DR23" s="380">
        <v>0.75</v>
      </c>
      <c r="DS23" s="384">
        <v>0.25</v>
      </c>
      <c r="DT23" s="379">
        <v>1</v>
      </c>
      <c r="DU23" s="380">
        <v>0.75</v>
      </c>
      <c r="DV23" s="387">
        <v>0.5</v>
      </c>
      <c r="DW23" s="386">
        <v>1.25</v>
      </c>
      <c r="DX23" s="380">
        <v>1</v>
      </c>
      <c r="DY23" s="380">
        <v>0.75</v>
      </c>
      <c r="DZ23" s="384">
        <v>0.25</v>
      </c>
      <c r="EA23" s="385">
        <v>1.25</v>
      </c>
      <c r="EB23" s="381">
        <v>1</v>
      </c>
      <c r="EC23" s="380">
        <v>0.75</v>
      </c>
      <c r="ED23" s="381">
        <v>0.5</v>
      </c>
      <c r="EE23" s="382">
        <v>0.25</v>
      </c>
      <c r="EF23" s="386">
        <v>0.25</v>
      </c>
      <c r="EG23" s="380">
        <v>0.25</v>
      </c>
      <c r="EH23" s="384">
        <v>0.25</v>
      </c>
      <c r="EI23" s="385">
        <v>0.25</v>
      </c>
      <c r="EJ23" s="380">
        <v>0.25</v>
      </c>
      <c r="EK23" s="382">
        <v>0.25</v>
      </c>
      <c r="EL23" s="388">
        <v>0.5</v>
      </c>
      <c r="EM23" s="376"/>
    </row>
    <row r="24" spans="1:143" ht="41.4" customHeight="1" x14ac:dyDescent="0.3">
      <c r="A24" t="s">
        <v>258</v>
      </c>
      <c r="B24" s="198" t="str">
        <f>IF('ordem de passagem'!B25="","",'ordem de passagem'!B25)</f>
        <v/>
      </c>
      <c r="C24" s="199" t="str">
        <f>IF('ordem de passagem'!C25="","",'ordem de passagem'!C25)</f>
        <v/>
      </c>
      <c r="D24" s="198" t="str">
        <f>IF('ordem de passagem'!F25="","",'ordem de passagem'!F25)</f>
        <v/>
      </c>
      <c r="E24" s="357" t="str">
        <f>IF('ordem de passagem'!G25="","",'ordem de passagem'!G25)</f>
        <v/>
      </c>
      <c r="F24" s="356">
        <v>1.5</v>
      </c>
      <c r="G24" s="357">
        <v>1</v>
      </c>
      <c r="H24" s="357">
        <v>0.5</v>
      </c>
      <c r="I24" s="358">
        <v>0.25</v>
      </c>
      <c r="J24" s="357">
        <v>1</v>
      </c>
      <c r="K24" s="357">
        <v>0.75</v>
      </c>
      <c r="L24" s="357">
        <v>0.5</v>
      </c>
      <c r="M24" s="359">
        <v>0.25</v>
      </c>
      <c r="N24" s="356">
        <v>1.5</v>
      </c>
      <c r="O24" s="357">
        <v>1</v>
      </c>
      <c r="P24" s="357">
        <v>0.5</v>
      </c>
      <c r="Q24" s="358">
        <v>0.25</v>
      </c>
      <c r="R24" s="357">
        <v>1.5</v>
      </c>
      <c r="S24" s="357">
        <v>1</v>
      </c>
      <c r="T24" s="357">
        <v>0.5</v>
      </c>
      <c r="U24" s="359">
        <v>0.25</v>
      </c>
      <c r="V24" s="356">
        <v>1.5</v>
      </c>
      <c r="W24" s="357">
        <v>1</v>
      </c>
      <c r="X24" s="357">
        <v>0.5</v>
      </c>
      <c r="Y24" s="358">
        <v>0.25</v>
      </c>
      <c r="Z24" s="357">
        <v>1.5</v>
      </c>
      <c r="AA24" s="357">
        <v>1</v>
      </c>
      <c r="AB24" s="357">
        <v>0.5</v>
      </c>
      <c r="AC24" s="359">
        <v>0.25</v>
      </c>
      <c r="AD24" s="356">
        <v>1.5</v>
      </c>
      <c r="AE24" s="357">
        <v>1</v>
      </c>
      <c r="AF24" s="357">
        <v>0.5</v>
      </c>
      <c r="AG24" s="358">
        <v>0.25</v>
      </c>
      <c r="AH24" s="360"/>
      <c r="AI24" s="361" t="str">
        <f>$B$24</f>
        <v/>
      </c>
      <c r="AJ24" s="362" t="str">
        <f>$C$24</f>
        <v/>
      </c>
      <c r="AK24" s="362" t="str">
        <f>$D$24</f>
        <v/>
      </c>
      <c r="AL24" s="362" t="str">
        <f>$E$24</f>
        <v/>
      </c>
      <c r="AM24" s="356">
        <v>1.5</v>
      </c>
      <c r="AN24" s="357">
        <v>1</v>
      </c>
      <c r="AO24" s="357">
        <v>0.5</v>
      </c>
      <c r="AP24" s="358">
        <v>0.25</v>
      </c>
      <c r="AQ24" s="357">
        <v>1</v>
      </c>
      <c r="AR24" s="357">
        <v>0.75</v>
      </c>
      <c r="AS24" s="357">
        <v>0.5</v>
      </c>
      <c r="AT24" s="359">
        <v>0.25</v>
      </c>
      <c r="AU24" s="356">
        <v>1.5</v>
      </c>
      <c r="AV24" s="357">
        <v>1</v>
      </c>
      <c r="AW24" s="357">
        <v>0.5</v>
      </c>
      <c r="AX24" s="358">
        <v>0.25</v>
      </c>
      <c r="AY24" s="357">
        <v>1.5</v>
      </c>
      <c r="AZ24" s="357">
        <v>1</v>
      </c>
      <c r="BA24" s="357">
        <v>0.5</v>
      </c>
      <c r="BB24" s="359">
        <v>0.25</v>
      </c>
      <c r="BC24" s="356">
        <v>1.5</v>
      </c>
      <c r="BD24" s="357">
        <v>1</v>
      </c>
      <c r="BE24" s="357">
        <v>0.5</v>
      </c>
      <c r="BF24" s="358">
        <v>0.25</v>
      </c>
      <c r="BG24" s="357">
        <v>1.5</v>
      </c>
      <c r="BH24" s="357">
        <v>1</v>
      </c>
      <c r="BI24" s="357">
        <v>0.5</v>
      </c>
      <c r="BJ24" s="359">
        <v>0.25</v>
      </c>
      <c r="BK24" s="356">
        <v>1.5</v>
      </c>
      <c r="BL24" s="357">
        <v>1</v>
      </c>
      <c r="BM24" s="357">
        <v>0.5</v>
      </c>
      <c r="BN24" s="358">
        <v>0.25</v>
      </c>
      <c r="BO24" s="360"/>
      <c r="BP24" s="361" t="str">
        <f>$B$24</f>
        <v/>
      </c>
      <c r="BQ24" s="362" t="str">
        <f>$C$24</f>
        <v/>
      </c>
      <c r="BR24" s="362" t="str">
        <f>$D$24</f>
        <v/>
      </c>
      <c r="BS24" s="362" t="str">
        <f>$E$24</f>
        <v/>
      </c>
      <c r="BT24" s="363">
        <v>1</v>
      </c>
      <c r="BU24" s="364">
        <v>0.75</v>
      </c>
      <c r="BV24" s="365">
        <v>0.5</v>
      </c>
      <c r="BW24" s="366">
        <v>0.25</v>
      </c>
      <c r="BX24" s="367">
        <v>1</v>
      </c>
      <c r="BY24" s="364">
        <v>0.75</v>
      </c>
      <c r="BZ24" s="365">
        <v>0.5</v>
      </c>
      <c r="CA24" s="368">
        <v>0.25</v>
      </c>
      <c r="CB24" s="369">
        <v>1.25</v>
      </c>
      <c r="CC24" s="364">
        <v>0.75</v>
      </c>
      <c r="CD24" s="366">
        <v>0.25</v>
      </c>
      <c r="CE24" s="367">
        <v>1.25</v>
      </c>
      <c r="CF24" s="364">
        <v>0.75</v>
      </c>
      <c r="CG24" s="368">
        <v>0.25</v>
      </c>
      <c r="CH24" s="363">
        <v>1</v>
      </c>
      <c r="CI24" s="364">
        <v>0.75</v>
      </c>
      <c r="CJ24" s="370">
        <v>0.5</v>
      </c>
      <c r="CK24" s="367">
        <v>1.25</v>
      </c>
      <c r="CL24" s="364">
        <v>1</v>
      </c>
      <c r="CM24" s="364">
        <v>0.75</v>
      </c>
      <c r="CN24" s="368">
        <v>0.25</v>
      </c>
      <c r="CO24" s="369">
        <v>1.25</v>
      </c>
      <c r="CP24" s="365">
        <v>1</v>
      </c>
      <c r="CQ24" s="364">
        <v>0.75</v>
      </c>
      <c r="CR24" s="365">
        <v>0.5</v>
      </c>
      <c r="CS24" s="366">
        <v>0.25</v>
      </c>
      <c r="CT24" s="367">
        <v>0.25</v>
      </c>
      <c r="CU24" s="364">
        <v>0.25</v>
      </c>
      <c r="CV24" s="368">
        <v>0.25</v>
      </c>
      <c r="CW24" s="369">
        <v>0.25</v>
      </c>
      <c r="CX24" s="364">
        <v>0.25</v>
      </c>
      <c r="CY24" s="366">
        <v>0.25</v>
      </c>
      <c r="CZ24" s="371">
        <v>0.5</v>
      </c>
      <c r="DA24" s="360"/>
      <c r="DB24" s="361" t="str">
        <f>$B$24</f>
        <v/>
      </c>
      <c r="DC24" s="362" t="str">
        <f>$C$24</f>
        <v/>
      </c>
      <c r="DD24" s="362" t="str">
        <f>$D$24</f>
        <v/>
      </c>
      <c r="DE24" s="362" t="str">
        <f>$E$24</f>
        <v/>
      </c>
      <c r="DF24" s="363">
        <v>1</v>
      </c>
      <c r="DG24" s="364">
        <v>0.75</v>
      </c>
      <c r="DH24" s="365">
        <v>0.5</v>
      </c>
      <c r="DI24" s="366">
        <v>0.25</v>
      </c>
      <c r="DJ24" s="367">
        <v>1</v>
      </c>
      <c r="DK24" s="364">
        <v>0.75</v>
      </c>
      <c r="DL24" s="365">
        <v>0.5</v>
      </c>
      <c r="DM24" s="368">
        <v>0.25</v>
      </c>
      <c r="DN24" s="369">
        <v>1.25</v>
      </c>
      <c r="DO24" s="364">
        <v>0.75</v>
      </c>
      <c r="DP24" s="366">
        <v>0.25</v>
      </c>
      <c r="DQ24" s="367">
        <v>1.25</v>
      </c>
      <c r="DR24" s="364">
        <v>0.75</v>
      </c>
      <c r="DS24" s="368">
        <v>0.25</v>
      </c>
      <c r="DT24" s="363">
        <v>1</v>
      </c>
      <c r="DU24" s="364">
        <v>0.75</v>
      </c>
      <c r="DV24" s="370">
        <v>0.5</v>
      </c>
      <c r="DW24" s="367">
        <v>1.25</v>
      </c>
      <c r="DX24" s="364">
        <v>1</v>
      </c>
      <c r="DY24" s="364">
        <v>0.75</v>
      </c>
      <c r="DZ24" s="368">
        <v>0.25</v>
      </c>
      <c r="EA24" s="369">
        <v>1.25</v>
      </c>
      <c r="EB24" s="365">
        <v>1</v>
      </c>
      <c r="EC24" s="364">
        <v>0.75</v>
      </c>
      <c r="ED24" s="365">
        <v>0.5</v>
      </c>
      <c r="EE24" s="366">
        <v>0.25</v>
      </c>
      <c r="EF24" s="367">
        <v>0.25</v>
      </c>
      <c r="EG24" s="364">
        <v>0.25</v>
      </c>
      <c r="EH24" s="368">
        <v>0.25</v>
      </c>
      <c r="EI24" s="369">
        <v>0.25</v>
      </c>
      <c r="EJ24" s="364">
        <v>0.25</v>
      </c>
      <c r="EK24" s="366">
        <v>0.25</v>
      </c>
      <c r="EL24" s="371">
        <v>0.5</v>
      </c>
      <c r="EM24" s="360"/>
    </row>
    <row r="25" spans="1:143" ht="41.4" customHeight="1" x14ac:dyDescent="0.3">
      <c r="A25" t="s">
        <v>259</v>
      </c>
      <c r="B25" s="327" t="str">
        <f>IF('ordem de passagem'!B26="","",'ordem de passagem'!B26)</f>
        <v/>
      </c>
      <c r="C25" s="127" t="str">
        <f>IF('ordem de passagem'!C26="","",'ordem de passagem'!C26)</f>
        <v/>
      </c>
      <c r="D25" s="327" t="str">
        <f>IF('ordem de passagem'!F26="","",'ordem de passagem'!F26)</f>
        <v/>
      </c>
      <c r="E25" s="372" t="str">
        <f>IF('ordem de passagem'!G26="","",'ordem de passagem'!G26)</f>
        <v/>
      </c>
      <c r="F25" s="373">
        <v>1.5</v>
      </c>
      <c r="G25" s="372">
        <v>1</v>
      </c>
      <c r="H25" s="372">
        <v>0.5</v>
      </c>
      <c r="I25" s="374">
        <v>0.25</v>
      </c>
      <c r="J25" s="372">
        <v>1</v>
      </c>
      <c r="K25" s="372">
        <v>0.75</v>
      </c>
      <c r="L25" s="372">
        <v>0.5</v>
      </c>
      <c r="M25" s="375">
        <v>0.25</v>
      </c>
      <c r="N25" s="373">
        <v>1.5</v>
      </c>
      <c r="O25" s="372">
        <v>1</v>
      </c>
      <c r="P25" s="372">
        <v>0.5</v>
      </c>
      <c r="Q25" s="374">
        <v>0.25</v>
      </c>
      <c r="R25" s="372">
        <v>1.5</v>
      </c>
      <c r="S25" s="372">
        <v>1</v>
      </c>
      <c r="T25" s="372">
        <v>0.5</v>
      </c>
      <c r="U25" s="375">
        <v>0.25</v>
      </c>
      <c r="V25" s="373">
        <v>1.5</v>
      </c>
      <c r="W25" s="372">
        <v>1</v>
      </c>
      <c r="X25" s="372">
        <v>0.5</v>
      </c>
      <c r="Y25" s="374">
        <v>0.25</v>
      </c>
      <c r="Z25" s="372">
        <v>1.5</v>
      </c>
      <c r="AA25" s="372">
        <v>1</v>
      </c>
      <c r="AB25" s="372">
        <v>0.5</v>
      </c>
      <c r="AC25" s="375">
        <v>0.25</v>
      </c>
      <c r="AD25" s="373">
        <v>1.5</v>
      </c>
      <c r="AE25" s="372">
        <v>1</v>
      </c>
      <c r="AF25" s="372">
        <v>0.5</v>
      </c>
      <c r="AG25" s="374">
        <v>0.25</v>
      </c>
      <c r="AH25" s="376"/>
      <c r="AI25" s="377" t="str">
        <f>$B$25</f>
        <v/>
      </c>
      <c r="AJ25" s="378" t="str">
        <f>$C$25</f>
        <v/>
      </c>
      <c r="AK25" s="378" t="str">
        <f>$D$25</f>
        <v/>
      </c>
      <c r="AL25" s="378" t="str">
        <f>$E$25</f>
        <v/>
      </c>
      <c r="AM25" s="373">
        <v>1.5</v>
      </c>
      <c r="AN25" s="372">
        <v>1</v>
      </c>
      <c r="AO25" s="372">
        <v>0.5</v>
      </c>
      <c r="AP25" s="374">
        <v>0.25</v>
      </c>
      <c r="AQ25" s="372">
        <v>1</v>
      </c>
      <c r="AR25" s="372">
        <v>0.75</v>
      </c>
      <c r="AS25" s="372">
        <v>0.5</v>
      </c>
      <c r="AT25" s="375">
        <v>0.25</v>
      </c>
      <c r="AU25" s="373">
        <v>1.5</v>
      </c>
      <c r="AV25" s="372">
        <v>1</v>
      </c>
      <c r="AW25" s="372">
        <v>0.5</v>
      </c>
      <c r="AX25" s="374">
        <v>0.25</v>
      </c>
      <c r="AY25" s="372">
        <v>1.5</v>
      </c>
      <c r="AZ25" s="372">
        <v>1</v>
      </c>
      <c r="BA25" s="372">
        <v>0.5</v>
      </c>
      <c r="BB25" s="375">
        <v>0.25</v>
      </c>
      <c r="BC25" s="373">
        <v>1.5</v>
      </c>
      <c r="BD25" s="372">
        <v>1</v>
      </c>
      <c r="BE25" s="372">
        <v>0.5</v>
      </c>
      <c r="BF25" s="374">
        <v>0.25</v>
      </c>
      <c r="BG25" s="372">
        <v>1.5</v>
      </c>
      <c r="BH25" s="372">
        <v>1</v>
      </c>
      <c r="BI25" s="372">
        <v>0.5</v>
      </c>
      <c r="BJ25" s="375">
        <v>0.25</v>
      </c>
      <c r="BK25" s="373">
        <v>1.5</v>
      </c>
      <c r="BL25" s="372">
        <v>1</v>
      </c>
      <c r="BM25" s="372">
        <v>0.5</v>
      </c>
      <c r="BN25" s="374">
        <v>0.25</v>
      </c>
      <c r="BO25" s="376"/>
      <c r="BP25" s="377" t="str">
        <f>$B$25</f>
        <v/>
      </c>
      <c r="BQ25" s="378" t="str">
        <f>$C$25</f>
        <v/>
      </c>
      <c r="BR25" s="378" t="str">
        <f>$D$25</f>
        <v/>
      </c>
      <c r="BS25" s="378" t="str">
        <f>$E$25</f>
        <v/>
      </c>
      <c r="BT25" s="379">
        <v>1</v>
      </c>
      <c r="BU25" s="380">
        <v>0.75</v>
      </c>
      <c r="BV25" s="381">
        <v>0.5</v>
      </c>
      <c r="BW25" s="382">
        <v>0.25</v>
      </c>
      <c r="BX25" s="383">
        <v>1</v>
      </c>
      <c r="BY25" s="380">
        <v>0.75</v>
      </c>
      <c r="BZ25" s="381">
        <v>0.5</v>
      </c>
      <c r="CA25" s="384">
        <v>0.25</v>
      </c>
      <c r="CB25" s="385">
        <v>1.25</v>
      </c>
      <c r="CC25" s="380">
        <v>0.75</v>
      </c>
      <c r="CD25" s="382">
        <v>0.25</v>
      </c>
      <c r="CE25" s="386">
        <v>1.25</v>
      </c>
      <c r="CF25" s="380">
        <v>0.75</v>
      </c>
      <c r="CG25" s="384">
        <v>0.25</v>
      </c>
      <c r="CH25" s="379">
        <v>1</v>
      </c>
      <c r="CI25" s="380">
        <v>0.75</v>
      </c>
      <c r="CJ25" s="387">
        <v>0.5</v>
      </c>
      <c r="CK25" s="386">
        <v>1.25</v>
      </c>
      <c r="CL25" s="380">
        <v>1</v>
      </c>
      <c r="CM25" s="380">
        <v>0.75</v>
      </c>
      <c r="CN25" s="384">
        <v>0.25</v>
      </c>
      <c r="CO25" s="385">
        <v>1.25</v>
      </c>
      <c r="CP25" s="381">
        <v>1</v>
      </c>
      <c r="CQ25" s="380">
        <v>0.75</v>
      </c>
      <c r="CR25" s="381">
        <v>0.5</v>
      </c>
      <c r="CS25" s="382">
        <v>0.25</v>
      </c>
      <c r="CT25" s="386">
        <v>0.25</v>
      </c>
      <c r="CU25" s="380">
        <v>0.25</v>
      </c>
      <c r="CV25" s="384">
        <v>0.25</v>
      </c>
      <c r="CW25" s="385">
        <v>0.25</v>
      </c>
      <c r="CX25" s="380">
        <v>0.25</v>
      </c>
      <c r="CY25" s="382">
        <v>0.25</v>
      </c>
      <c r="CZ25" s="388">
        <v>0.5</v>
      </c>
      <c r="DA25" s="376"/>
      <c r="DB25" s="377" t="str">
        <f>$B$25</f>
        <v/>
      </c>
      <c r="DC25" s="378" t="str">
        <f>$C$25</f>
        <v/>
      </c>
      <c r="DD25" s="378" t="str">
        <f>$D$25</f>
        <v/>
      </c>
      <c r="DE25" s="378" t="str">
        <f>$E$25</f>
        <v/>
      </c>
      <c r="DF25" s="379">
        <v>1</v>
      </c>
      <c r="DG25" s="380">
        <v>0.75</v>
      </c>
      <c r="DH25" s="381">
        <v>0.5</v>
      </c>
      <c r="DI25" s="382">
        <v>0.25</v>
      </c>
      <c r="DJ25" s="383">
        <v>1</v>
      </c>
      <c r="DK25" s="380">
        <v>0.75</v>
      </c>
      <c r="DL25" s="381">
        <v>0.5</v>
      </c>
      <c r="DM25" s="384">
        <v>0.25</v>
      </c>
      <c r="DN25" s="385">
        <v>1.25</v>
      </c>
      <c r="DO25" s="380">
        <v>0.75</v>
      </c>
      <c r="DP25" s="382">
        <v>0.25</v>
      </c>
      <c r="DQ25" s="386">
        <v>1.25</v>
      </c>
      <c r="DR25" s="380">
        <v>0.75</v>
      </c>
      <c r="DS25" s="384">
        <v>0.25</v>
      </c>
      <c r="DT25" s="379">
        <v>1</v>
      </c>
      <c r="DU25" s="380">
        <v>0.75</v>
      </c>
      <c r="DV25" s="387">
        <v>0.5</v>
      </c>
      <c r="DW25" s="386">
        <v>1.25</v>
      </c>
      <c r="DX25" s="380">
        <v>1</v>
      </c>
      <c r="DY25" s="380">
        <v>0.75</v>
      </c>
      <c r="DZ25" s="384">
        <v>0.25</v>
      </c>
      <c r="EA25" s="385">
        <v>1.25</v>
      </c>
      <c r="EB25" s="381">
        <v>1</v>
      </c>
      <c r="EC25" s="380">
        <v>0.75</v>
      </c>
      <c r="ED25" s="381">
        <v>0.5</v>
      </c>
      <c r="EE25" s="382">
        <v>0.25</v>
      </c>
      <c r="EF25" s="386">
        <v>0.25</v>
      </c>
      <c r="EG25" s="380">
        <v>0.25</v>
      </c>
      <c r="EH25" s="384">
        <v>0.25</v>
      </c>
      <c r="EI25" s="385">
        <v>0.25</v>
      </c>
      <c r="EJ25" s="380">
        <v>0.25</v>
      </c>
      <c r="EK25" s="382">
        <v>0.25</v>
      </c>
      <c r="EL25" s="388">
        <v>0.5</v>
      </c>
      <c r="EM25" s="376"/>
    </row>
    <row r="26" spans="1:143" ht="41.4" customHeight="1" x14ac:dyDescent="0.3">
      <c r="A26" t="s">
        <v>260</v>
      </c>
      <c r="B26" s="198" t="str">
        <f>IF('ordem de passagem'!B27="","",'ordem de passagem'!B27)</f>
        <v/>
      </c>
      <c r="C26" s="199" t="str">
        <f>IF('ordem de passagem'!C27="","",'ordem de passagem'!C27)</f>
        <v/>
      </c>
      <c r="D26" s="198" t="str">
        <f>IF('ordem de passagem'!F27="","",'ordem de passagem'!F27)</f>
        <v/>
      </c>
      <c r="E26" s="357" t="str">
        <f>IF('ordem de passagem'!G27="","",'ordem de passagem'!G27)</f>
        <v/>
      </c>
      <c r="F26" s="356">
        <v>1.5</v>
      </c>
      <c r="G26" s="357">
        <v>1</v>
      </c>
      <c r="H26" s="357">
        <v>0.5</v>
      </c>
      <c r="I26" s="358">
        <v>0.25</v>
      </c>
      <c r="J26" s="357">
        <v>1</v>
      </c>
      <c r="K26" s="357">
        <v>0.75</v>
      </c>
      <c r="L26" s="357">
        <v>0.5</v>
      </c>
      <c r="M26" s="359">
        <v>0.25</v>
      </c>
      <c r="N26" s="356">
        <v>1.5</v>
      </c>
      <c r="O26" s="357">
        <v>1</v>
      </c>
      <c r="P26" s="357">
        <v>0.5</v>
      </c>
      <c r="Q26" s="358">
        <v>0.25</v>
      </c>
      <c r="R26" s="357">
        <v>1.5</v>
      </c>
      <c r="S26" s="357">
        <v>1</v>
      </c>
      <c r="T26" s="357">
        <v>0.5</v>
      </c>
      <c r="U26" s="359">
        <v>0.25</v>
      </c>
      <c r="V26" s="356">
        <v>1.5</v>
      </c>
      <c r="W26" s="357">
        <v>1</v>
      </c>
      <c r="X26" s="357">
        <v>0.5</v>
      </c>
      <c r="Y26" s="358">
        <v>0.25</v>
      </c>
      <c r="Z26" s="357">
        <v>1.5</v>
      </c>
      <c r="AA26" s="357">
        <v>1</v>
      </c>
      <c r="AB26" s="357">
        <v>0.5</v>
      </c>
      <c r="AC26" s="359">
        <v>0.25</v>
      </c>
      <c r="AD26" s="356">
        <v>1.5</v>
      </c>
      <c r="AE26" s="357">
        <v>1</v>
      </c>
      <c r="AF26" s="357">
        <v>0.5</v>
      </c>
      <c r="AG26" s="358">
        <v>0.25</v>
      </c>
      <c r="AH26" s="360"/>
      <c r="AI26" s="361" t="str">
        <f>$B$26</f>
        <v/>
      </c>
      <c r="AJ26" s="362" t="str">
        <f>$C$26</f>
        <v/>
      </c>
      <c r="AK26" s="362" t="str">
        <f>$D$26</f>
        <v/>
      </c>
      <c r="AL26" s="362" t="str">
        <f>$E$26</f>
        <v/>
      </c>
      <c r="AM26" s="356">
        <v>1.5</v>
      </c>
      <c r="AN26" s="357">
        <v>1</v>
      </c>
      <c r="AO26" s="357">
        <v>0.5</v>
      </c>
      <c r="AP26" s="358">
        <v>0.25</v>
      </c>
      <c r="AQ26" s="357">
        <v>1</v>
      </c>
      <c r="AR26" s="357">
        <v>0.75</v>
      </c>
      <c r="AS26" s="357">
        <v>0.5</v>
      </c>
      <c r="AT26" s="359">
        <v>0.25</v>
      </c>
      <c r="AU26" s="356">
        <v>1.5</v>
      </c>
      <c r="AV26" s="357">
        <v>1</v>
      </c>
      <c r="AW26" s="357">
        <v>0.5</v>
      </c>
      <c r="AX26" s="358">
        <v>0.25</v>
      </c>
      <c r="AY26" s="357">
        <v>1.5</v>
      </c>
      <c r="AZ26" s="357">
        <v>1</v>
      </c>
      <c r="BA26" s="357">
        <v>0.5</v>
      </c>
      <c r="BB26" s="359">
        <v>0.25</v>
      </c>
      <c r="BC26" s="356">
        <v>1.5</v>
      </c>
      <c r="BD26" s="357">
        <v>1</v>
      </c>
      <c r="BE26" s="357">
        <v>0.5</v>
      </c>
      <c r="BF26" s="358">
        <v>0.25</v>
      </c>
      <c r="BG26" s="357">
        <v>1.5</v>
      </c>
      <c r="BH26" s="357">
        <v>1</v>
      </c>
      <c r="BI26" s="357">
        <v>0.5</v>
      </c>
      <c r="BJ26" s="359">
        <v>0.25</v>
      </c>
      <c r="BK26" s="356"/>
      <c r="BL26" s="357">
        <v>1</v>
      </c>
      <c r="BM26" s="357">
        <v>0.5</v>
      </c>
      <c r="BN26" s="358">
        <v>0.25</v>
      </c>
      <c r="BO26" s="360"/>
      <c r="BP26" s="361" t="str">
        <f>$B$26</f>
        <v/>
      </c>
      <c r="BQ26" s="362" t="str">
        <f>$C$26</f>
        <v/>
      </c>
      <c r="BR26" s="362" t="str">
        <f>$D$26</f>
        <v/>
      </c>
      <c r="BS26" s="362" t="str">
        <f>$E$26</f>
        <v/>
      </c>
      <c r="BT26" s="363">
        <v>1</v>
      </c>
      <c r="BU26" s="364">
        <v>0.75</v>
      </c>
      <c r="BV26" s="365">
        <v>0.5</v>
      </c>
      <c r="BW26" s="366">
        <v>0.25</v>
      </c>
      <c r="BX26" s="367">
        <v>1</v>
      </c>
      <c r="BY26" s="364">
        <v>0.75</v>
      </c>
      <c r="BZ26" s="365">
        <v>0.5</v>
      </c>
      <c r="CA26" s="368">
        <v>0.25</v>
      </c>
      <c r="CB26" s="369">
        <v>1.25</v>
      </c>
      <c r="CC26" s="364">
        <v>0.75</v>
      </c>
      <c r="CD26" s="366">
        <v>0.25</v>
      </c>
      <c r="CE26" s="367">
        <v>1.25</v>
      </c>
      <c r="CF26" s="364">
        <v>0.75</v>
      </c>
      <c r="CG26" s="368">
        <v>0.25</v>
      </c>
      <c r="CH26" s="363">
        <v>1</v>
      </c>
      <c r="CI26" s="364">
        <v>0.75</v>
      </c>
      <c r="CJ26" s="370">
        <v>0.5</v>
      </c>
      <c r="CK26" s="367">
        <v>1.25</v>
      </c>
      <c r="CL26" s="364">
        <v>1</v>
      </c>
      <c r="CM26" s="364">
        <v>0.75</v>
      </c>
      <c r="CN26" s="368">
        <v>0.25</v>
      </c>
      <c r="CO26" s="369">
        <v>1.25</v>
      </c>
      <c r="CP26" s="365">
        <v>1</v>
      </c>
      <c r="CQ26" s="364">
        <v>0.75</v>
      </c>
      <c r="CR26" s="365">
        <v>0.5</v>
      </c>
      <c r="CS26" s="366">
        <v>0.25</v>
      </c>
      <c r="CT26" s="367">
        <v>0.25</v>
      </c>
      <c r="CU26" s="364">
        <v>0.25</v>
      </c>
      <c r="CV26" s="368">
        <v>0.25</v>
      </c>
      <c r="CW26" s="369">
        <v>0.25</v>
      </c>
      <c r="CX26" s="364">
        <v>0.25</v>
      </c>
      <c r="CY26" s="366">
        <v>0.25</v>
      </c>
      <c r="CZ26" s="371">
        <v>0.5</v>
      </c>
      <c r="DA26" s="360"/>
      <c r="DB26" s="361" t="str">
        <f>$B$26</f>
        <v/>
      </c>
      <c r="DC26" s="362" t="str">
        <f>$C$26</f>
        <v/>
      </c>
      <c r="DD26" s="362" t="str">
        <f>$D$26</f>
        <v/>
      </c>
      <c r="DE26" s="362" t="str">
        <f>$E$26</f>
        <v/>
      </c>
      <c r="DF26" s="363">
        <v>1</v>
      </c>
      <c r="DG26" s="364">
        <v>0.75</v>
      </c>
      <c r="DH26" s="365">
        <v>0.5</v>
      </c>
      <c r="DI26" s="366">
        <v>0.25</v>
      </c>
      <c r="DJ26" s="367">
        <v>1</v>
      </c>
      <c r="DK26" s="364">
        <v>0.75</v>
      </c>
      <c r="DL26" s="365">
        <v>0.5</v>
      </c>
      <c r="DM26" s="368">
        <v>0.25</v>
      </c>
      <c r="DN26" s="369">
        <v>1.25</v>
      </c>
      <c r="DO26" s="364">
        <v>0.75</v>
      </c>
      <c r="DP26" s="366">
        <v>0.25</v>
      </c>
      <c r="DQ26" s="367">
        <v>1.25</v>
      </c>
      <c r="DR26" s="364">
        <v>0.75</v>
      </c>
      <c r="DS26" s="368">
        <v>0.25</v>
      </c>
      <c r="DT26" s="363">
        <v>1</v>
      </c>
      <c r="DU26" s="364">
        <v>0.75</v>
      </c>
      <c r="DV26" s="370">
        <v>0.5</v>
      </c>
      <c r="DW26" s="367">
        <v>1.25</v>
      </c>
      <c r="DX26" s="364">
        <v>1</v>
      </c>
      <c r="DY26" s="364">
        <v>0.75</v>
      </c>
      <c r="DZ26" s="368">
        <v>0.25</v>
      </c>
      <c r="EA26" s="369">
        <v>1.25</v>
      </c>
      <c r="EB26" s="365">
        <v>1</v>
      </c>
      <c r="EC26" s="364">
        <v>0.75</v>
      </c>
      <c r="ED26" s="365">
        <v>0.5</v>
      </c>
      <c r="EE26" s="366">
        <v>0.25</v>
      </c>
      <c r="EF26" s="367">
        <v>0.25</v>
      </c>
      <c r="EG26" s="364">
        <v>0.25</v>
      </c>
      <c r="EH26" s="368">
        <v>0.25</v>
      </c>
      <c r="EI26" s="369">
        <v>0.25</v>
      </c>
      <c r="EJ26" s="364">
        <v>0.25</v>
      </c>
      <c r="EK26" s="366">
        <v>0.25</v>
      </c>
      <c r="EL26" s="371">
        <v>0.5</v>
      </c>
      <c r="EM26" s="360"/>
    </row>
    <row r="27" spans="1:143" ht="41.4" customHeight="1" x14ac:dyDescent="0.3">
      <c r="A27" t="s">
        <v>261</v>
      </c>
      <c r="B27" s="327" t="str">
        <f>IF('ordem de passagem'!B28="","",'ordem de passagem'!B28)</f>
        <v/>
      </c>
      <c r="C27" s="127" t="str">
        <f>IF('ordem de passagem'!C28="","",'ordem de passagem'!C28)</f>
        <v/>
      </c>
      <c r="D27" s="327" t="str">
        <f>IF('ordem de passagem'!F28="","",'ordem de passagem'!F28)</f>
        <v/>
      </c>
      <c r="E27" s="372" t="str">
        <f>IF('ordem de passagem'!G28="","",'ordem de passagem'!G28)</f>
        <v/>
      </c>
      <c r="F27" s="373">
        <v>1.5</v>
      </c>
      <c r="G27" s="372">
        <v>1</v>
      </c>
      <c r="H27" s="372">
        <v>0.5</v>
      </c>
      <c r="I27" s="374">
        <v>0.25</v>
      </c>
      <c r="J27" s="372">
        <v>1</v>
      </c>
      <c r="K27" s="372">
        <v>0.75</v>
      </c>
      <c r="L27" s="372">
        <v>0.5</v>
      </c>
      <c r="M27" s="375">
        <v>0.25</v>
      </c>
      <c r="N27" s="373">
        <v>1.5</v>
      </c>
      <c r="O27" s="372">
        <v>1</v>
      </c>
      <c r="P27" s="372">
        <v>0.5</v>
      </c>
      <c r="Q27" s="374">
        <v>0.25</v>
      </c>
      <c r="R27" s="372">
        <v>1.5</v>
      </c>
      <c r="S27" s="372">
        <v>1</v>
      </c>
      <c r="T27" s="372">
        <v>0.5</v>
      </c>
      <c r="U27" s="375">
        <v>0.25</v>
      </c>
      <c r="V27" s="373">
        <v>1.5</v>
      </c>
      <c r="W27" s="372">
        <v>1</v>
      </c>
      <c r="X27" s="372">
        <v>0.5</v>
      </c>
      <c r="Y27" s="374">
        <v>0.25</v>
      </c>
      <c r="Z27" s="372">
        <v>1.5</v>
      </c>
      <c r="AA27" s="372">
        <v>1</v>
      </c>
      <c r="AB27" s="372">
        <v>0.5</v>
      </c>
      <c r="AC27" s="375">
        <v>0.25</v>
      </c>
      <c r="AD27" s="373">
        <v>1.5</v>
      </c>
      <c r="AE27" s="372">
        <v>1</v>
      </c>
      <c r="AF27" s="372">
        <v>0.5</v>
      </c>
      <c r="AG27" s="374">
        <v>0.25</v>
      </c>
      <c r="AH27" s="376"/>
      <c r="AI27" s="377" t="str">
        <f>$B$27</f>
        <v/>
      </c>
      <c r="AJ27" s="378" t="str">
        <f>$C$27</f>
        <v/>
      </c>
      <c r="AK27" s="378" t="str">
        <f>$D$27</f>
        <v/>
      </c>
      <c r="AL27" s="378" t="str">
        <f>$E$27</f>
        <v/>
      </c>
      <c r="AM27" s="373">
        <v>1.5</v>
      </c>
      <c r="AN27" s="372">
        <v>1</v>
      </c>
      <c r="AO27" s="372">
        <v>0.5</v>
      </c>
      <c r="AP27" s="374">
        <v>0.25</v>
      </c>
      <c r="AQ27" s="372">
        <v>1</v>
      </c>
      <c r="AR27" s="372">
        <v>0.75</v>
      </c>
      <c r="AS27" s="372">
        <v>0.5</v>
      </c>
      <c r="AT27" s="375">
        <v>0.25</v>
      </c>
      <c r="AU27" s="373">
        <v>1.5</v>
      </c>
      <c r="AV27" s="372">
        <v>1</v>
      </c>
      <c r="AW27" s="372">
        <v>0.5</v>
      </c>
      <c r="AX27" s="374">
        <v>0.25</v>
      </c>
      <c r="AY27" s="372">
        <v>1.5</v>
      </c>
      <c r="AZ27" s="372">
        <v>1</v>
      </c>
      <c r="BA27" s="372">
        <v>0.5</v>
      </c>
      <c r="BB27" s="375">
        <v>0.25</v>
      </c>
      <c r="BC27" s="373">
        <v>1.5</v>
      </c>
      <c r="BD27" s="372">
        <v>1</v>
      </c>
      <c r="BE27" s="372">
        <v>0.5</v>
      </c>
      <c r="BF27" s="374">
        <v>0.25</v>
      </c>
      <c r="BG27" s="372">
        <v>1.5</v>
      </c>
      <c r="BH27" s="372">
        <v>1</v>
      </c>
      <c r="BI27" s="372">
        <v>0.5</v>
      </c>
      <c r="BJ27" s="375">
        <v>0.25</v>
      </c>
      <c r="BK27" s="373">
        <v>1.5</v>
      </c>
      <c r="BL27" s="372">
        <v>1</v>
      </c>
      <c r="BM27" s="372">
        <v>0.5</v>
      </c>
      <c r="BN27" s="374">
        <v>0.25</v>
      </c>
      <c r="BO27" s="376"/>
      <c r="BP27" s="377" t="str">
        <f>$B$27</f>
        <v/>
      </c>
      <c r="BQ27" s="378" t="str">
        <f>$C$27</f>
        <v/>
      </c>
      <c r="BR27" s="378" t="str">
        <f>$D$27</f>
        <v/>
      </c>
      <c r="BS27" s="378" t="str">
        <f>$E$27</f>
        <v/>
      </c>
      <c r="BT27" s="379">
        <v>1</v>
      </c>
      <c r="BU27" s="380">
        <v>0.75</v>
      </c>
      <c r="BV27" s="381">
        <v>0.5</v>
      </c>
      <c r="BW27" s="382">
        <v>0.25</v>
      </c>
      <c r="BX27" s="383">
        <v>1</v>
      </c>
      <c r="BY27" s="380">
        <v>0.75</v>
      </c>
      <c r="BZ27" s="381">
        <v>0.5</v>
      </c>
      <c r="CA27" s="384">
        <v>0.25</v>
      </c>
      <c r="CB27" s="385">
        <v>1.25</v>
      </c>
      <c r="CC27" s="380">
        <v>0.75</v>
      </c>
      <c r="CD27" s="382">
        <v>0.25</v>
      </c>
      <c r="CE27" s="386">
        <v>1.25</v>
      </c>
      <c r="CF27" s="380">
        <v>0.75</v>
      </c>
      <c r="CG27" s="384">
        <v>0.25</v>
      </c>
      <c r="CH27" s="379">
        <v>1</v>
      </c>
      <c r="CI27" s="380">
        <v>0.75</v>
      </c>
      <c r="CJ27" s="387">
        <v>0.5</v>
      </c>
      <c r="CK27" s="386">
        <v>1.25</v>
      </c>
      <c r="CL27" s="380">
        <v>1</v>
      </c>
      <c r="CM27" s="380">
        <v>0.75</v>
      </c>
      <c r="CN27" s="384">
        <v>0.25</v>
      </c>
      <c r="CO27" s="385">
        <v>1.25</v>
      </c>
      <c r="CP27" s="381">
        <v>1</v>
      </c>
      <c r="CQ27" s="380">
        <v>0.75</v>
      </c>
      <c r="CR27" s="381">
        <v>0.5</v>
      </c>
      <c r="CS27" s="382">
        <v>0.25</v>
      </c>
      <c r="CT27" s="386">
        <v>0.25</v>
      </c>
      <c r="CU27" s="380">
        <v>0.25</v>
      </c>
      <c r="CV27" s="384">
        <v>0.25</v>
      </c>
      <c r="CW27" s="385">
        <v>0.25</v>
      </c>
      <c r="CX27" s="380">
        <v>0.25</v>
      </c>
      <c r="CY27" s="382">
        <v>0.25</v>
      </c>
      <c r="CZ27" s="388">
        <v>0.5</v>
      </c>
      <c r="DA27" s="376"/>
      <c r="DB27" s="377" t="str">
        <f>$B$27</f>
        <v/>
      </c>
      <c r="DC27" s="378" t="str">
        <f>$C$27</f>
        <v/>
      </c>
      <c r="DD27" s="378" t="str">
        <f>$D$27</f>
        <v/>
      </c>
      <c r="DE27" s="378" t="str">
        <f>$E$27</f>
        <v/>
      </c>
      <c r="DF27" s="379">
        <v>1</v>
      </c>
      <c r="DG27" s="380">
        <v>0.75</v>
      </c>
      <c r="DH27" s="381">
        <v>0.5</v>
      </c>
      <c r="DI27" s="382">
        <v>0.25</v>
      </c>
      <c r="DJ27" s="383">
        <v>1</v>
      </c>
      <c r="DK27" s="380">
        <v>0.75</v>
      </c>
      <c r="DL27" s="381">
        <v>0.5</v>
      </c>
      <c r="DM27" s="384">
        <v>0.25</v>
      </c>
      <c r="DN27" s="385">
        <v>1.25</v>
      </c>
      <c r="DO27" s="380">
        <v>0.75</v>
      </c>
      <c r="DP27" s="382">
        <v>0.25</v>
      </c>
      <c r="DQ27" s="386">
        <v>1.25</v>
      </c>
      <c r="DR27" s="380">
        <v>0.75</v>
      </c>
      <c r="DS27" s="384">
        <v>0.25</v>
      </c>
      <c r="DT27" s="379">
        <v>1</v>
      </c>
      <c r="DU27" s="380">
        <v>0.75</v>
      </c>
      <c r="DV27" s="387">
        <v>0.5</v>
      </c>
      <c r="DW27" s="386">
        <v>1.25</v>
      </c>
      <c r="DX27" s="380">
        <v>1</v>
      </c>
      <c r="DY27" s="380">
        <v>0.75</v>
      </c>
      <c r="DZ27" s="384">
        <v>0.25</v>
      </c>
      <c r="EA27" s="385">
        <v>1.25</v>
      </c>
      <c r="EB27" s="381">
        <v>1</v>
      </c>
      <c r="EC27" s="380">
        <v>0.75</v>
      </c>
      <c r="ED27" s="381">
        <v>0.5</v>
      </c>
      <c r="EE27" s="382">
        <v>0.25</v>
      </c>
      <c r="EF27" s="386">
        <v>0.25</v>
      </c>
      <c r="EG27" s="380">
        <v>0.25</v>
      </c>
      <c r="EH27" s="384">
        <v>0.25</v>
      </c>
      <c r="EI27" s="385">
        <v>0.25</v>
      </c>
      <c r="EJ27" s="380">
        <v>0.25</v>
      </c>
      <c r="EK27" s="382">
        <v>0.25</v>
      </c>
      <c r="EL27" s="388">
        <v>0.5</v>
      </c>
      <c r="EM27" s="376"/>
    </row>
    <row r="28" spans="1:143" ht="41.4" customHeight="1" x14ac:dyDescent="0.3">
      <c r="A28" t="s">
        <v>262</v>
      </c>
      <c r="B28" s="198" t="str">
        <f>IF('ordem de passagem'!B29="","",'ordem de passagem'!B29)</f>
        <v/>
      </c>
      <c r="C28" s="199" t="str">
        <f>IF('ordem de passagem'!C29="","",'ordem de passagem'!C29)</f>
        <v/>
      </c>
      <c r="D28" s="198" t="str">
        <f>IF('ordem de passagem'!F29="","",'ordem de passagem'!F29)</f>
        <v/>
      </c>
      <c r="E28" s="357" t="str">
        <f>IF('ordem de passagem'!G29="","",'ordem de passagem'!G29)</f>
        <v/>
      </c>
      <c r="F28" s="356">
        <v>1.5</v>
      </c>
      <c r="G28" s="357">
        <v>1</v>
      </c>
      <c r="H28" s="357">
        <v>0.5</v>
      </c>
      <c r="I28" s="358">
        <v>0.25</v>
      </c>
      <c r="J28" s="357">
        <v>1</v>
      </c>
      <c r="K28" s="357">
        <v>0.75</v>
      </c>
      <c r="L28" s="357">
        <v>0.5</v>
      </c>
      <c r="M28" s="359">
        <v>0.25</v>
      </c>
      <c r="N28" s="356">
        <v>1.5</v>
      </c>
      <c r="O28" s="357">
        <v>1</v>
      </c>
      <c r="P28" s="357">
        <v>0.5</v>
      </c>
      <c r="Q28" s="358">
        <v>0.25</v>
      </c>
      <c r="R28" s="357">
        <v>1.5</v>
      </c>
      <c r="S28" s="357">
        <v>1</v>
      </c>
      <c r="T28" s="357">
        <v>0.5</v>
      </c>
      <c r="U28" s="359">
        <v>0.25</v>
      </c>
      <c r="V28" s="356">
        <v>1.5</v>
      </c>
      <c r="W28" s="357">
        <v>1</v>
      </c>
      <c r="X28" s="357">
        <v>0.5</v>
      </c>
      <c r="Y28" s="358">
        <v>0.25</v>
      </c>
      <c r="Z28" s="357">
        <v>1.5</v>
      </c>
      <c r="AA28" s="357">
        <v>1</v>
      </c>
      <c r="AB28" s="357">
        <v>0.5</v>
      </c>
      <c r="AC28" s="359">
        <v>0.25</v>
      </c>
      <c r="AD28" s="356">
        <v>1.5</v>
      </c>
      <c r="AE28" s="357">
        <v>1</v>
      </c>
      <c r="AF28" s="357">
        <v>0.5</v>
      </c>
      <c r="AG28" s="358">
        <v>0.25</v>
      </c>
      <c r="AH28" s="360"/>
      <c r="AI28" s="361" t="str">
        <f>$B$28</f>
        <v/>
      </c>
      <c r="AJ28" s="362" t="str">
        <f>$C$28</f>
        <v/>
      </c>
      <c r="AK28" s="362" t="str">
        <f>$D$28</f>
        <v/>
      </c>
      <c r="AL28" s="362" t="str">
        <f>$E$28</f>
        <v/>
      </c>
      <c r="AM28" s="356">
        <v>1.5</v>
      </c>
      <c r="AN28" s="357">
        <v>1</v>
      </c>
      <c r="AO28" s="357">
        <v>0.5</v>
      </c>
      <c r="AP28" s="358">
        <v>0.25</v>
      </c>
      <c r="AQ28" s="357">
        <v>1</v>
      </c>
      <c r="AR28" s="357">
        <v>0.75</v>
      </c>
      <c r="AS28" s="357">
        <v>0.5</v>
      </c>
      <c r="AT28" s="359">
        <v>0.25</v>
      </c>
      <c r="AU28" s="356">
        <v>1.5</v>
      </c>
      <c r="AV28" s="357">
        <v>1</v>
      </c>
      <c r="AW28" s="357">
        <v>0.5</v>
      </c>
      <c r="AX28" s="358">
        <v>0.25</v>
      </c>
      <c r="AY28" s="357">
        <v>1.5</v>
      </c>
      <c r="AZ28" s="357">
        <v>1</v>
      </c>
      <c r="BA28" s="357">
        <v>0.5</v>
      </c>
      <c r="BB28" s="359">
        <v>0.25</v>
      </c>
      <c r="BC28" s="356">
        <v>1.5</v>
      </c>
      <c r="BD28" s="357">
        <v>1</v>
      </c>
      <c r="BE28" s="357">
        <v>0.5</v>
      </c>
      <c r="BF28" s="358">
        <v>0.25</v>
      </c>
      <c r="BG28" s="357">
        <v>1.5</v>
      </c>
      <c r="BH28" s="357">
        <v>1</v>
      </c>
      <c r="BI28" s="357">
        <v>0.5</v>
      </c>
      <c r="BJ28" s="359">
        <v>0.25</v>
      </c>
      <c r="BK28" s="356">
        <v>1.5</v>
      </c>
      <c r="BL28" s="357">
        <v>1</v>
      </c>
      <c r="BM28" s="357">
        <v>0.5</v>
      </c>
      <c r="BN28" s="358">
        <v>0.25</v>
      </c>
      <c r="BO28" s="360"/>
      <c r="BP28" s="361" t="str">
        <f>$B$28</f>
        <v/>
      </c>
      <c r="BQ28" s="362" t="str">
        <f>$C$28</f>
        <v/>
      </c>
      <c r="BR28" s="362" t="str">
        <f>$D$28</f>
        <v/>
      </c>
      <c r="BS28" s="362" t="str">
        <f>$E$28</f>
        <v/>
      </c>
      <c r="BT28" s="363">
        <v>1</v>
      </c>
      <c r="BU28" s="364">
        <v>0.75</v>
      </c>
      <c r="BV28" s="365">
        <v>0.5</v>
      </c>
      <c r="BW28" s="366">
        <v>0.25</v>
      </c>
      <c r="BX28" s="367">
        <v>1</v>
      </c>
      <c r="BY28" s="364">
        <v>0.75</v>
      </c>
      <c r="BZ28" s="365">
        <v>0.5</v>
      </c>
      <c r="CA28" s="368">
        <v>0.25</v>
      </c>
      <c r="CB28" s="369">
        <v>1.25</v>
      </c>
      <c r="CC28" s="364">
        <v>0.75</v>
      </c>
      <c r="CD28" s="366">
        <v>0.25</v>
      </c>
      <c r="CE28" s="367">
        <v>1.25</v>
      </c>
      <c r="CF28" s="364">
        <v>0.75</v>
      </c>
      <c r="CG28" s="368">
        <v>0.25</v>
      </c>
      <c r="CH28" s="363">
        <v>1</v>
      </c>
      <c r="CI28" s="364">
        <v>0.75</v>
      </c>
      <c r="CJ28" s="370">
        <v>0.5</v>
      </c>
      <c r="CK28" s="367">
        <v>1.25</v>
      </c>
      <c r="CL28" s="364">
        <v>1</v>
      </c>
      <c r="CM28" s="364">
        <v>0.75</v>
      </c>
      <c r="CN28" s="368">
        <v>0.25</v>
      </c>
      <c r="CO28" s="369">
        <v>1.25</v>
      </c>
      <c r="CP28" s="365">
        <v>1</v>
      </c>
      <c r="CQ28" s="364">
        <v>0.75</v>
      </c>
      <c r="CR28" s="365">
        <v>0.5</v>
      </c>
      <c r="CS28" s="366">
        <v>0.25</v>
      </c>
      <c r="CT28" s="367">
        <v>0.25</v>
      </c>
      <c r="CU28" s="364">
        <v>0.25</v>
      </c>
      <c r="CV28" s="368">
        <v>0.25</v>
      </c>
      <c r="CW28" s="369">
        <v>0.25</v>
      </c>
      <c r="CX28" s="364">
        <v>0.25</v>
      </c>
      <c r="CY28" s="366">
        <v>0.25</v>
      </c>
      <c r="CZ28" s="371">
        <v>0.5</v>
      </c>
      <c r="DA28" s="360"/>
      <c r="DB28" s="361" t="str">
        <f>$B$28</f>
        <v/>
      </c>
      <c r="DC28" s="362" t="str">
        <f>$C$28</f>
        <v/>
      </c>
      <c r="DD28" s="362" t="str">
        <f>$D$28</f>
        <v/>
      </c>
      <c r="DE28" s="362" t="str">
        <f>$E$28</f>
        <v/>
      </c>
      <c r="DF28" s="363">
        <v>1</v>
      </c>
      <c r="DG28" s="364">
        <v>0.75</v>
      </c>
      <c r="DH28" s="365">
        <v>0.5</v>
      </c>
      <c r="DI28" s="366">
        <v>0.25</v>
      </c>
      <c r="DJ28" s="367">
        <v>1</v>
      </c>
      <c r="DK28" s="364">
        <v>0.75</v>
      </c>
      <c r="DL28" s="365">
        <v>0.5</v>
      </c>
      <c r="DM28" s="368">
        <v>0.25</v>
      </c>
      <c r="DN28" s="369">
        <v>1.25</v>
      </c>
      <c r="DO28" s="364">
        <v>0.75</v>
      </c>
      <c r="DP28" s="366">
        <v>0.25</v>
      </c>
      <c r="DQ28" s="367">
        <v>1.25</v>
      </c>
      <c r="DR28" s="364">
        <v>0.75</v>
      </c>
      <c r="DS28" s="368">
        <v>0.25</v>
      </c>
      <c r="DT28" s="363">
        <v>1</v>
      </c>
      <c r="DU28" s="364">
        <v>0.75</v>
      </c>
      <c r="DV28" s="370">
        <v>0.5</v>
      </c>
      <c r="DW28" s="367">
        <v>1.25</v>
      </c>
      <c r="DX28" s="364">
        <v>1</v>
      </c>
      <c r="DY28" s="364">
        <v>0.75</v>
      </c>
      <c r="DZ28" s="368">
        <v>0.25</v>
      </c>
      <c r="EA28" s="369">
        <v>1.25</v>
      </c>
      <c r="EB28" s="365">
        <v>1</v>
      </c>
      <c r="EC28" s="364">
        <v>0.75</v>
      </c>
      <c r="ED28" s="365">
        <v>0.5</v>
      </c>
      <c r="EE28" s="366">
        <v>0.25</v>
      </c>
      <c r="EF28" s="367">
        <v>0.25</v>
      </c>
      <c r="EG28" s="364">
        <v>0.25</v>
      </c>
      <c r="EH28" s="368">
        <v>0.25</v>
      </c>
      <c r="EI28" s="369">
        <v>0.25</v>
      </c>
      <c r="EJ28" s="364">
        <v>0.25</v>
      </c>
      <c r="EK28" s="366">
        <v>0.25</v>
      </c>
      <c r="EL28" s="371">
        <v>0.5</v>
      </c>
      <c r="EM28" s="360"/>
    </row>
    <row r="29" spans="1:143" ht="41.4" customHeight="1" x14ac:dyDescent="0.3">
      <c r="A29" t="s">
        <v>263</v>
      </c>
      <c r="B29" s="327" t="str">
        <f>IF('ordem de passagem'!B30="","",'ordem de passagem'!B30)</f>
        <v/>
      </c>
      <c r="C29" s="127" t="str">
        <f>IF('ordem de passagem'!C30="","",'ordem de passagem'!C30)</f>
        <v/>
      </c>
      <c r="D29" s="327" t="str">
        <f>IF('ordem de passagem'!F30="","",'ordem de passagem'!F30)</f>
        <v/>
      </c>
      <c r="E29" s="372" t="str">
        <f>IF('ordem de passagem'!G30="","",'ordem de passagem'!G30)</f>
        <v/>
      </c>
      <c r="F29" s="373">
        <v>1.5</v>
      </c>
      <c r="G29" s="372">
        <v>1</v>
      </c>
      <c r="H29" s="372">
        <v>0.5</v>
      </c>
      <c r="I29" s="374">
        <v>0.25</v>
      </c>
      <c r="J29" s="372">
        <v>1</v>
      </c>
      <c r="K29" s="372">
        <v>0.75</v>
      </c>
      <c r="L29" s="372">
        <v>0.5</v>
      </c>
      <c r="M29" s="375">
        <v>0.25</v>
      </c>
      <c r="N29" s="373">
        <v>1.5</v>
      </c>
      <c r="O29" s="372">
        <v>1</v>
      </c>
      <c r="P29" s="372">
        <v>0.5</v>
      </c>
      <c r="Q29" s="374">
        <v>0.25</v>
      </c>
      <c r="R29" s="372">
        <v>1.5</v>
      </c>
      <c r="S29" s="372">
        <v>1</v>
      </c>
      <c r="T29" s="372">
        <v>0.5</v>
      </c>
      <c r="U29" s="375">
        <v>0.25</v>
      </c>
      <c r="V29" s="373">
        <v>1.5</v>
      </c>
      <c r="W29" s="372">
        <v>1</v>
      </c>
      <c r="X29" s="372">
        <v>0.5</v>
      </c>
      <c r="Y29" s="374">
        <v>0.25</v>
      </c>
      <c r="Z29" s="372">
        <v>1.5</v>
      </c>
      <c r="AA29" s="372">
        <v>1</v>
      </c>
      <c r="AB29" s="372">
        <v>0.5</v>
      </c>
      <c r="AC29" s="375">
        <v>0.25</v>
      </c>
      <c r="AD29" s="373">
        <v>1.5</v>
      </c>
      <c r="AE29" s="372">
        <v>1</v>
      </c>
      <c r="AF29" s="372">
        <v>0.5</v>
      </c>
      <c r="AG29" s="374">
        <v>0.25</v>
      </c>
      <c r="AH29" s="376"/>
      <c r="AI29" s="377" t="str">
        <f>$B$29</f>
        <v/>
      </c>
      <c r="AJ29" s="378" t="str">
        <f>$C$29</f>
        <v/>
      </c>
      <c r="AK29" s="378" t="str">
        <f>$D$29</f>
        <v/>
      </c>
      <c r="AL29" s="378" t="str">
        <f>$E$29</f>
        <v/>
      </c>
      <c r="AM29" s="373">
        <v>1.5</v>
      </c>
      <c r="AN29" s="372">
        <v>1</v>
      </c>
      <c r="AO29" s="372">
        <v>0.5</v>
      </c>
      <c r="AP29" s="374">
        <v>0.25</v>
      </c>
      <c r="AQ29" s="372">
        <v>1</v>
      </c>
      <c r="AR29" s="372">
        <v>0.75</v>
      </c>
      <c r="AS29" s="372">
        <v>0.5</v>
      </c>
      <c r="AT29" s="375">
        <v>0.25</v>
      </c>
      <c r="AU29" s="373">
        <v>1.5</v>
      </c>
      <c r="AV29" s="372">
        <v>1</v>
      </c>
      <c r="AW29" s="372">
        <v>0.5</v>
      </c>
      <c r="AX29" s="374">
        <v>0.25</v>
      </c>
      <c r="AY29" s="372">
        <v>1.5</v>
      </c>
      <c r="AZ29" s="372">
        <v>1</v>
      </c>
      <c r="BA29" s="372">
        <v>0.5</v>
      </c>
      <c r="BB29" s="375">
        <v>0.25</v>
      </c>
      <c r="BC29" s="373">
        <v>1.5</v>
      </c>
      <c r="BD29" s="372">
        <v>1</v>
      </c>
      <c r="BE29" s="372">
        <v>0.5</v>
      </c>
      <c r="BF29" s="374">
        <v>0.25</v>
      </c>
      <c r="BG29" s="372">
        <v>1.5</v>
      </c>
      <c r="BH29" s="372">
        <v>1</v>
      </c>
      <c r="BI29" s="372">
        <v>0.5</v>
      </c>
      <c r="BJ29" s="375">
        <v>0.25</v>
      </c>
      <c r="BK29" s="373">
        <v>1.5</v>
      </c>
      <c r="BL29" s="372">
        <v>1</v>
      </c>
      <c r="BM29" s="372">
        <v>0.5</v>
      </c>
      <c r="BN29" s="374">
        <v>0.25</v>
      </c>
      <c r="BO29" s="376"/>
      <c r="BP29" s="377" t="str">
        <f>$B$29</f>
        <v/>
      </c>
      <c r="BQ29" s="378" t="str">
        <f>$C$29</f>
        <v/>
      </c>
      <c r="BR29" s="378" t="str">
        <f>$D$29</f>
        <v/>
      </c>
      <c r="BS29" s="378" t="str">
        <f>$E$29</f>
        <v/>
      </c>
      <c r="BT29" s="379">
        <v>1</v>
      </c>
      <c r="BU29" s="380">
        <v>0.75</v>
      </c>
      <c r="BV29" s="381">
        <v>0.5</v>
      </c>
      <c r="BW29" s="382">
        <v>0.25</v>
      </c>
      <c r="BX29" s="383">
        <v>1</v>
      </c>
      <c r="BY29" s="380">
        <v>0.75</v>
      </c>
      <c r="BZ29" s="381">
        <v>0.5</v>
      </c>
      <c r="CA29" s="384">
        <v>0.25</v>
      </c>
      <c r="CB29" s="385">
        <v>1.25</v>
      </c>
      <c r="CC29" s="380">
        <v>0.75</v>
      </c>
      <c r="CD29" s="382">
        <v>0.25</v>
      </c>
      <c r="CE29" s="386">
        <v>1.25</v>
      </c>
      <c r="CF29" s="380">
        <v>0.75</v>
      </c>
      <c r="CG29" s="384">
        <v>0.25</v>
      </c>
      <c r="CH29" s="379">
        <v>1</v>
      </c>
      <c r="CI29" s="380">
        <v>0.75</v>
      </c>
      <c r="CJ29" s="387">
        <v>0.5</v>
      </c>
      <c r="CK29" s="386">
        <v>1.25</v>
      </c>
      <c r="CL29" s="380">
        <v>1</v>
      </c>
      <c r="CM29" s="380">
        <v>0.75</v>
      </c>
      <c r="CN29" s="384">
        <v>0.25</v>
      </c>
      <c r="CO29" s="385">
        <v>1.25</v>
      </c>
      <c r="CP29" s="381">
        <v>1</v>
      </c>
      <c r="CQ29" s="380">
        <v>0.75</v>
      </c>
      <c r="CR29" s="381">
        <v>0.5</v>
      </c>
      <c r="CS29" s="382">
        <v>0.25</v>
      </c>
      <c r="CT29" s="386">
        <v>0.25</v>
      </c>
      <c r="CU29" s="380">
        <v>0.25</v>
      </c>
      <c r="CV29" s="384">
        <v>0.25</v>
      </c>
      <c r="CW29" s="385">
        <v>0.25</v>
      </c>
      <c r="CX29" s="380">
        <v>0.25</v>
      </c>
      <c r="CY29" s="382">
        <v>0.25</v>
      </c>
      <c r="CZ29" s="388">
        <v>0.5</v>
      </c>
      <c r="DA29" s="376"/>
      <c r="DB29" s="377" t="str">
        <f>$B$29</f>
        <v/>
      </c>
      <c r="DC29" s="378" t="str">
        <f>$C$29</f>
        <v/>
      </c>
      <c r="DD29" s="378" t="str">
        <f>$D$29</f>
        <v/>
      </c>
      <c r="DE29" s="378" t="str">
        <f>$E$29</f>
        <v/>
      </c>
      <c r="DF29" s="379">
        <v>1</v>
      </c>
      <c r="DG29" s="380">
        <v>0.75</v>
      </c>
      <c r="DH29" s="381">
        <v>0.5</v>
      </c>
      <c r="DI29" s="382">
        <v>0.25</v>
      </c>
      <c r="DJ29" s="383">
        <v>1</v>
      </c>
      <c r="DK29" s="380">
        <v>0.75</v>
      </c>
      <c r="DL29" s="381">
        <v>0.5</v>
      </c>
      <c r="DM29" s="384">
        <v>0.25</v>
      </c>
      <c r="DN29" s="385">
        <v>1.25</v>
      </c>
      <c r="DO29" s="380">
        <v>0.75</v>
      </c>
      <c r="DP29" s="382">
        <v>0.25</v>
      </c>
      <c r="DQ29" s="386">
        <v>1.25</v>
      </c>
      <c r="DR29" s="380">
        <v>0.75</v>
      </c>
      <c r="DS29" s="384">
        <v>0.25</v>
      </c>
      <c r="DT29" s="379">
        <v>1</v>
      </c>
      <c r="DU29" s="380">
        <v>0.75</v>
      </c>
      <c r="DV29" s="387">
        <v>0.5</v>
      </c>
      <c r="DW29" s="386">
        <v>1.25</v>
      </c>
      <c r="DX29" s="380">
        <v>1</v>
      </c>
      <c r="DY29" s="380">
        <v>0.75</v>
      </c>
      <c r="DZ29" s="384">
        <v>0.25</v>
      </c>
      <c r="EA29" s="385">
        <v>1.25</v>
      </c>
      <c r="EB29" s="381">
        <v>1</v>
      </c>
      <c r="EC29" s="380">
        <v>0.75</v>
      </c>
      <c r="ED29" s="381">
        <v>0.5</v>
      </c>
      <c r="EE29" s="382">
        <v>0.25</v>
      </c>
      <c r="EF29" s="386">
        <v>0.25</v>
      </c>
      <c r="EG29" s="380">
        <v>0.25</v>
      </c>
      <c r="EH29" s="384">
        <v>0.25</v>
      </c>
      <c r="EI29" s="385">
        <v>0.25</v>
      </c>
      <c r="EJ29" s="380">
        <v>0.25</v>
      </c>
      <c r="EK29" s="382">
        <v>0.25</v>
      </c>
      <c r="EL29" s="388">
        <v>0.5</v>
      </c>
      <c r="EM29" s="376"/>
    </row>
    <row r="30" spans="1:143" ht="41.4" customHeight="1" x14ac:dyDescent="0.3">
      <c r="A30" t="s">
        <v>264</v>
      </c>
      <c r="B30" s="198" t="str">
        <f>IF('ordem de passagem'!B31="","",'ordem de passagem'!B31)</f>
        <v/>
      </c>
      <c r="C30" s="199" t="str">
        <f>IF('ordem de passagem'!C31="","",'ordem de passagem'!C31)</f>
        <v/>
      </c>
      <c r="D30" s="198" t="str">
        <f>IF('ordem de passagem'!F31="","",'ordem de passagem'!F31)</f>
        <v/>
      </c>
      <c r="E30" s="357" t="str">
        <f>IF('ordem de passagem'!G31="","",'ordem de passagem'!G31)</f>
        <v/>
      </c>
      <c r="F30" s="356">
        <v>1.5</v>
      </c>
      <c r="G30" s="357">
        <v>1</v>
      </c>
      <c r="H30" s="357">
        <v>0.5</v>
      </c>
      <c r="I30" s="358">
        <v>0.25</v>
      </c>
      <c r="J30" s="357">
        <v>1</v>
      </c>
      <c r="K30" s="357">
        <v>0.75</v>
      </c>
      <c r="L30" s="357">
        <v>0.5</v>
      </c>
      <c r="M30" s="359">
        <v>0.25</v>
      </c>
      <c r="N30" s="356">
        <v>1.5</v>
      </c>
      <c r="O30" s="357">
        <v>1</v>
      </c>
      <c r="P30" s="357">
        <v>0.5</v>
      </c>
      <c r="Q30" s="358">
        <v>0.25</v>
      </c>
      <c r="R30" s="357">
        <v>1.5</v>
      </c>
      <c r="S30" s="357">
        <v>1</v>
      </c>
      <c r="T30" s="357">
        <v>0.5</v>
      </c>
      <c r="U30" s="359">
        <v>0.25</v>
      </c>
      <c r="V30" s="356">
        <v>1.5</v>
      </c>
      <c r="W30" s="357">
        <v>1</v>
      </c>
      <c r="X30" s="357">
        <v>0.5</v>
      </c>
      <c r="Y30" s="358">
        <v>0.25</v>
      </c>
      <c r="Z30" s="357">
        <v>1.5</v>
      </c>
      <c r="AA30" s="357">
        <v>1</v>
      </c>
      <c r="AB30" s="357">
        <v>0.5</v>
      </c>
      <c r="AC30" s="359">
        <v>0.25</v>
      </c>
      <c r="AD30" s="356">
        <v>1.5</v>
      </c>
      <c r="AE30" s="357">
        <v>1</v>
      </c>
      <c r="AF30" s="357">
        <v>0.5</v>
      </c>
      <c r="AG30" s="358">
        <v>0.25</v>
      </c>
      <c r="AH30" s="360"/>
      <c r="AI30" s="361" t="str">
        <f>$B$30</f>
        <v/>
      </c>
      <c r="AJ30" s="362" t="str">
        <f>$C$30</f>
        <v/>
      </c>
      <c r="AK30" s="362" t="str">
        <f>$D$30</f>
        <v/>
      </c>
      <c r="AL30" s="362" t="str">
        <f>$E$30</f>
        <v/>
      </c>
      <c r="AM30" s="356">
        <v>1.5</v>
      </c>
      <c r="AN30" s="357">
        <v>1</v>
      </c>
      <c r="AO30" s="357">
        <v>0.5</v>
      </c>
      <c r="AP30" s="358">
        <v>0.25</v>
      </c>
      <c r="AQ30" s="357">
        <v>1</v>
      </c>
      <c r="AR30" s="357">
        <v>0.75</v>
      </c>
      <c r="AS30" s="357">
        <v>0.5</v>
      </c>
      <c r="AT30" s="359">
        <v>0.25</v>
      </c>
      <c r="AU30" s="356">
        <v>1.5</v>
      </c>
      <c r="AV30" s="357">
        <v>1</v>
      </c>
      <c r="AW30" s="357">
        <v>0.5</v>
      </c>
      <c r="AX30" s="358">
        <v>0.25</v>
      </c>
      <c r="AY30" s="357">
        <v>1.5</v>
      </c>
      <c r="AZ30" s="357">
        <v>1</v>
      </c>
      <c r="BA30" s="357">
        <v>0.5</v>
      </c>
      <c r="BB30" s="359">
        <v>0.25</v>
      </c>
      <c r="BC30" s="356">
        <v>1.5</v>
      </c>
      <c r="BD30" s="357">
        <v>1</v>
      </c>
      <c r="BE30" s="357">
        <v>0.5</v>
      </c>
      <c r="BF30" s="358">
        <v>0.25</v>
      </c>
      <c r="BG30" s="357">
        <v>1.5</v>
      </c>
      <c r="BH30" s="357">
        <v>1</v>
      </c>
      <c r="BI30" s="357">
        <v>0.5</v>
      </c>
      <c r="BJ30" s="359">
        <v>0.25</v>
      </c>
      <c r="BK30" s="356">
        <v>1.5</v>
      </c>
      <c r="BL30" s="357">
        <v>1</v>
      </c>
      <c r="BM30" s="357">
        <v>0.5</v>
      </c>
      <c r="BN30" s="358">
        <v>0.25</v>
      </c>
      <c r="BO30" s="360"/>
      <c r="BP30" s="361" t="str">
        <f>$B$30</f>
        <v/>
      </c>
      <c r="BQ30" s="362" t="str">
        <f>$C$30</f>
        <v/>
      </c>
      <c r="BR30" s="362" t="str">
        <f>$D$30</f>
        <v/>
      </c>
      <c r="BS30" s="362" t="str">
        <f>$E$30</f>
        <v/>
      </c>
      <c r="BT30" s="363">
        <v>1</v>
      </c>
      <c r="BU30" s="364">
        <v>0.75</v>
      </c>
      <c r="BV30" s="365">
        <v>0.5</v>
      </c>
      <c r="BW30" s="366">
        <v>0.25</v>
      </c>
      <c r="BX30" s="367">
        <v>1</v>
      </c>
      <c r="BY30" s="364">
        <v>0.75</v>
      </c>
      <c r="BZ30" s="365">
        <v>0.5</v>
      </c>
      <c r="CA30" s="368">
        <v>0.25</v>
      </c>
      <c r="CB30" s="369">
        <v>1.25</v>
      </c>
      <c r="CC30" s="364">
        <v>0.75</v>
      </c>
      <c r="CD30" s="366">
        <v>0.25</v>
      </c>
      <c r="CE30" s="367">
        <v>1.25</v>
      </c>
      <c r="CF30" s="364">
        <v>0.75</v>
      </c>
      <c r="CG30" s="368">
        <v>0.25</v>
      </c>
      <c r="CH30" s="363">
        <v>1</v>
      </c>
      <c r="CI30" s="364">
        <v>0.75</v>
      </c>
      <c r="CJ30" s="370">
        <v>0.5</v>
      </c>
      <c r="CK30" s="367">
        <v>1.25</v>
      </c>
      <c r="CL30" s="364">
        <v>1</v>
      </c>
      <c r="CM30" s="364">
        <v>0.75</v>
      </c>
      <c r="CN30" s="368">
        <v>0.25</v>
      </c>
      <c r="CO30" s="369">
        <v>1.25</v>
      </c>
      <c r="CP30" s="365">
        <v>1</v>
      </c>
      <c r="CQ30" s="364">
        <v>0.75</v>
      </c>
      <c r="CR30" s="365">
        <v>0.5</v>
      </c>
      <c r="CS30" s="366">
        <v>0.25</v>
      </c>
      <c r="CT30" s="367">
        <v>0.25</v>
      </c>
      <c r="CU30" s="364">
        <v>0.25</v>
      </c>
      <c r="CV30" s="368">
        <v>0.25</v>
      </c>
      <c r="CW30" s="369">
        <v>0.25</v>
      </c>
      <c r="CX30" s="364">
        <v>0.25</v>
      </c>
      <c r="CY30" s="366">
        <v>0.25</v>
      </c>
      <c r="CZ30" s="371">
        <v>0.5</v>
      </c>
      <c r="DA30" s="360"/>
      <c r="DB30" s="361" t="str">
        <f>$B$30</f>
        <v/>
      </c>
      <c r="DC30" s="362" t="str">
        <f>$C$30</f>
        <v/>
      </c>
      <c r="DD30" s="362" t="str">
        <f>$D$30</f>
        <v/>
      </c>
      <c r="DE30" s="362" t="str">
        <f>$E$30</f>
        <v/>
      </c>
      <c r="DF30" s="363">
        <v>1</v>
      </c>
      <c r="DG30" s="364">
        <v>0.75</v>
      </c>
      <c r="DH30" s="365">
        <v>0.5</v>
      </c>
      <c r="DI30" s="366">
        <v>0.25</v>
      </c>
      <c r="DJ30" s="367">
        <v>1</v>
      </c>
      <c r="DK30" s="364">
        <v>0.75</v>
      </c>
      <c r="DL30" s="365">
        <v>0.5</v>
      </c>
      <c r="DM30" s="368">
        <v>0.25</v>
      </c>
      <c r="DN30" s="369">
        <v>1.25</v>
      </c>
      <c r="DO30" s="364">
        <v>0.75</v>
      </c>
      <c r="DP30" s="366">
        <v>0.25</v>
      </c>
      <c r="DQ30" s="367">
        <v>1.25</v>
      </c>
      <c r="DR30" s="364">
        <v>0.75</v>
      </c>
      <c r="DS30" s="368">
        <v>0.25</v>
      </c>
      <c r="DT30" s="363">
        <v>1</v>
      </c>
      <c r="DU30" s="364">
        <v>0.75</v>
      </c>
      <c r="DV30" s="370">
        <v>0.5</v>
      </c>
      <c r="DW30" s="367">
        <v>1.25</v>
      </c>
      <c r="DX30" s="364">
        <v>1</v>
      </c>
      <c r="DY30" s="364">
        <v>0.75</v>
      </c>
      <c r="DZ30" s="368">
        <v>0.25</v>
      </c>
      <c r="EA30" s="369">
        <v>1.25</v>
      </c>
      <c r="EB30" s="365">
        <v>1</v>
      </c>
      <c r="EC30" s="364">
        <v>0.75</v>
      </c>
      <c r="ED30" s="365">
        <v>0.5</v>
      </c>
      <c r="EE30" s="366">
        <v>0.25</v>
      </c>
      <c r="EF30" s="367">
        <v>0.25</v>
      </c>
      <c r="EG30" s="364">
        <v>0.25</v>
      </c>
      <c r="EH30" s="368">
        <v>0.25</v>
      </c>
      <c r="EI30" s="369">
        <v>0.25</v>
      </c>
      <c r="EJ30" s="364">
        <v>0.25</v>
      </c>
      <c r="EK30" s="366">
        <v>0.25</v>
      </c>
      <c r="EL30" s="371">
        <v>0.5</v>
      </c>
      <c r="EM30" s="360"/>
    </row>
    <row r="31" spans="1:143" ht="41.4" customHeight="1" x14ac:dyDescent="0.3">
      <c r="A31" t="s">
        <v>265</v>
      </c>
      <c r="B31" s="327" t="str">
        <f>IF('ordem de passagem'!B32="","",'ordem de passagem'!B32)</f>
        <v/>
      </c>
      <c r="C31" s="127" t="str">
        <f>IF('ordem de passagem'!C32="","",'ordem de passagem'!C32)</f>
        <v/>
      </c>
      <c r="D31" s="327" t="str">
        <f>IF('ordem de passagem'!F32="","",'ordem de passagem'!F32)</f>
        <v/>
      </c>
      <c r="E31" s="372" t="str">
        <f>IF('ordem de passagem'!G32="","",'ordem de passagem'!G32)</f>
        <v/>
      </c>
      <c r="F31" s="373">
        <v>1.5</v>
      </c>
      <c r="G31" s="372">
        <v>1</v>
      </c>
      <c r="H31" s="372">
        <v>0.5</v>
      </c>
      <c r="I31" s="374">
        <v>0.25</v>
      </c>
      <c r="J31" s="372">
        <v>1</v>
      </c>
      <c r="K31" s="372">
        <v>0.75</v>
      </c>
      <c r="L31" s="372">
        <v>0.5</v>
      </c>
      <c r="M31" s="375">
        <v>0.25</v>
      </c>
      <c r="N31" s="373">
        <v>1.5</v>
      </c>
      <c r="O31" s="372">
        <v>1</v>
      </c>
      <c r="P31" s="372">
        <v>0.5</v>
      </c>
      <c r="Q31" s="374">
        <v>0.25</v>
      </c>
      <c r="R31" s="372">
        <v>1.5</v>
      </c>
      <c r="S31" s="372">
        <v>1</v>
      </c>
      <c r="T31" s="372">
        <v>0.5</v>
      </c>
      <c r="U31" s="375">
        <v>0.25</v>
      </c>
      <c r="V31" s="373">
        <v>1.5</v>
      </c>
      <c r="W31" s="372">
        <v>1</v>
      </c>
      <c r="X31" s="372">
        <v>0.5</v>
      </c>
      <c r="Y31" s="374">
        <v>0.25</v>
      </c>
      <c r="Z31" s="372">
        <v>1.5</v>
      </c>
      <c r="AA31" s="372">
        <v>1</v>
      </c>
      <c r="AB31" s="372">
        <v>0.5</v>
      </c>
      <c r="AC31" s="375">
        <v>0.25</v>
      </c>
      <c r="AD31" s="373">
        <v>1.5</v>
      </c>
      <c r="AE31" s="372">
        <v>1</v>
      </c>
      <c r="AF31" s="372">
        <v>0.5</v>
      </c>
      <c r="AG31" s="374">
        <v>0.25</v>
      </c>
      <c r="AH31" s="376"/>
      <c r="AI31" s="377" t="str">
        <f>B31</f>
        <v/>
      </c>
      <c r="AJ31" s="378" t="str">
        <f t="shared" ref="AJ31:AL46" si="0">C31</f>
        <v/>
      </c>
      <c r="AK31" s="377" t="str">
        <f t="shared" si="0"/>
        <v/>
      </c>
      <c r="AL31" s="377" t="str">
        <f t="shared" si="0"/>
        <v/>
      </c>
      <c r="AM31" s="373">
        <v>1.5</v>
      </c>
      <c r="AN31" s="372">
        <v>1</v>
      </c>
      <c r="AO31" s="372">
        <v>0.5</v>
      </c>
      <c r="AP31" s="374">
        <v>0.25</v>
      </c>
      <c r="AQ31" s="372">
        <v>1</v>
      </c>
      <c r="AR31" s="372">
        <v>0.75</v>
      </c>
      <c r="AS31" s="372">
        <v>0.5</v>
      </c>
      <c r="AT31" s="375">
        <v>0.25</v>
      </c>
      <c r="AU31" s="373">
        <v>1.5</v>
      </c>
      <c r="AV31" s="372">
        <v>1</v>
      </c>
      <c r="AW31" s="372">
        <v>0.5</v>
      </c>
      <c r="AX31" s="374">
        <v>0.25</v>
      </c>
      <c r="AY31" s="372">
        <v>1.5</v>
      </c>
      <c r="AZ31" s="372">
        <v>1</v>
      </c>
      <c r="BA31" s="372">
        <v>0.5</v>
      </c>
      <c r="BB31" s="375">
        <v>0.25</v>
      </c>
      <c r="BC31" s="373">
        <v>1.5</v>
      </c>
      <c r="BD31" s="372">
        <v>1</v>
      </c>
      <c r="BE31" s="372">
        <v>0.5</v>
      </c>
      <c r="BF31" s="374">
        <v>0.25</v>
      </c>
      <c r="BG31" s="372">
        <v>1.5</v>
      </c>
      <c r="BH31" s="372">
        <v>1</v>
      </c>
      <c r="BI31" s="372">
        <v>0.5</v>
      </c>
      <c r="BJ31" s="375">
        <v>0.25</v>
      </c>
      <c r="BK31" s="373">
        <v>1.5</v>
      </c>
      <c r="BL31" s="372">
        <v>1</v>
      </c>
      <c r="BM31" s="372">
        <v>0.5</v>
      </c>
      <c r="BN31" s="374">
        <v>0.25</v>
      </c>
      <c r="BO31" s="376"/>
      <c r="BP31" s="377" t="str">
        <f>$B$31</f>
        <v/>
      </c>
      <c r="BQ31" s="378" t="str">
        <f>$C$31</f>
        <v/>
      </c>
      <c r="BR31" s="378" t="str">
        <f>$D$31</f>
        <v/>
      </c>
      <c r="BS31" s="378" t="str">
        <f>$E$31</f>
        <v/>
      </c>
      <c r="BT31" s="379">
        <v>1</v>
      </c>
      <c r="BU31" s="380">
        <v>0.75</v>
      </c>
      <c r="BV31" s="381">
        <v>0.5</v>
      </c>
      <c r="BW31" s="382">
        <v>0.25</v>
      </c>
      <c r="BX31" s="383">
        <v>1</v>
      </c>
      <c r="BY31" s="380">
        <v>0.75</v>
      </c>
      <c r="BZ31" s="381">
        <v>0.5</v>
      </c>
      <c r="CA31" s="384">
        <v>0.25</v>
      </c>
      <c r="CB31" s="385">
        <v>1.25</v>
      </c>
      <c r="CC31" s="380">
        <v>0.75</v>
      </c>
      <c r="CD31" s="382">
        <v>0.25</v>
      </c>
      <c r="CE31" s="386">
        <v>1.25</v>
      </c>
      <c r="CF31" s="380">
        <v>0.75</v>
      </c>
      <c r="CG31" s="384">
        <v>0.25</v>
      </c>
      <c r="CH31" s="379">
        <v>1</v>
      </c>
      <c r="CI31" s="380">
        <v>0.75</v>
      </c>
      <c r="CJ31" s="387">
        <v>0.5</v>
      </c>
      <c r="CK31" s="386">
        <v>1.25</v>
      </c>
      <c r="CL31" s="380">
        <v>1</v>
      </c>
      <c r="CM31" s="380">
        <v>0.75</v>
      </c>
      <c r="CN31" s="384">
        <v>0.25</v>
      </c>
      <c r="CO31" s="385">
        <v>1.25</v>
      </c>
      <c r="CP31" s="381">
        <v>1</v>
      </c>
      <c r="CQ31" s="380">
        <v>0.75</v>
      </c>
      <c r="CR31" s="381">
        <v>0.5</v>
      </c>
      <c r="CS31" s="382">
        <v>0.25</v>
      </c>
      <c r="CT31" s="386">
        <v>0.25</v>
      </c>
      <c r="CU31" s="380">
        <v>0.25</v>
      </c>
      <c r="CV31" s="384">
        <v>0.25</v>
      </c>
      <c r="CW31" s="385">
        <v>0.25</v>
      </c>
      <c r="CX31" s="380">
        <v>0.25</v>
      </c>
      <c r="CY31" s="382">
        <v>0.25</v>
      </c>
      <c r="CZ31" s="388">
        <v>0.5</v>
      </c>
      <c r="DA31" s="376"/>
      <c r="DB31" s="377" t="str">
        <f>B31</f>
        <v/>
      </c>
      <c r="DC31" s="378" t="str">
        <f t="shared" ref="DC31:DE46" si="1">C31</f>
        <v/>
      </c>
      <c r="DD31" s="377" t="str">
        <f t="shared" si="1"/>
        <v/>
      </c>
      <c r="DE31" s="377" t="str">
        <f t="shared" si="1"/>
        <v/>
      </c>
      <c r="DF31" s="379">
        <v>1</v>
      </c>
      <c r="DG31" s="380">
        <v>0.75</v>
      </c>
      <c r="DH31" s="381">
        <v>0.5</v>
      </c>
      <c r="DI31" s="382">
        <v>0.25</v>
      </c>
      <c r="DJ31" s="383">
        <v>1</v>
      </c>
      <c r="DK31" s="380">
        <v>0.75</v>
      </c>
      <c r="DL31" s="381">
        <v>0.5</v>
      </c>
      <c r="DM31" s="384">
        <v>0.25</v>
      </c>
      <c r="DN31" s="385">
        <v>1.25</v>
      </c>
      <c r="DO31" s="380">
        <v>0.75</v>
      </c>
      <c r="DP31" s="382">
        <v>0.25</v>
      </c>
      <c r="DQ31" s="386">
        <v>1.25</v>
      </c>
      <c r="DR31" s="380">
        <v>0.75</v>
      </c>
      <c r="DS31" s="384">
        <v>0.25</v>
      </c>
      <c r="DT31" s="379">
        <v>1</v>
      </c>
      <c r="DU31" s="380">
        <v>0.75</v>
      </c>
      <c r="DV31" s="387">
        <v>0.5</v>
      </c>
      <c r="DW31" s="386">
        <v>1.25</v>
      </c>
      <c r="DX31" s="380">
        <v>1</v>
      </c>
      <c r="DY31" s="380">
        <v>0.75</v>
      </c>
      <c r="DZ31" s="384">
        <v>0.25</v>
      </c>
      <c r="EA31" s="385">
        <v>1.25</v>
      </c>
      <c r="EB31" s="381">
        <v>1</v>
      </c>
      <c r="EC31" s="380">
        <v>0.75</v>
      </c>
      <c r="ED31" s="381">
        <v>0.5</v>
      </c>
      <c r="EE31" s="382">
        <v>0.25</v>
      </c>
      <c r="EF31" s="386">
        <v>0.25</v>
      </c>
      <c r="EG31" s="380">
        <v>0.25</v>
      </c>
      <c r="EH31" s="384">
        <v>0.25</v>
      </c>
      <c r="EI31" s="385">
        <v>0.25</v>
      </c>
      <c r="EJ31" s="380">
        <v>0.25</v>
      </c>
      <c r="EK31" s="382">
        <v>0.25</v>
      </c>
      <c r="EL31" s="388">
        <v>0.5</v>
      </c>
      <c r="EM31" s="376"/>
    </row>
    <row r="32" spans="1:143" ht="41.4" customHeight="1" x14ac:dyDescent="0.3">
      <c r="A32" t="s">
        <v>266</v>
      </c>
      <c r="B32" s="198" t="str">
        <f>IF('ordem de passagem'!B33="","",'ordem de passagem'!B33)</f>
        <v/>
      </c>
      <c r="C32" s="199" t="str">
        <f>IF('ordem de passagem'!C33="","",'ordem de passagem'!C33)</f>
        <v/>
      </c>
      <c r="D32" s="198" t="str">
        <f>IF('ordem de passagem'!F33="","",'ordem de passagem'!F33)</f>
        <v/>
      </c>
      <c r="E32" s="357" t="str">
        <f>IF('ordem de passagem'!G33="","",'ordem de passagem'!G33)</f>
        <v/>
      </c>
      <c r="F32" s="356">
        <v>1.5</v>
      </c>
      <c r="G32" s="357">
        <v>1</v>
      </c>
      <c r="H32" s="357">
        <v>0.5</v>
      </c>
      <c r="I32" s="358">
        <v>0.25</v>
      </c>
      <c r="J32" s="357">
        <v>1</v>
      </c>
      <c r="K32" s="357">
        <v>0.75</v>
      </c>
      <c r="L32" s="357">
        <v>0.5</v>
      </c>
      <c r="M32" s="359">
        <v>0.25</v>
      </c>
      <c r="N32" s="356">
        <v>1.5</v>
      </c>
      <c r="O32" s="357">
        <v>1</v>
      </c>
      <c r="P32" s="357">
        <v>0.5</v>
      </c>
      <c r="Q32" s="358">
        <v>0.25</v>
      </c>
      <c r="R32" s="357">
        <v>1.5</v>
      </c>
      <c r="S32" s="357">
        <v>1</v>
      </c>
      <c r="T32" s="357">
        <v>0.5</v>
      </c>
      <c r="U32" s="359">
        <v>0.25</v>
      </c>
      <c r="V32" s="356">
        <v>1.5</v>
      </c>
      <c r="W32" s="357">
        <v>1</v>
      </c>
      <c r="X32" s="357">
        <v>0.5</v>
      </c>
      <c r="Y32" s="358">
        <v>0.25</v>
      </c>
      <c r="Z32" s="357">
        <v>1.5</v>
      </c>
      <c r="AA32" s="357">
        <v>1</v>
      </c>
      <c r="AB32" s="357">
        <v>0.5</v>
      </c>
      <c r="AC32" s="359">
        <v>0.25</v>
      </c>
      <c r="AD32" s="356">
        <v>1.5</v>
      </c>
      <c r="AE32" s="357">
        <v>1</v>
      </c>
      <c r="AF32" s="357">
        <v>0.5</v>
      </c>
      <c r="AG32" s="358">
        <v>0.25</v>
      </c>
      <c r="AH32" s="360"/>
      <c r="AI32" s="361" t="str">
        <f t="shared" ref="AI32:AL47" si="2">B32</f>
        <v/>
      </c>
      <c r="AJ32" s="362" t="str">
        <f t="shared" si="0"/>
        <v/>
      </c>
      <c r="AK32" s="362" t="str">
        <f t="shared" si="0"/>
        <v/>
      </c>
      <c r="AL32" s="362" t="str">
        <f t="shared" si="0"/>
        <v/>
      </c>
      <c r="AM32" s="356">
        <v>1.5</v>
      </c>
      <c r="AN32" s="357">
        <v>1</v>
      </c>
      <c r="AO32" s="357">
        <v>0.5</v>
      </c>
      <c r="AP32" s="358">
        <v>0.25</v>
      </c>
      <c r="AQ32" s="357">
        <v>1</v>
      </c>
      <c r="AR32" s="357">
        <v>0.75</v>
      </c>
      <c r="AS32" s="357">
        <v>0.5</v>
      </c>
      <c r="AT32" s="359">
        <v>0.25</v>
      </c>
      <c r="AU32" s="356">
        <v>1.5</v>
      </c>
      <c r="AV32" s="357">
        <v>1</v>
      </c>
      <c r="AW32" s="357">
        <v>0.5</v>
      </c>
      <c r="AX32" s="358">
        <v>0.25</v>
      </c>
      <c r="AY32" s="357">
        <v>1.5</v>
      </c>
      <c r="AZ32" s="357">
        <v>1</v>
      </c>
      <c r="BA32" s="357">
        <v>0.5</v>
      </c>
      <c r="BB32" s="359">
        <v>0.25</v>
      </c>
      <c r="BC32" s="356">
        <v>1.5</v>
      </c>
      <c r="BD32" s="357">
        <v>1</v>
      </c>
      <c r="BE32" s="357">
        <v>0.5</v>
      </c>
      <c r="BF32" s="358">
        <v>0.25</v>
      </c>
      <c r="BG32" s="357">
        <v>1.5</v>
      </c>
      <c r="BH32" s="357">
        <v>1</v>
      </c>
      <c r="BI32" s="357">
        <v>0.5</v>
      </c>
      <c r="BJ32" s="359">
        <v>0.25</v>
      </c>
      <c r="BK32" s="356">
        <v>1.5</v>
      </c>
      <c r="BL32" s="357">
        <v>1</v>
      </c>
      <c r="BM32" s="357">
        <v>0.5</v>
      </c>
      <c r="BN32" s="358">
        <v>0.25</v>
      </c>
      <c r="BO32" s="360"/>
      <c r="BP32" s="361" t="str">
        <f>AI32</f>
        <v/>
      </c>
      <c r="BQ32" s="362" t="str">
        <f t="shared" ref="BQ32:BS47" si="3">AJ32</f>
        <v/>
      </c>
      <c r="BR32" s="362" t="str">
        <f t="shared" si="3"/>
        <v/>
      </c>
      <c r="BS32" s="362" t="str">
        <f t="shared" si="3"/>
        <v/>
      </c>
      <c r="BT32" s="363">
        <v>1</v>
      </c>
      <c r="BU32" s="364">
        <v>0.75</v>
      </c>
      <c r="BV32" s="365">
        <v>0.5</v>
      </c>
      <c r="BW32" s="366">
        <v>0.25</v>
      </c>
      <c r="BX32" s="367">
        <v>1</v>
      </c>
      <c r="BY32" s="364">
        <v>0.75</v>
      </c>
      <c r="BZ32" s="365">
        <v>0.5</v>
      </c>
      <c r="CA32" s="368">
        <v>0.25</v>
      </c>
      <c r="CB32" s="369">
        <v>1.25</v>
      </c>
      <c r="CC32" s="364">
        <v>0.75</v>
      </c>
      <c r="CD32" s="366">
        <v>0.25</v>
      </c>
      <c r="CE32" s="367">
        <v>1.25</v>
      </c>
      <c r="CF32" s="364">
        <v>0.75</v>
      </c>
      <c r="CG32" s="368">
        <v>0.25</v>
      </c>
      <c r="CH32" s="363">
        <v>1</v>
      </c>
      <c r="CI32" s="364">
        <v>0.75</v>
      </c>
      <c r="CJ32" s="370">
        <v>0.5</v>
      </c>
      <c r="CK32" s="367">
        <v>1.25</v>
      </c>
      <c r="CL32" s="364">
        <v>1</v>
      </c>
      <c r="CM32" s="364">
        <v>0.75</v>
      </c>
      <c r="CN32" s="368">
        <v>0.25</v>
      </c>
      <c r="CO32" s="369">
        <v>1.25</v>
      </c>
      <c r="CP32" s="365">
        <v>1</v>
      </c>
      <c r="CQ32" s="364">
        <v>0.75</v>
      </c>
      <c r="CR32" s="365">
        <v>0.5</v>
      </c>
      <c r="CS32" s="366">
        <v>0.25</v>
      </c>
      <c r="CT32" s="367">
        <v>0.25</v>
      </c>
      <c r="CU32" s="364">
        <v>0.25</v>
      </c>
      <c r="CV32" s="368">
        <v>0.25</v>
      </c>
      <c r="CW32" s="369">
        <v>0.25</v>
      </c>
      <c r="CX32" s="364">
        <v>0.25</v>
      </c>
      <c r="CY32" s="366">
        <v>0.25</v>
      </c>
      <c r="CZ32" s="371">
        <v>0.5</v>
      </c>
      <c r="DA32" s="360"/>
      <c r="DB32" s="361" t="str">
        <f t="shared" ref="DB32:DE47" si="4">B32</f>
        <v/>
      </c>
      <c r="DC32" s="362" t="str">
        <f t="shared" si="1"/>
        <v/>
      </c>
      <c r="DD32" s="362" t="str">
        <f t="shared" si="1"/>
        <v/>
      </c>
      <c r="DE32" s="362" t="str">
        <f t="shared" si="1"/>
        <v/>
      </c>
      <c r="DF32" s="363">
        <v>1</v>
      </c>
      <c r="DG32" s="364">
        <v>0.75</v>
      </c>
      <c r="DH32" s="365">
        <v>0.5</v>
      </c>
      <c r="DI32" s="366">
        <v>0.25</v>
      </c>
      <c r="DJ32" s="367">
        <v>1</v>
      </c>
      <c r="DK32" s="364">
        <v>0.75</v>
      </c>
      <c r="DL32" s="365">
        <v>0.5</v>
      </c>
      <c r="DM32" s="368">
        <v>0.25</v>
      </c>
      <c r="DN32" s="369">
        <v>1.25</v>
      </c>
      <c r="DO32" s="364">
        <v>0.75</v>
      </c>
      <c r="DP32" s="366">
        <v>0.25</v>
      </c>
      <c r="DQ32" s="367">
        <v>1.25</v>
      </c>
      <c r="DR32" s="364">
        <v>0.75</v>
      </c>
      <c r="DS32" s="368">
        <v>0.25</v>
      </c>
      <c r="DT32" s="363">
        <v>1</v>
      </c>
      <c r="DU32" s="364">
        <v>0.75</v>
      </c>
      <c r="DV32" s="370">
        <v>0.5</v>
      </c>
      <c r="DW32" s="367">
        <v>1.25</v>
      </c>
      <c r="DX32" s="364">
        <v>1</v>
      </c>
      <c r="DY32" s="364">
        <v>0.75</v>
      </c>
      <c r="DZ32" s="368">
        <v>0.25</v>
      </c>
      <c r="EA32" s="369">
        <v>1.25</v>
      </c>
      <c r="EB32" s="365">
        <v>1</v>
      </c>
      <c r="EC32" s="364">
        <v>0.75</v>
      </c>
      <c r="ED32" s="365">
        <v>0.5</v>
      </c>
      <c r="EE32" s="366">
        <v>0.25</v>
      </c>
      <c r="EF32" s="367">
        <v>0.25</v>
      </c>
      <c r="EG32" s="364">
        <v>0.25</v>
      </c>
      <c r="EH32" s="368">
        <v>0.25</v>
      </c>
      <c r="EI32" s="369">
        <v>0.25</v>
      </c>
      <c r="EJ32" s="364">
        <v>0.25</v>
      </c>
      <c r="EK32" s="366">
        <v>0.25</v>
      </c>
      <c r="EL32" s="371">
        <v>0.5</v>
      </c>
      <c r="EM32" s="360"/>
    </row>
    <row r="33" spans="1:143" ht="41.4" customHeight="1" x14ac:dyDescent="0.3">
      <c r="A33" t="s">
        <v>267</v>
      </c>
      <c r="B33" s="327" t="str">
        <f>IF('ordem de passagem'!B34="","",'ordem de passagem'!B34)</f>
        <v/>
      </c>
      <c r="C33" s="127" t="str">
        <f>IF('ordem de passagem'!C34="","",'ordem de passagem'!C34)</f>
        <v/>
      </c>
      <c r="D33" s="327" t="str">
        <f>IF('ordem de passagem'!F34="","",'ordem de passagem'!F34)</f>
        <v/>
      </c>
      <c r="E33" s="372" t="str">
        <f>IF('ordem de passagem'!G34="","",'ordem de passagem'!G34)</f>
        <v/>
      </c>
      <c r="F33" s="373">
        <v>1.5</v>
      </c>
      <c r="G33" s="372">
        <v>1</v>
      </c>
      <c r="H33" s="372">
        <v>0.5</v>
      </c>
      <c r="I33" s="374">
        <v>0.25</v>
      </c>
      <c r="J33" s="372">
        <v>1</v>
      </c>
      <c r="K33" s="372">
        <v>0.75</v>
      </c>
      <c r="L33" s="372">
        <v>0.5</v>
      </c>
      <c r="M33" s="375">
        <v>0.25</v>
      </c>
      <c r="N33" s="373">
        <v>1.5</v>
      </c>
      <c r="O33" s="372">
        <v>1</v>
      </c>
      <c r="P33" s="372">
        <v>0.5</v>
      </c>
      <c r="Q33" s="374">
        <v>0.25</v>
      </c>
      <c r="R33" s="372">
        <v>1.5</v>
      </c>
      <c r="S33" s="372">
        <v>1</v>
      </c>
      <c r="T33" s="372">
        <v>0.5</v>
      </c>
      <c r="U33" s="375">
        <v>0.25</v>
      </c>
      <c r="V33" s="373">
        <v>1.5</v>
      </c>
      <c r="W33" s="372">
        <v>1</v>
      </c>
      <c r="X33" s="372">
        <v>0.5</v>
      </c>
      <c r="Y33" s="374">
        <v>0.25</v>
      </c>
      <c r="Z33" s="372">
        <v>1.5</v>
      </c>
      <c r="AA33" s="372">
        <v>1</v>
      </c>
      <c r="AB33" s="372">
        <v>0.5</v>
      </c>
      <c r="AC33" s="375">
        <v>0.25</v>
      </c>
      <c r="AD33" s="373">
        <v>1.5</v>
      </c>
      <c r="AE33" s="372">
        <v>1</v>
      </c>
      <c r="AF33" s="372">
        <v>0.5</v>
      </c>
      <c r="AG33" s="374">
        <v>0.25</v>
      </c>
      <c r="AH33" s="376"/>
      <c r="AI33" s="377" t="str">
        <f t="shared" si="2"/>
        <v/>
      </c>
      <c r="AJ33" s="378" t="str">
        <f t="shared" si="0"/>
        <v/>
      </c>
      <c r="AK33" s="378" t="str">
        <f t="shared" si="0"/>
        <v/>
      </c>
      <c r="AL33" s="378" t="str">
        <f t="shared" si="0"/>
        <v/>
      </c>
      <c r="AM33" s="373">
        <v>1.5</v>
      </c>
      <c r="AN33" s="372">
        <v>1</v>
      </c>
      <c r="AO33" s="372">
        <v>0.5</v>
      </c>
      <c r="AP33" s="374">
        <v>0.25</v>
      </c>
      <c r="AQ33" s="372">
        <v>1</v>
      </c>
      <c r="AR33" s="372">
        <v>0.75</v>
      </c>
      <c r="AS33" s="372">
        <v>0.5</v>
      </c>
      <c r="AT33" s="375">
        <v>0.25</v>
      </c>
      <c r="AU33" s="373">
        <v>1.5</v>
      </c>
      <c r="AV33" s="372">
        <v>1</v>
      </c>
      <c r="AW33" s="372">
        <v>0.5</v>
      </c>
      <c r="AX33" s="374">
        <v>0.25</v>
      </c>
      <c r="AY33" s="372">
        <v>1.5</v>
      </c>
      <c r="AZ33" s="372">
        <v>1</v>
      </c>
      <c r="BA33" s="372">
        <v>0.5</v>
      </c>
      <c r="BB33" s="375">
        <v>0.25</v>
      </c>
      <c r="BC33" s="373">
        <v>1.5</v>
      </c>
      <c r="BD33" s="372">
        <v>1</v>
      </c>
      <c r="BE33" s="372">
        <v>0.5</v>
      </c>
      <c r="BF33" s="374">
        <v>0.25</v>
      </c>
      <c r="BG33" s="372">
        <v>1.5</v>
      </c>
      <c r="BH33" s="372">
        <v>1</v>
      </c>
      <c r="BI33" s="372">
        <v>0.5</v>
      </c>
      <c r="BJ33" s="375">
        <v>0.25</v>
      </c>
      <c r="BK33" s="373">
        <v>1.5</v>
      </c>
      <c r="BL33" s="372">
        <v>1</v>
      </c>
      <c r="BM33" s="372">
        <v>0.5</v>
      </c>
      <c r="BN33" s="374">
        <v>0.25</v>
      </c>
      <c r="BO33" s="376"/>
      <c r="BP33" s="377" t="str">
        <f t="shared" ref="BP33:BS48" si="5">AI33</f>
        <v/>
      </c>
      <c r="BQ33" s="378" t="str">
        <f t="shared" si="3"/>
        <v/>
      </c>
      <c r="BR33" s="378" t="str">
        <f t="shared" si="3"/>
        <v/>
      </c>
      <c r="BS33" s="378" t="str">
        <f t="shared" si="3"/>
        <v/>
      </c>
      <c r="BT33" s="379">
        <v>1</v>
      </c>
      <c r="BU33" s="380">
        <v>0.75</v>
      </c>
      <c r="BV33" s="381">
        <v>0.5</v>
      </c>
      <c r="BW33" s="382">
        <v>0.25</v>
      </c>
      <c r="BX33" s="383">
        <v>1</v>
      </c>
      <c r="BY33" s="380">
        <v>0.75</v>
      </c>
      <c r="BZ33" s="381">
        <v>0.5</v>
      </c>
      <c r="CA33" s="384">
        <v>0.25</v>
      </c>
      <c r="CB33" s="385">
        <v>1.25</v>
      </c>
      <c r="CC33" s="380">
        <v>0.75</v>
      </c>
      <c r="CD33" s="382">
        <v>0.25</v>
      </c>
      <c r="CE33" s="386">
        <v>1.25</v>
      </c>
      <c r="CF33" s="380">
        <v>0.75</v>
      </c>
      <c r="CG33" s="384">
        <v>0.25</v>
      </c>
      <c r="CH33" s="379">
        <v>1</v>
      </c>
      <c r="CI33" s="380">
        <v>0.75</v>
      </c>
      <c r="CJ33" s="387">
        <v>0.5</v>
      </c>
      <c r="CK33" s="386">
        <v>1.25</v>
      </c>
      <c r="CL33" s="380">
        <v>1</v>
      </c>
      <c r="CM33" s="380">
        <v>0.75</v>
      </c>
      <c r="CN33" s="384">
        <v>0.25</v>
      </c>
      <c r="CO33" s="385">
        <v>1.25</v>
      </c>
      <c r="CP33" s="381">
        <v>1</v>
      </c>
      <c r="CQ33" s="380">
        <v>0.75</v>
      </c>
      <c r="CR33" s="381">
        <v>0.5</v>
      </c>
      <c r="CS33" s="382">
        <v>0.25</v>
      </c>
      <c r="CT33" s="386">
        <v>0.25</v>
      </c>
      <c r="CU33" s="380">
        <v>0.25</v>
      </c>
      <c r="CV33" s="384">
        <v>0.25</v>
      </c>
      <c r="CW33" s="385">
        <v>0.25</v>
      </c>
      <c r="CX33" s="380">
        <v>0.25</v>
      </c>
      <c r="CY33" s="382">
        <v>0.25</v>
      </c>
      <c r="CZ33" s="388">
        <v>0.5</v>
      </c>
      <c r="DA33" s="376"/>
      <c r="DB33" s="377" t="str">
        <f t="shared" si="4"/>
        <v/>
      </c>
      <c r="DC33" s="378" t="str">
        <f t="shared" si="1"/>
        <v/>
      </c>
      <c r="DD33" s="378" t="str">
        <f t="shared" si="1"/>
        <v/>
      </c>
      <c r="DE33" s="378" t="str">
        <f t="shared" si="1"/>
        <v/>
      </c>
      <c r="DF33" s="379">
        <v>1</v>
      </c>
      <c r="DG33" s="380">
        <v>0.75</v>
      </c>
      <c r="DH33" s="381">
        <v>0.5</v>
      </c>
      <c r="DI33" s="382">
        <v>0.25</v>
      </c>
      <c r="DJ33" s="383">
        <v>1</v>
      </c>
      <c r="DK33" s="380">
        <v>0.75</v>
      </c>
      <c r="DL33" s="381">
        <v>0.5</v>
      </c>
      <c r="DM33" s="384">
        <v>0.25</v>
      </c>
      <c r="DN33" s="385">
        <v>1.25</v>
      </c>
      <c r="DO33" s="380">
        <v>0.75</v>
      </c>
      <c r="DP33" s="382">
        <v>0.25</v>
      </c>
      <c r="DQ33" s="386">
        <v>1.25</v>
      </c>
      <c r="DR33" s="380">
        <v>0.75</v>
      </c>
      <c r="DS33" s="384">
        <v>0.25</v>
      </c>
      <c r="DT33" s="379">
        <v>1</v>
      </c>
      <c r="DU33" s="380">
        <v>0.75</v>
      </c>
      <c r="DV33" s="387">
        <v>0.5</v>
      </c>
      <c r="DW33" s="386">
        <v>1.25</v>
      </c>
      <c r="DX33" s="380">
        <v>1</v>
      </c>
      <c r="DY33" s="380">
        <v>0.75</v>
      </c>
      <c r="DZ33" s="384">
        <v>0.25</v>
      </c>
      <c r="EA33" s="385">
        <v>1.25</v>
      </c>
      <c r="EB33" s="381">
        <v>1</v>
      </c>
      <c r="EC33" s="380">
        <v>0.75</v>
      </c>
      <c r="ED33" s="381">
        <v>0.5</v>
      </c>
      <c r="EE33" s="382">
        <v>0.25</v>
      </c>
      <c r="EF33" s="386">
        <v>0.25</v>
      </c>
      <c r="EG33" s="380">
        <v>0.25</v>
      </c>
      <c r="EH33" s="384">
        <v>0.25</v>
      </c>
      <c r="EI33" s="385">
        <v>0.25</v>
      </c>
      <c r="EJ33" s="380">
        <v>0.25</v>
      </c>
      <c r="EK33" s="382">
        <v>0.25</v>
      </c>
      <c r="EL33" s="388">
        <v>0.5</v>
      </c>
      <c r="EM33" s="376"/>
    </row>
    <row r="34" spans="1:143" ht="41.4" customHeight="1" x14ac:dyDescent="0.3">
      <c r="A34" t="s">
        <v>268</v>
      </c>
      <c r="B34" s="198" t="str">
        <f>IF('ordem de passagem'!B35="","",'ordem de passagem'!B35)</f>
        <v/>
      </c>
      <c r="C34" s="199" t="str">
        <f>IF('ordem de passagem'!C35="","",'ordem de passagem'!C35)</f>
        <v/>
      </c>
      <c r="D34" s="198" t="str">
        <f>IF('ordem de passagem'!F35="","",'ordem de passagem'!F35)</f>
        <v/>
      </c>
      <c r="E34" s="357" t="str">
        <f>IF('ordem de passagem'!G35="","",'ordem de passagem'!G35)</f>
        <v/>
      </c>
      <c r="F34" s="356">
        <v>1.5</v>
      </c>
      <c r="G34" s="357">
        <v>1</v>
      </c>
      <c r="H34" s="357">
        <v>0.5</v>
      </c>
      <c r="I34" s="358">
        <v>0.25</v>
      </c>
      <c r="J34" s="357">
        <v>1</v>
      </c>
      <c r="K34" s="357">
        <v>0.75</v>
      </c>
      <c r="L34" s="357">
        <v>0.5</v>
      </c>
      <c r="M34" s="359">
        <v>0.25</v>
      </c>
      <c r="N34" s="356">
        <v>1.5</v>
      </c>
      <c r="O34" s="357">
        <v>1</v>
      </c>
      <c r="P34" s="357">
        <v>0.5</v>
      </c>
      <c r="Q34" s="358">
        <v>0.25</v>
      </c>
      <c r="R34" s="357">
        <v>1.5</v>
      </c>
      <c r="S34" s="357">
        <v>1</v>
      </c>
      <c r="T34" s="357">
        <v>0.5</v>
      </c>
      <c r="U34" s="359">
        <v>0.25</v>
      </c>
      <c r="V34" s="356">
        <v>1.5</v>
      </c>
      <c r="W34" s="357">
        <v>1</v>
      </c>
      <c r="X34" s="357">
        <v>0.5</v>
      </c>
      <c r="Y34" s="358">
        <v>0.25</v>
      </c>
      <c r="Z34" s="357">
        <v>1.5</v>
      </c>
      <c r="AA34" s="357">
        <v>1</v>
      </c>
      <c r="AB34" s="357">
        <v>0.5</v>
      </c>
      <c r="AC34" s="359">
        <v>0.25</v>
      </c>
      <c r="AD34" s="356">
        <v>1.5</v>
      </c>
      <c r="AE34" s="357">
        <v>1</v>
      </c>
      <c r="AF34" s="357">
        <v>0.5</v>
      </c>
      <c r="AG34" s="358">
        <v>0.25</v>
      </c>
      <c r="AH34" s="360"/>
      <c r="AI34" s="361" t="str">
        <f t="shared" si="2"/>
        <v/>
      </c>
      <c r="AJ34" s="362" t="str">
        <f t="shared" si="0"/>
        <v/>
      </c>
      <c r="AK34" s="362" t="str">
        <f t="shared" si="0"/>
        <v/>
      </c>
      <c r="AL34" s="362" t="str">
        <f t="shared" si="0"/>
        <v/>
      </c>
      <c r="AM34" s="356">
        <v>1.5</v>
      </c>
      <c r="AN34" s="357">
        <v>1</v>
      </c>
      <c r="AO34" s="357">
        <v>0.5</v>
      </c>
      <c r="AP34" s="358">
        <v>0.25</v>
      </c>
      <c r="AQ34" s="357">
        <v>1</v>
      </c>
      <c r="AR34" s="357">
        <v>0.75</v>
      </c>
      <c r="AS34" s="357">
        <v>0.5</v>
      </c>
      <c r="AT34" s="359">
        <v>0.25</v>
      </c>
      <c r="AU34" s="356">
        <v>1.5</v>
      </c>
      <c r="AV34" s="357">
        <v>1</v>
      </c>
      <c r="AW34" s="357">
        <v>0.5</v>
      </c>
      <c r="AX34" s="358">
        <v>0.25</v>
      </c>
      <c r="AY34" s="357">
        <v>1.5</v>
      </c>
      <c r="AZ34" s="357">
        <v>1</v>
      </c>
      <c r="BA34" s="357">
        <v>0.5</v>
      </c>
      <c r="BB34" s="359">
        <v>0.25</v>
      </c>
      <c r="BC34" s="356">
        <v>1.5</v>
      </c>
      <c r="BD34" s="357">
        <v>1</v>
      </c>
      <c r="BE34" s="357">
        <v>0.5</v>
      </c>
      <c r="BF34" s="358">
        <v>0.25</v>
      </c>
      <c r="BG34" s="357">
        <v>1.5</v>
      </c>
      <c r="BH34" s="357">
        <v>1</v>
      </c>
      <c r="BI34" s="357">
        <v>0.5</v>
      </c>
      <c r="BJ34" s="359">
        <v>0.25</v>
      </c>
      <c r="BK34" s="356">
        <v>1.5</v>
      </c>
      <c r="BL34" s="357">
        <v>1</v>
      </c>
      <c r="BM34" s="357">
        <v>0.5</v>
      </c>
      <c r="BN34" s="358">
        <v>0.25</v>
      </c>
      <c r="BO34" s="360"/>
      <c r="BP34" s="361" t="str">
        <f t="shared" si="5"/>
        <v/>
      </c>
      <c r="BQ34" s="362" t="str">
        <f t="shared" si="3"/>
        <v/>
      </c>
      <c r="BR34" s="362" t="str">
        <f t="shared" si="3"/>
        <v/>
      </c>
      <c r="BS34" s="362" t="str">
        <f t="shared" si="3"/>
        <v/>
      </c>
      <c r="BT34" s="363">
        <v>1</v>
      </c>
      <c r="BU34" s="364">
        <v>0.75</v>
      </c>
      <c r="BV34" s="365">
        <v>0.5</v>
      </c>
      <c r="BW34" s="366">
        <v>0.25</v>
      </c>
      <c r="BX34" s="367">
        <v>1</v>
      </c>
      <c r="BY34" s="364">
        <v>0.75</v>
      </c>
      <c r="BZ34" s="365">
        <v>0.5</v>
      </c>
      <c r="CA34" s="368">
        <v>0.25</v>
      </c>
      <c r="CB34" s="369">
        <v>1.25</v>
      </c>
      <c r="CC34" s="364">
        <v>0.75</v>
      </c>
      <c r="CD34" s="366">
        <v>0.25</v>
      </c>
      <c r="CE34" s="367">
        <v>1.25</v>
      </c>
      <c r="CF34" s="364">
        <v>0.75</v>
      </c>
      <c r="CG34" s="368">
        <v>0.25</v>
      </c>
      <c r="CH34" s="363">
        <v>1</v>
      </c>
      <c r="CI34" s="364">
        <v>0.75</v>
      </c>
      <c r="CJ34" s="370">
        <v>0.5</v>
      </c>
      <c r="CK34" s="367">
        <v>1.25</v>
      </c>
      <c r="CL34" s="364">
        <v>1</v>
      </c>
      <c r="CM34" s="364">
        <v>0.75</v>
      </c>
      <c r="CN34" s="368">
        <v>0.25</v>
      </c>
      <c r="CO34" s="369">
        <v>1.25</v>
      </c>
      <c r="CP34" s="365">
        <v>1</v>
      </c>
      <c r="CQ34" s="364">
        <v>0.75</v>
      </c>
      <c r="CR34" s="365">
        <v>0.5</v>
      </c>
      <c r="CS34" s="366">
        <v>0.25</v>
      </c>
      <c r="CT34" s="367">
        <v>0.25</v>
      </c>
      <c r="CU34" s="364">
        <v>0.25</v>
      </c>
      <c r="CV34" s="368">
        <v>0.25</v>
      </c>
      <c r="CW34" s="369">
        <v>0.25</v>
      </c>
      <c r="CX34" s="364">
        <v>0.25</v>
      </c>
      <c r="CY34" s="366">
        <v>0.25</v>
      </c>
      <c r="CZ34" s="371">
        <v>0.5</v>
      </c>
      <c r="DA34" s="360"/>
      <c r="DB34" s="361" t="str">
        <f t="shared" si="4"/>
        <v/>
      </c>
      <c r="DC34" s="362" t="str">
        <f t="shared" si="1"/>
        <v/>
      </c>
      <c r="DD34" s="362" t="str">
        <f t="shared" si="1"/>
        <v/>
      </c>
      <c r="DE34" s="362" t="str">
        <f t="shared" si="1"/>
        <v/>
      </c>
      <c r="DF34" s="363">
        <v>1</v>
      </c>
      <c r="DG34" s="364">
        <v>0.75</v>
      </c>
      <c r="DH34" s="365">
        <v>0.5</v>
      </c>
      <c r="DI34" s="366">
        <v>0.25</v>
      </c>
      <c r="DJ34" s="367">
        <v>1</v>
      </c>
      <c r="DK34" s="364">
        <v>0.75</v>
      </c>
      <c r="DL34" s="365">
        <v>0.5</v>
      </c>
      <c r="DM34" s="368">
        <v>0.25</v>
      </c>
      <c r="DN34" s="369">
        <v>1.25</v>
      </c>
      <c r="DO34" s="364">
        <v>0.75</v>
      </c>
      <c r="DP34" s="366">
        <v>0.25</v>
      </c>
      <c r="DQ34" s="367">
        <v>1.25</v>
      </c>
      <c r="DR34" s="364">
        <v>0.75</v>
      </c>
      <c r="DS34" s="368">
        <v>0.25</v>
      </c>
      <c r="DT34" s="363">
        <v>1</v>
      </c>
      <c r="DU34" s="364">
        <v>0.75</v>
      </c>
      <c r="DV34" s="370">
        <v>0.5</v>
      </c>
      <c r="DW34" s="367">
        <v>1.25</v>
      </c>
      <c r="DX34" s="364">
        <v>1</v>
      </c>
      <c r="DY34" s="364">
        <v>0.75</v>
      </c>
      <c r="DZ34" s="368">
        <v>0.25</v>
      </c>
      <c r="EA34" s="369">
        <v>1.25</v>
      </c>
      <c r="EB34" s="365">
        <v>1</v>
      </c>
      <c r="EC34" s="364">
        <v>0.75</v>
      </c>
      <c r="ED34" s="365">
        <v>0.5</v>
      </c>
      <c r="EE34" s="366">
        <v>0.25</v>
      </c>
      <c r="EF34" s="367">
        <v>0.25</v>
      </c>
      <c r="EG34" s="364">
        <v>0.25</v>
      </c>
      <c r="EH34" s="368">
        <v>0.25</v>
      </c>
      <c r="EI34" s="369">
        <v>0.25</v>
      </c>
      <c r="EJ34" s="364">
        <v>0.25</v>
      </c>
      <c r="EK34" s="366">
        <v>0.25</v>
      </c>
      <c r="EL34" s="371">
        <v>0.5</v>
      </c>
      <c r="EM34" s="360"/>
    </row>
    <row r="35" spans="1:143" ht="41.4" customHeight="1" x14ac:dyDescent="0.3">
      <c r="A35" t="s">
        <v>269</v>
      </c>
      <c r="B35" s="327" t="str">
        <f>IF('ordem de passagem'!B36="","",'ordem de passagem'!B36)</f>
        <v/>
      </c>
      <c r="C35" s="127" t="str">
        <f>IF('ordem de passagem'!C36="","",'ordem de passagem'!C36)</f>
        <v/>
      </c>
      <c r="D35" s="327" t="str">
        <f>IF('ordem de passagem'!F36="","",'ordem de passagem'!F36)</f>
        <v/>
      </c>
      <c r="E35" s="372" t="str">
        <f>IF('ordem de passagem'!G36="","",'ordem de passagem'!G36)</f>
        <v/>
      </c>
      <c r="F35" s="373">
        <v>1.5</v>
      </c>
      <c r="G35" s="372">
        <v>1</v>
      </c>
      <c r="H35" s="372">
        <v>0.5</v>
      </c>
      <c r="I35" s="374">
        <v>0.25</v>
      </c>
      <c r="J35" s="372">
        <v>1</v>
      </c>
      <c r="K35" s="372">
        <v>0.75</v>
      </c>
      <c r="L35" s="372">
        <v>0.5</v>
      </c>
      <c r="M35" s="375">
        <v>0.25</v>
      </c>
      <c r="N35" s="373">
        <v>1.5</v>
      </c>
      <c r="O35" s="372">
        <v>1</v>
      </c>
      <c r="P35" s="372">
        <v>0.5</v>
      </c>
      <c r="Q35" s="374">
        <v>0.25</v>
      </c>
      <c r="R35" s="372">
        <v>1.5</v>
      </c>
      <c r="S35" s="372">
        <v>1</v>
      </c>
      <c r="T35" s="372">
        <v>0.5</v>
      </c>
      <c r="U35" s="375">
        <v>0.25</v>
      </c>
      <c r="V35" s="373">
        <v>1.5</v>
      </c>
      <c r="W35" s="372">
        <v>1</v>
      </c>
      <c r="X35" s="372">
        <v>0.5</v>
      </c>
      <c r="Y35" s="374">
        <v>0.25</v>
      </c>
      <c r="Z35" s="372">
        <v>1.5</v>
      </c>
      <c r="AA35" s="372">
        <v>1</v>
      </c>
      <c r="AB35" s="372">
        <v>0.5</v>
      </c>
      <c r="AC35" s="375">
        <v>0.25</v>
      </c>
      <c r="AD35" s="373">
        <v>1.5</v>
      </c>
      <c r="AE35" s="372">
        <v>1</v>
      </c>
      <c r="AF35" s="372">
        <v>0.5</v>
      </c>
      <c r="AG35" s="374">
        <v>0.25</v>
      </c>
      <c r="AH35" s="376"/>
      <c r="AI35" s="377" t="str">
        <f t="shared" si="2"/>
        <v/>
      </c>
      <c r="AJ35" s="378" t="str">
        <f t="shared" si="0"/>
        <v/>
      </c>
      <c r="AK35" s="378" t="str">
        <f t="shared" si="0"/>
        <v/>
      </c>
      <c r="AL35" s="378" t="str">
        <f t="shared" si="0"/>
        <v/>
      </c>
      <c r="AM35" s="373">
        <v>1.5</v>
      </c>
      <c r="AN35" s="372">
        <v>1</v>
      </c>
      <c r="AO35" s="372">
        <v>0.5</v>
      </c>
      <c r="AP35" s="374">
        <v>0.25</v>
      </c>
      <c r="AQ35" s="372">
        <v>1</v>
      </c>
      <c r="AR35" s="372">
        <v>0.75</v>
      </c>
      <c r="AS35" s="372">
        <v>0.5</v>
      </c>
      <c r="AT35" s="375">
        <v>0.25</v>
      </c>
      <c r="AU35" s="373">
        <v>1.5</v>
      </c>
      <c r="AV35" s="372">
        <v>1</v>
      </c>
      <c r="AW35" s="372">
        <v>0.5</v>
      </c>
      <c r="AX35" s="374">
        <v>0.25</v>
      </c>
      <c r="AY35" s="372">
        <v>1.5</v>
      </c>
      <c r="AZ35" s="372">
        <v>1</v>
      </c>
      <c r="BA35" s="372">
        <v>0.5</v>
      </c>
      <c r="BB35" s="375">
        <v>0.25</v>
      </c>
      <c r="BC35" s="373">
        <v>1.5</v>
      </c>
      <c r="BD35" s="372">
        <v>1</v>
      </c>
      <c r="BE35" s="372">
        <v>0.5</v>
      </c>
      <c r="BF35" s="374">
        <v>0.25</v>
      </c>
      <c r="BG35" s="372">
        <v>1.5</v>
      </c>
      <c r="BH35" s="372">
        <v>1</v>
      </c>
      <c r="BI35" s="372">
        <v>0.5</v>
      </c>
      <c r="BJ35" s="375">
        <v>0.25</v>
      </c>
      <c r="BK35" s="373">
        <v>1.5</v>
      </c>
      <c r="BL35" s="372">
        <v>1</v>
      </c>
      <c r="BM35" s="372">
        <v>0.5</v>
      </c>
      <c r="BN35" s="374">
        <v>0.25</v>
      </c>
      <c r="BO35" s="376"/>
      <c r="BP35" s="377" t="str">
        <f t="shared" si="5"/>
        <v/>
      </c>
      <c r="BQ35" s="378" t="str">
        <f t="shared" si="3"/>
        <v/>
      </c>
      <c r="BR35" s="378" t="str">
        <f t="shared" si="3"/>
        <v/>
      </c>
      <c r="BS35" s="378" t="str">
        <f t="shared" si="3"/>
        <v/>
      </c>
      <c r="BT35" s="379">
        <v>1</v>
      </c>
      <c r="BU35" s="380">
        <v>0.75</v>
      </c>
      <c r="BV35" s="381">
        <v>0.5</v>
      </c>
      <c r="BW35" s="382">
        <v>0.25</v>
      </c>
      <c r="BX35" s="383">
        <v>1</v>
      </c>
      <c r="BY35" s="380">
        <v>0.75</v>
      </c>
      <c r="BZ35" s="381">
        <v>0.5</v>
      </c>
      <c r="CA35" s="384">
        <v>0.25</v>
      </c>
      <c r="CB35" s="385">
        <v>1.25</v>
      </c>
      <c r="CC35" s="380">
        <v>0.75</v>
      </c>
      <c r="CD35" s="382">
        <v>0.25</v>
      </c>
      <c r="CE35" s="386">
        <v>1.25</v>
      </c>
      <c r="CF35" s="380">
        <v>0.75</v>
      </c>
      <c r="CG35" s="384">
        <v>0.25</v>
      </c>
      <c r="CH35" s="379">
        <v>1</v>
      </c>
      <c r="CI35" s="380">
        <v>0.75</v>
      </c>
      <c r="CJ35" s="387">
        <v>0.5</v>
      </c>
      <c r="CK35" s="386">
        <v>1.25</v>
      </c>
      <c r="CL35" s="380">
        <v>1</v>
      </c>
      <c r="CM35" s="380">
        <v>0.75</v>
      </c>
      <c r="CN35" s="384">
        <v>0.25</v>
      </c>
      <c r="CO35" s="385">
        <v>1.25</v>
      </c>
      <c r="CP35" s="381">
        <v>1</v>
      </c>
      <c r="CQ35" s="380">
        <v>0.75</v>
      </c>
      <c r="CR35" s="381">
        <v>0.5</v>
      </c>
      <c r="CS35" s="382">
        <v>0.25</v>
      </c>
      <c r="CT35" s="386">
        <v>0.25</v>
      </c>
      <c r="CU35" s="380">
        <v>0.25</v>
      </c>
      <c r="CV35" s="384">
        <v>0.25</v>
      </c>
      <c r="CW35" s="385">
        <v>0.25</v>
      </c>
      <c r="CX35" s="380">
        <v>0.25</v>
      </c>
      <c r="CY35" s="382">
        <v>0.25</v>
      </c>
      <c r="CZ35" s="388">
        <v>0.5</v>
      </c>
      <c r="DA35" s="376"/>
      <c r="DB35" s="377" t="str">
        <f t="shared" si="4"/>
        <v/>
      </c>
      <c r="DC35" s="378" t="str">
        <f t="shared" si="1"/>
        <v/>
      </c>
      <c r="DD35" s="378" t="str">
        <f t="shared" si="1"/>
        <v/>
      </c>
      <c r="DE35" s="378" t="str">
        <f t="shared" si="1"/>
        <v/>
      </c>
      <c r="DF35" s="379">
        <v>1</v>
      </c>
      <c r="DG35" s="380">
        <v>0.75</v>
      </c>
      <c r="DH35" s="381">
        <v>0.5</v>
      </c>
      <c r="DI35" s="382">
        <v>0.25</v>
      </c>
      <c r="DJ35" s="383">
        <v>1</v>
      </c>
      <c r="DK35" s="380">
        <v>0.75</v>
      </c>
      <c r="DL35" s="381">
        <v>0.5</v>
      </c>
      <c r="DM35" s="384">
        <v>0.25</v>
      </c>
      <c r="DN35" s="385">
        <v>1.25</v>
      </c>
      <c r="DO35" s="380">
        <v>0.75</v>
      </c>
      <c r="DP35" s="382">
        <v>0.25</v>
      </c>
      <c r="DQ35" s="386">
        <v>1.25</v>
      </c>
      <c r="DR35" s="380">
        <v>0.75</v>
      </c>
      <c r="DS35" s="384">
        <v>0.25</v>
      </c>
      <c r="DT35" s="379">
        <v>1</v>
      </c>
      <c r="DU35" s="380">
        <v>0.75</v>
      </c>
      <c r="DV35" s="387">
        <v>0.5</v>
      </c>
      <c r="DW35" s="386">
        <v>1.25</v>
      </c>
      <c r="DX35" s="380">
        <v>1</v>
      </c>
      <c r="DY35" s="380">
        <v>0.75</v>
      </c>
      <c r="DZ35" s="384">
        <v>0.25</v>
      </c>
      <c r="EA35" s="385">
        <v>1.25</v>
      </c>
      <c r="EB35" s="381">
        <v>1</v>
      </c>
      <c r="EC35" s="380">
        <v>0.75</v>
      </c>
      <c r="ED35" s="381">
        <v>0.5</v>
      </c>
      <c r="EE35" s="382">
        <v>0.25</v>
      </c>
      <c r="EF35" s="386">
        <v>0.25</v>
      </c>
      <c r="EG35" s="380">
        <v>0.25</v>
      </c>
      <c r="EH35" s="384">
        <v>0.25</v>
      </c>
      <c r="EI35" s="385">
        <v>0.25</v>
      </c>
      <c r="EJ35" s="380">
        <v>0.25</v>
      </c>
      <c r="EK35" s="382">
        <v>0.25</v>
      </c>
      <c r="EL35" s="388">
        <v>0.5</v>
      </c>
      <c r="EM35" s="376"/>
    </row>
    <row r="36" spans="1:143" ht="41.4" customHeight="1" x14ac:dyDescent="0.3">
      <c r="A36" t="s">
        <v>270</v>
      </c>
      <c r="B36" s="198" t="str">
        <f>IF('ordem de passagem'!B37="","",'ordem de passagem'!B37)</f>
        <v/>
      </c>
      <c r="C36" s="199" t="str">
        <f>IF('ordem de passagem'!C37="","",'ordem de passagem'!C37)</f>
        <v/>
      </c>
      <c r="D36" s="198" t="str">
        <f>IF('ordem de passagem'!F37="","",'ordem de passagem'!F37)</f>
        <v/>
      </c>
      <c r="E36" s="357" t="str">
        <f>IF('ordem de passagem'!G37="","",'ordem de passagem'!G37)</f>
        <v/>
      </c>
      <c r="F36" s="356">
        <v>1.5</v>
      </c>
      <c r="G36" s="357">
        <v>1</v>
      </c>
      <c r="H36" s="357">
        <v>0.5</v>
      </c>
      <c r="I36" s="358">
        <v>0.25</v>
      </c>
      <c r="J36" s="357">
        <v>1</v>
      </c>
      <c r="K36" s="357">
        <v>0.75</v>
      </c>
      <c r="L36" s="357">
        <v>0.5</v>
      </c>
      <c r="M36" s="359">
        <v>0.25</v>
      </c>
      <c r="N36" s="356">
        <v>1.5</v>
      </c>
      <c r="O36" s="357">
        <v>1</v>
      </c>
      <c r="P36" s="357">
        <v>0.5</v>
      </c>
      <c r="Q36" s="358">
        <v>0.25</v>
      </c>
      <c r="R36" s="357">
        <v>1.5</v>
      </c>
      <c r="S36" s="357">
        <v>1</v>
      </c>
      <c r="T36" s="357">
        <v>0.5</v>
      </c>
      <c r="U36" s="359">
        <v>0.25</v>
      </c>
      <c r="V36" s="356">
        <v>1.5</v>
      </c>
      <c r="W36" s="357">
        <v>1</v>
      </c>
      <c r="X36" s="357">
        <v>0.5</v>
      </c>
      <c r="Y36" s="358">
        <v>0.25</v>
      </c>
      <c r="Z36" s="357">
        <v>1.5</v>
      </c>
      <c r="AA36" s="357">
        <v>1</v>
      </c>
      <c r="AB36" s="357">
        <v>0.5</v>
      </c>
      <c r="AC36" s="359">
        <v>0.25</v>
      </c>
      <c r="AD36" s="356">
        <v>1.5</v>
      </c>
      <c r="AE36" s="357">
        <v>1</v>
      </c>
      <c r="AF36" s="357">
        <v>0.5</v>
      </c>
      <c r="AG36" s="358">
        <v>0.25</v>
      </c>
      <c r="AH36" s="360"/>
      <c r="AI36" s="361" t="str">
        <f t="shared" si="2"/>
        <v/>
      </c>
      <c r="AJ36" s="362" t="str">
        <f t="shared" si="0"/>
        <v/>
      </c>
      <c r="AK36" s="362" t="str">
        <f t="shared" si="0"/>
        <v/>
      </c>
      <c r="AL36" s="362" t="str">
        <f t="shared" si="0"/>
        <v/>
      </c>
      <c r="AM36" s="356">
        <v>1.5</v>
      </c>
      <c r="AN36" s="357">
        <v>1</v>
      </c>
      <c r="AO36" s="357">
        <v>0.5</v>
      </c>
      <c r="AP36" s="358">
        <v>0.25</v>
      </c>
      <c r="AQ36" s="357">
        <v>1</v>
      </c>
      <c r="AR36" s="357">
        <v>0.75</v>
      </c>
      <c r="AS36" s="357">
        <v>0.5</v>
      </c>
      <c r="AT36" s="359">
        <v>0.25</v>
      </c>
      <c r="AU36" s="356">
        <v>1.5</v>
      </c>
      <c r="AV36" s="357">
        <v>1</v>
      </c>
      <c r="AW36" s="357">
        <v>0.5</v>
      </c>
      <c r="AX36" s="358">
        <v>0.25</v>
      </c>
      <c r="AY36" s="357">
        <v>1.5</v>
      </c>
      <c r="AZ36" s="357">
        <v>1</v>
      </c>
      <c r="BA36" s="357">
        <v>0.5</v>
      </c>
      <c r="BB36" s="359">
        <v>0.25</v>
      </c>
      <c r="BC36" s="356">
        <v>1.5</v>
      </c>
      <c r="BD36" s="357">
        <v>1</v>
      </c>
      <c r="BE36" s="357">
        <v>0.5</v>
      </c>
      <c r="BF36" s="358">
        <v>0.25</v>
      </c>
      <c r="BG36" s="357">
        <v>1.5</v>
      </c>
      <c r="BH36" s="357">
        <v>1</v>
      </c>
      <c r="BI36" s="357">
        <v>0.5</v>
      </c>
      <c r="BJ36" s="359">
        <v>0.25</v>
      </c>
      <c r="BK36" s="356">
        <v>1.5</v>
      </c>
      <c r="BL36" s="357">
        <v>1</v>
      </c>
      <c r="BM36" s="357">
        <v>0.5</v>
      </c>
      <c r="BN36" s="358">
        <v>0.25</v>
      </c>
      <c r="BO36" s="360"/>
      <c r="BP36" s="361" t="str">
        <f t="shared" si="5"/>
        <v/>
      </c>
      <c r="BQ36" s="362" t="str">
        <f t="shared" si="3"/>
        <v/>
      </c>
      <c r="BR36" s="362" t="str">
        <f t="shared" si="3"/>
        <v/>
      </c>
      <c r="BS36" s="362" t="str">
        <f t="shared" si="3"/>
        <v/>
      </c>
      <c r="BT36" s="363">
        <v>1</v>
      </c>
      <c r="BU36" s="364">
        <v>0.75</v>
      </c>
      <c r="BV36" s="365">
        <v>0.5</v>
      </c>
      <c r="BW36" s="366">
        <v>0.25</v>
      </c>
      <c r="BX36" s="367">
        <v>1</v>
      </c>
      <c r="BY36" s="364">
        <v>0.75</v>
      </c>
      <c r="BZ36" s="365">
        <v>0.5</v>
      </c>
      <c r="CA36" s="368">
        <v>0.25</v>
      </c>
      <c r="CB36" s="369">
        <v>1.25</v>
      </c>
      <c r="CC36" s="364">
        <v>0.75</v>
      </c>
      <c r="CD36" s="366">
        <v>0.25</v>
      </c>
      <c r="CE36" s="367">
        <v>1.25</v>
      </c>
      <c r="CF36" s="364">
        <v>0.75</v>
      </c>
      <c r="CG36" s="368">
        <v>0.25</v>
      </c>
      <c r="CH36" s="363">
        <v>1</v>
      </c>
      <c r="CI36" s="364">
        <v>0.75</v>
      </c>
      <c r="CJ36" s="370">
        <v>0.5</v>
      </c>
      <c r="CK36" s="367">
        <v>1.25</v>
      </c>
      <c r="CL36" s="364">
        <v>1</v>
      </c>
      <c r="CM36" s="364">
        <v>0.75</v>
      </c>
      <c r="CN36" s="368">
        <v>0.25</v>
      </c>
      <c r="CO36" s="369">
        <v>1.25</v>
      </c>
      <c r="CP36" s="365">
        <v>1</v>
      </c>
      <c r="CQ36" s="364">
        <v>0.75</v>
      </c>
      <c r="CR36" s="365">
        <v>0.5</v>
      </c>
      <c r="CS36" s="366">
        <v>0.25</v>
      </c>
      <c r="CT36" s="367">
        <v>0.25</v>
      </c>
      <c r="CU36" s="364">
        <v>0.25</v>
      </c>
      <c r="CV36" s="368">
        <v>0.25</v>
      </c>
      <c r="CW36" s="369">
        <v>0.25</v>
      </c>
      <c r="CX36" s="364">
        <v>0.25</v>
      </c>
      <c r="CY36" s="366">
        <v>0.25</v>
      </c>
      <c r="CZ36" s="371">
        <v>0.5</v>
      </c>
      <c r="DA36" s="360"/>
      <c r="DB36" s="361" t="str">
        <f t="shared" si="4"/>
        <v/>
      </c>
      <c r="DC36" s="362" t="str">
        <f t="shared" si="1"/>
        <v/>
      </c>
      <c r="DD36" s="362" t="str">
        <f t="shared" si="1"/>
        <v/>
      </c>
      <c r="DE36" s="362" t="str">
        <f t="shared" si="1"/>
        <v/>
      </c>
      <c r="DF36" s="363">
        <v>1</v>
      </c>
      <c r="DG36" s="364">
        <v>0.75</v>
      </c>
      <c r="DH36" s="365">
        <v>0.5</v>
      </c>
      <c r="DI36" s="366">
        <v>0.25</v>
      </c>
      <c r="DJ36" s="367">
        <v>1</v>
      </c>
      <c r="DK36" s="364">
        <v>0.75</v>
      </c>
      <c r="DL36" s="365">
        <v>0.5</v>
      </c>
      <c r="DM36" s="368">
        <v>0.25</v>
      </c>
      <c r="DN36" s="369">
        <v>1.25</v>
      </c>
      <c r="DO36" s="364">
        <v>0.75</v>
      </c>
      <c r="DP36" s="366">
        <v>0.25</v>
      </c>
      <c r="DQ36" s="367">
        <v>1.25</v>
      </c>
      <c r="DR36" s="364">
        <v>0.75</v>
      </c>
      <c r="DS36" s="368">
        <v>0.25</v>
      </c>
      <c r="DT36" s="363">
        <v>1</v>
      </c>
      <c r="DU36" s="364">
        <v>0.75</v>
      </c>
      <c r="DV36" s="370">
        <v>0.5</v>
      </c>
      <c r="DW36" s="367">
        <v>1.25</v>
      </c>
      <c r="DX36" s="364">
        <v>1</v>
      </c>
      <c r="DY36" s="364">
        <v>0.75</v>
      </c>
      <c r="DZ36" s="368">
        <v>0.25</v>
      </c>
      <c r="EA36" s="369">
        <v>1.25</v>
      </c>
      <c r="EB36" s="365">
        <v>1</v>
      </c>
      <c r="EC36" s="364">
        <v>0.75</v>
      </c>
      <c r="ED36" s="365">
        <v>0.5</v>
      </c>
      <c r="EE36" s="366">
        <v>0.25</v>
      </c>
      <c r="EF36" s="367">
        <v>0.25</v>
      </c>
      <c r="EG36" s="364">
        <v>0.25</v>
      </c>
      <c r="EH36" s="368">
        <v>0.25</v>
      </c>
      <c r="EI36" s="369">
        <v>0.25</v>
      </c>
      <c r="EJ36" s="364">
        <v>0.25</v>
      </c>
      <c r="EK36" s="366">
        <v>0.25</v>
      </c>
      <c r="EL36" s="371">
        <v>0.5</v>
      </c>
      <c r="EM36" s="360"/>
    </row>
    <row r="37" spans="1:143" ht="41.4" customHeight="1" x14ac:dyDescent="0.3">
      <c r="A37" t="s">
        <v>271</v>
      </c>
      <c r="B37" s="327" t="str">
        <f>IF('ordem de passagem'!B38="","",'ordem de passagem'!B38)</f>
        <v/>
      </c>
      <c r="C37" s="127" t="str">
        <f>IF('ordem de passagem'!C38="","",'ordem de passagem'!C38)</f>
        <v/>
      </c>
      <c r="D37" s="327" t="str">
        <f>IF('ordem de passagem'!F38="","",'ordem de passagem'!F38)</f>
        <v/>
      </c>
      <c r="E37" s="372" t="str">
        <f>IF('ordem de passagem'!G38="","",'ordem de passagem'!G38)</f>
        <v/>
      </c>
      <c r="F37" s="373">
        <v>1.5</v>
      </c>
      <c r="G37" s="372">
        <v>1</v>
      </c>
      <c r="H37" s="372">
        <v>0.5</v>
      </c>
      <c r="I37" s="374">
        <v>0.25</v>
      </c>
      <c r="J37" s="372">
        <v>1</v>
      </c>
      <c r="K37" s="372">
        <v>0.75</v>
      </c>
      <c r="L37" s="372">
        <v>0.5</v>
      </c>
      <c r="M37" s="375">
        <v>0.25</v>
      </c>
      <c r="N37" s="373">
        <v>1.5</v>
      </c>
      <c r="O37" s="372">
        <v>1</v>
      </c>
      <c r="P37" s="372">
        <v>0.5</v>
      </c>
      <c r="Q37" s="374">
        <v>0.25</v>
      </c>
      <c r="R37" s="372">
        <v>1.5</v>
      </c>
      <c r="S37" s="372">
        <v>1</v>
      </c>
      <c r="T37" s="372">
        <v>0.5</v>
      </c>
      <c r="U37" s="375">
        <v>0.25</v>
      </c>
      <c r="V37" s="373">
        <v>1.5</v>
      </c>
      <c r="W37" s="372">
        <v>1</v>
      </c>
      <c r="X37" s="372">
        <v>0.5</v>
      </c>
      <c r="Y37" s="374">
        <v>0.25</v>
      </c>
      <c r="Z37" s="372">
        <v>1.5</v>
      </c>
      <c r="AA37" s="372">
        <v>1</v>
      </c>
      <c r="AB37" s="372">
        <v>0.5</v>
      </c>
      <c r="AC37" s="375">
        <v>0.25</v>
      </c>
      <c r="AD37" s="373">
        <v>1.5</v>
      </c>
      <c r="AE37" s="372">
        <v>1</v>
      </c>
      <c r="AF37" s="372">
        <v>0.5</v>
      </c>
      <c r="AG37" s="374">
        <v>0.25</v>
      </c>
      <c r="AH37" s="376"/>
      <c r="AI37" s="377" t="str">
        <f t="shared" si="2"/>
        <v/>
      </c>
      <c r="AJ37" s="378" t="str">
        <f t="shared" si="0"/>
        <v/>
      </c>
      <c r="AK37" s="378" t="str">
        <f t="shared" si="0"/>
        <v/>
      </c>
      <c r="AL37" s="378" t="str">
        <f t="shared" si="0"/>
        <v/>
      </c>
      <c r="AM37" s="373">
        <v>1.5</v>
      </c>
      <c r="AN37" s="372">
        <v>1</v>
      </c>
      <c r="AO37" s="372">
        <v>0.5</v>
      </c>
      <c r="AP37" s="374">
        <v>0.25</v>
      </c>
      <c r="AQ37" s="372">
        <v>1</v>
      </c>
      <c r="AR37" s="372">
        <v>0.75</v>
      </c>
      <c r="AS37" s="372">
        <v>0.5</v>
      </c>
      <c r="AT37" s="375">
        <v>0.25</v>
      </c>
      <c r="AU37" s="373">
        <v>1.5</v>
      </c>
      <c r="AV37" s="372">
        <v>1</v>
      </c>
      <c r="AW37" s="372">
        <v>0.5</v>
      </c>
      <c r="AX37" s="374">
        <v>0.25</v>
      </c>
      <c r="AY37" s="372">
        <v>1.5</v>
      </c>
      <c r="AZ37" s="372">
        <v>1</v>
      </c>
      <c r="BA37" s="372">
        <v>0.5</v>
      </c>
      <c r="BB37" s="375">
        <v>0.25</v>
      </c>
      <c r="BC37" s="373">
        <v>1.5</v>
      </c>
      <c r="BD37" s="372">
        <v>1</v>
      </c>
      <c r="BE37" s="372">
        <v>0.5</v>
      </c>
      <c r="BF37" s="374">
        <v>0.25</v>
      </c>
      <c r="BG37" s="372">
        <v>1.5</v>
      </c>
      <c r="BH37" s="372">
        <v>1</v>
      </c>
      <c r="BI37" s="372">
        <v>0.5</v>
      </c>
      <c r="BJ37" s="375">
        <v>0.25</v>
      </c>
      <c r="BK37" s="373">
        <v>1.5</v>
      </c>
      <c r="BL37" s="372">
        <v>1</v>
      </c>
      <c r="BM37" s="372">
        <v>0.5</v>
      </c>
      <c r="BN37" s="374">
        <v>0.25</v>
      </c>
      <c r="BO37" s="376"/>
      <c r="BP37" s="377" t="str">
        <f t="shared" si="5"/>
        <v/>
      </c>
      <c r="BQ37" s="378" t="str">
        <f t="shared" si="3"/>
        <v/>
      </c>
      <c r="BR37" s="378" t="str">
        <f t="shared" si="3"/>
        <v/>
      </c>
      <c r="BS37" s="378" t="str">
        <f t="shared" si="3"/>
        <v/>
      </c>
      <c r="BT37" s="379">
        <v>1</v>
      </c>
      <c r="BU37" s="380">
        <v>0.75</v>
      </c>
      <c r="BV37" s="381">
        <v>0.5</v>
      </c>
      <c r="BW37" s="382">
        <v>0.25</v>
      </c>
      <c r="BX37" s="383">
        <v>1</v>
      </c>
      <c r="BY37" s="380">
        <v>0.75</v>
      </c>
      <c r="BZ37" s="381">
        <v>0.5</v>
      </c>
      <c r="CA37" s="384">
        <v>0.25</v>
      </c>
      <c r="CB37" s="385">
        <v>1.25</v>
      </c>
      <c r="CC37" s="380">
        <v>0.75</v>
      </c>
      <c r="CD37" s="382">
        <v>0.25</v>
      </c>
      <c r="CE37" s="386">
        <v>1.25</v>
      </c>
      <c r="CF37" s="380">
        <v>0.75</v>
      </c>
      <c r="CG37" s="384">
        <v>0.25</v>
      </c>
      <c r="CH37" s="379">
        <v>1</v>
      </c>
      <c r="CI37" s="380">
        <v>0.75</v>
      </c>
      <c r="CJ37" s="387">
        <v>0.5</v>
      </c>
      <c r="CK37" s="386">
        <v>1.25</v>
      </c>
      <c r="CL37" s="380">
        <v>1</v>
      </c>
      <c r="CM37" s="380">
        <v>0.75</v>
      </c>
      <c r="CN37" s="384">
        <v>0.25</v>
      </c>
      <c r="CO37" s="385">
        <v>1.25</v>
      </c>
      <c r="CP37" s="381">
        <v>1</v>
      </c>
      <c r="CQ37" s="380">
        <v>0.75</v>
      </c>
      <c r="CR37" s="381">
        <v>0.5</v>
      </c>
      <c r="CS37" s="382">
        <v>0.25</v>
      </c>
      <c r="CT37" s="386">
        <v>0.25</v>
      </c>
      <c r="CU37" s="380">
        <v>0.25</v>
      </c>
      <c r="CV37" s="384">
        <v>0.25</v>
      </c>
      <c r="CW37" s="385">
        <v>0.25</v>
      </c>
      <c r="CX37" s="380">
        <v>0.25</v>
      </c>
      <c r="CY37" s="382">
        <v>0.25</v>
      </c>
      <c r="CZ37" s="388">
        <v>0.5</v>
      </c>
      <c r="DA37" s="376"/>
      <c r="DB37" s="377" t="str">
        <f t="shared" si="4"/>
        <v/>
      </c>
      <c r="DC37" s="378" t="str">
        <f t="shared" si="1"/>
        <v/>
      </c>
      <c r="DD37" s="378" t="str">
        <f t="shared" si="1"/>
        <v/>
      </c>
      <c r="DE37" s="378" t="str">
        <f t="shared" si="1"/>
        <v/>
      </c>
      <c r="DF37" s="379">
        <v>1</v>
      </c>
      <c r="DG37" s="380">
        <v>0.75</v>
      </c>
      <c r="DH37" s="381">
        <v>0.5</v>
      </c>
      <c r="DI37" s="382">
        <v>0.25</v>
      </c>
      <c r="DJ37" s="383">
        <v>1</v>
      </c>
      <c r="DK37" s="380">
        <v>0.75</v>
      </c>
      <c r="DL37" s="381">
        <v>0.5</v>
      </c>
      <c r="DM37" s="384">
        <v>0.25</v>
      </c>
      <c r="DN37" s="385">
        <v>1.25</v>
      </c>
      <c r="DO37" s="380">
        <v>0.75</v>
      </c>
      <c r="DP37" s="382">
        <v>0.25</v>
      </c>
      <c r="DQ37" s="386">
        <v>1.25</v>
      </c>
      <c r="DR37" s="380">
        <v>0.75</v>
      </c>
      <c r="DS37" s="384">
        <v>0.25</v>
      </c>
      <c r="DT37" s="379">
        <v>1</v>
      </c>
      <c r="DU37" s="380">
        <v>0.75</v>
      </c>
      <c r="DV37" s="387">
        <v>0.5</v>
      </c>
      <c r="DW37" s="386">
        <v>1.25</v>
      </c>
      <c r="DX37" s="380">
        <v>1</v>
      </c>
      <c r="DY37" s="380">
        <v>0.75</v>
      </c>
      <c r="DZ37" s="384">
        <v>0.25</v>
      </c>
      <c r="EA37" s="385">
        <v>1.25</v>
      </c>
      <c r="EB37" s="381">
        <v>1</v>
      </c>
      <c r="EC37" s="380">
        <v>0.75</v>
      </c>
      <c r="ED37" s="381">
        <v>0.5</v>
      </c>
      <c r="EE37" s="382">
        <v>0.25</v>
      </c>
      <c r="EF37" s="386">
        <v>0.25</v>
      </c>
      <c r="EG37" s="380">
        <v>0.25</v>
      </c>
      <c r="EH37" s="384">
        <v>0.25</v>
      </c>
      <c r="EI37" s="385">
        <v>0.25</v>
      </c>
      <c r="EJ37" s="380">
        <v>0.25</v>
      </c>
      <c r="EK37" s="382">
        <v>0.25</v>
      </c>
      <c r="EL37" s="388">
        <v>0.5</v>
      </c>
      <c r="EM37" s="376"/>
    </row>
    <row r="38" spans="1:143" ht="41.4" customHeight="1" x14ac:dyDescent="0.3">
      <c r="A38" t="s">
        <v>272</v>
      </c>
      <c r="B38" s="198" t="str">
        <f>IF('ordem de passagem'!B39="","",'ordem de passagem'!B39)</f>
        <v/>
      </c>
      <c r="C38" s="199" t="str">
        <f>IF('ordem de passagem'!C39="","",'ordem de passagem'!C39)</f>
        <v/>
      </c>
      <c r="D38" s="198" t="str">
        <f>IF('ordem de passagem'!F39="","",'ordem de passagem'!F39)</f>
        <v/>
      </c>
      <c r="E38" s="357" t="str">
        <f>IF('ordem de passagem'!G39="","",'ordem de passagem'!G39)</f>
        <v/>
      </c>
      <c r="F38" s="356">
        <v>1.5</v>
      </c>
      <c r="G38" s="357">
        <v>1</v>
      </c>
      <c r="H38" s="357">
        <v>0.5</v>
      </c>
      <c r="I38" s="358">
        <v>0.25</v>
      </c>
      <c r="J38" s="357">
        <v>1</v>
      </c>
      <c r="K38" s="357">
        <v>0.75</v>
      </c>
      <c r="L38" s="357">
        <v>0.5</v>
      </c>
      <c r="M38" s="359">
        <v>0.25</v>
      </c>
      <c r="N38" s="356">
        <v>1.5</v>
      </c>
      <c r="O38" s="357">
        <v>1</v>
      </c>
      <c r="P38" s="357">
        <v>0.5</v>
      </c>
      <c r="Q38" s="358">
        <v>0.25</v>
      </c>
      <c r="R38" s="357">
        <v>1.5</v>
      </c>
      <c r="S38" s="357">
        <v>1</v>
      </c>
      <c r="T38" s="357">
        <v>0.5</v>
      </c>
      <c r="U38" s="359">
        <v>0.25</v>
      </c>
      <c r="V38" s="356">
        <v>1.5</v>
      </c>
      <c r="W38" s="357">
        <v>1</v>
      </c>
      <c r="X38" s="357">
        <v>0.5</v>
      </c>
      <c r="Y38" s="358">
        <v>0.25</v>
      </c>
      <c r="Z38" s="357">
        <v>1.5</v>
      </c>
      <c r="AA38" s="357">
        <v>1</v>
      </c>
      <c r="AB38" s="357">
        <v>0.5</v>
      </c>
      <c r="AC38" s="359">
        <v>0.25</v>
      </c>
      <c r="AD38" s="356">
        <v>1.5</v>
      </c>
      <c r="AE38" s="357">
        <v>1</v>
      </c>
      <c r="AF38" s="357">
        <v>0.5</v>
      </c>
      <c r="AG38" s="358">
        <v>0.25</v>
      </c>
      <c r="AH38" s="360"/>
      <c r="AI38" s="361" t="str">
        <f t="shared" si="2"/>
        <v/>
      </c>
      <c r="AJ38" s="362" t="str">
        <f t="shared" si="0"/>
        <v/>
      </c>
      <c r="AK38" s="362" t="str">
        <f t="shared" si="0"/>
        <v/>
      </c>
      <c r="AL38" s="362" t="str">
        <f t="shared" si="0"/>
        <v/>
      </c>
      <c r="AM38" s="356">
        <v>1.5</v>
      </c>
      <c r="AN38" s="357">
        <v>1</v>
      </c>
      <c r="AO38" s="357">
        <v>0.5</v>
      </c>
      <c r="AP38" s="358">
        <v>0.25</v>
      </c>
      <c r="AQ38" s="357">
        <v>1</v>
      </c>
      <c r="AR38" s="357">
        <v>0.75</v>
      </c>
      <c r="AS38" s="357">
        <v>0.5</v>
      </c>
      <c r="AT38" s="359">
        <v>0.25</v>
      </c>
      <c r="AU38" s="356">
        <v>1.5</v>
      </c>
      <c r="AV38" s="357">
        <v>1</v>
      </c>
      <c r="AW38" s="357">
        <v>0.5</v>
      </c>
      <c r="AX38" s="358">
        <v>0.25</v>
      </c>
      <c r="AY38" s="357">
        <v>1.5</v>
      </c>
      <c r="AZ38" s="357">
        <v>1</v>
      </c>
      <c r="BA38" s="357">
        <v>0.5</v>
      </c>
      <c r="BB38" s="359">
        <v>0.25</v>
      </c>
      <c r="BC38" s="356">
        <v>1.5</v>
      </c>
      <c r="BD38" s="357">
        <v>1</v>
      </c>
      <c r="BE38" s="357">
        <v>0.5</v>
      </c>
      <c r="BF38" s="358">
        <v>0.25</v>
      </c>
      <c r="BG38" s="357">
        <v>1.5</v>
      </c>
      <c r="BH38" s="357">
        <v>1</v>
      </c>
      <c r="BI38" s="357">
        <v>0.5</v>
      </c>
      <c r="BJ38" s="359">
        <v>0.25</v>
      </c>
      <c r="BK38" s="356">
        <v>1.5</v>
      </c>
      <c r="BL38" s="357">
        <v>1</v>
      </c>
      <c r="BM38" s="357">
        <v>0.5</v>
      </c>
      <c r="BN38" s="358">
        <v>0.25</v>
      </c>
      <c r="BO38" s="360"/>
      <c r="BP38" s="361" t="str">
        <f t="shared" si="5"/>
        <v/>
      </c>
      <c r="BQ38" s="362" t="str">
        <f t="shared" si="3"/>
        <v/>
      </c>
      <c r="BR38" s="362" t="str">
        <f t="shared" si="3"/>
        <v/>
      </c>
      <c r="BS38" s="362" t="str">
        <f t="shared" si="3"/>
        <v/>
      </c>
      <c r="BT38" s="363">
        <v>1</v>
      </c>
      <c r="BU38" s="364">
        <v>0.75</v>
      </c>
      <c r="BV38" s="365">
        <v>0.5</v>
      </c>
      <c r="BW38" s="366">
        <v>0.25</v>
      </c>
      <c r="BX38" s="367">
        <v>1</v>
      </c>
      <c r="BY38" s="364">
        <v>0.75</v>
      </c>
      <c r="BZ38" s="365">
        <v>0.5</v>
      </c>
      <c r="CA38" s="368">
        <v>0.25</v>
      </c>
      <c r="CB38" s="369">
        <v>1.25</v>
      </c>
      <c r="CC38" s="364">
        <v>0.75</v>
      </c>
      <c r="CD38" s="366">
        <v>0.25</v>
      </c>
      <c r="CE38" s="367">
        <v>1.25</v>
      </c>
      <c r="CF38" s="364">
        <v>0.75</v>
      </c>
      <c r="CG38" s="368">
        <v>0.25</v>
      </c>
      <c r="CH38" s="363">
        <v>1</v>
      </c>
      <c r="CI38" s="364">
        <v>0.75</v>
      </c>
      <c r="CJ38" s="370">
        <v>0.5</v>
      </c>
      <c r="CK38" s="367">
        <v>1.25</v>
      </c>
      <c r="CL38" s="364">
        <v>1</v>
      </c>
      <c r="CM38" s="364">
        <v>0.75</v>
      </c>
      <c r="CN38" s="368">
        <v>0.25</v>
      </c>
      <c r="CO38" s="369">
        <v>1.25</v>
      </c>
      <c r="CP38" s="365">
        <v>1</v>
      </c>
      <c r="CQ38" s="364">
        <v>0.75</v>
      </c>
      <c r="CR38" s="365">
        <v>0.5</v>
      </c>
      <c r="CS38" s="366">
        <v>0.25</v>
      </c>
      <c r="CT38" s="367">
        <v>0.25</v>
      </c>
      <c r="CU38" s="364">
        <v>0.25</v>
      </c>
      <c r="CV38" s="368">
        <v>0.25</v>
      </c>
      <c r="CW38" s="369">
        <v>0.25</v>
      </c>
      <c r="CX38" s="364">
        <v>0.25</v>
      </c>
      <c r="CY38" s="366">
        <v>0.25</v>
      </c>
      <c r="CZ38" s="371">
        <v>0.5</v>
      </c>
      <c r="DA38" s="360"/>
      <c r="DB38" s="361" t="str">
        <f t="shared" si="4"/>
        <v/>
      </c>
      <c r="DC38" s="362" t="str">
        <f t="shared" si="1"/>
        <v/>
      </c>
      <c r="DD38" s="362" t="str">
        <f t="shared" si="1"/>
        <v/>
      </c>
      <c r="DE38" s="362" t="str">
        <f t="shared" si="1"/>
        <v/>
      </c>
      <c r="DF38" s="363">
        <v>1</v>
      </c>
      <c r="DG38" s="364">
        <v>0.75</v>
      </c>
      <c r="DH38" s="365">
        <v>0.5</v>
      </c>
      <c r="DI38" s="366">
        <v>0.25</v>
      </c>
      <c r="DJ38" s="367">
        <v>1</v>
      </c>
      <c r="DK38" s="364">
        <v>0.75</v>
      </c>
      <c r="DL38" s="365">
        <v>0.5</v>
      </c>
      <c r="DM38" s="368">
        <v>0.25</v>
      </c>
      <c r="DN38" s="369">
        <v>1.25</v>
      </c>
      <c r="DO38" s="364">
        <v>0.75</v>
      </c>
      <c r="DP38" s="366">
        <v>0.25</v>
      </c>
      <c r="DQ38" s="367">
        <v>1.25</v>
      </c>
      <c r="DR38" s="364">
        <v>0.75</v>
      </c>
      <c r="DS38" s="368">
        <v>0.25</v>
      </c>
      <c r="DT38" s="363">
        <v>1</v>
      </c>
      <c r="DU38" s="364">
        <v>0.75</v>
      </c>
      <c r="DV38" s="370">
        <v>0.5</v>
      </c>
      <c r="DW38" s="367">
        <v>1.25</v>
      </c>
      <c r="DX38" s="364">
        <v>1</v>
      </c>
      <c r="DY38" s="364">
        <v>0.75</v>
      </c>
      <c r="DZ38" s="368">
        <v>0.25</v>
      </c>
      <c r="EA38" s="369">
        <v>1.25</v>
      </c>
      <c r="EB38" s="365">
        <v>1</v>
      </c>
      <c r="EC38" s="364">
        <v>0.75</v>
      </c>
      <c r="ED38" s="365">
        <v>0.5</v>
      </c>
      <c r="EE38" s="366">
        <v>0.25</v>
      </c>
      <c r="EF38" s="367">
        <v>0.25</v>
      </c>
      <c r="EG38" s="364">
        <v>0.25</v>
      </c>
      <c r="EH38" s="368">
        <v>0.25</v>
      </c>
      <c r="EI38" s="369">
        <v>0.25</v>
      </c>
      <c r="EJ38" s="364">
        <v>0.25</v>
      </c>
      <c r="EK38" s="366">
        <v>0.25</v>
      </c>
      <c r="EL38" s="371">
        <v>0.5</v>
      </c>
      <c r="EM38" s="360"/>
    </row>
    <row r="39" spans="1:143" ht="41.4" customHeight="1" x14ac:dyDescent="0.3">
      <c r="A39" t="s">
        <v>273</v>
      </c>
      <c r="B39" s="327" t="str">
        <f>IF('ordem de passagem'!B40="","",'ordem de passagem'!B40)</f>
        <v/>
      </c>
      <c r="C39" s="127" t="str">
        <f>IF('ordem de passagem'!C40="","",'ordem de passagem'!C40)</f>
        <v/>
      </c>
      <c r="D39" s="327" t="str">
        <f>IF('ordem de passagem'!F40="","",'ordem de passagem'!F40)</f>
        <v/>
      </c>
      <c r="E39" s="372" t="str">
        <f>IF('ordem de passagem'!G40="","",'ordem de passagem'!G40)</f>
        <v/>
      </c>
      <c r="F39" s="373">
        <v>1.5</v>
      </c>
      <c r="G39" s="372">
        <v>1</v>
      </c>
      <c r="H39" s="372">
        <v>0.5</v>
      </c>
      <c r="I39" s="374">
        <v>0.25</v>
      </c>
      <c r="J39" s="372">
        <v>1</v>
      </c>
      <c r="K39" s="372">
        <v>0.75</v>
      </c>
      <c r="L39" s="372">
        <v>0.5</v>
      </c>
      <c r="M39" s="375">
        <v>0.25</v>
      </c>
      <c r="N39" s="373">
        <v>1.5</v>
      </c>
      <c r="O39" s="372">
        <v>1</v>
      </c>
      <c r="P39" s="372">
        <v>0.5</v>
      </c>
      <c r="Q39" s="374">
        <v>0.25</v>
      </c>
      <c r="R39" s="372">
        <v>1.5</v>
      </c>
      <c r="S39" s="372">
        <v>1</v>
      </c>
      <c r="T39" s="372">
        <v>0.5</v>
      </c>
      <c r="U39" s="375">
        <v>0.25</v>
      </c>
      <c r="V39" s="373">
        <v>1.5</v>
      </c>
      <c r="W39" s="372">
        <v>1</v>
      </c>
      <c r="X39" s="372">
        <v>0.5</v>
      </c>
      <c r="Y39" s="374">
        <v>0.25</v>
      </c>
      <c r="Z39" s="372">
        <v>1.5</v>
      </c>
      <c r="AA39" s="372">
        <v>1</v>
      </c>
      <c r="AB39" s="372">
        <v>0.5</v>
      </c>
      <c r="AC39" s="375">
        <v>0.25</v>
      </c>
      <c r="AD39" s="373">
        <v>1.5</v>
      </c>
      <c r="AE39" s="372">
        <v>1</v>
      </c>
      <c r="AF39" s="372">
        <v>0.5</v>
      </c>
      <c r="AG39" s="374">
        <v>0.25</v>
      </c>
      <c r="AH39" s="376"/>
      <c r="AI39" s="377" t="str">
        <f t="shared" si="2"/>
        <v/>
      </c>
      <c r="AJ39" s="378" t="str">
        <f t="shared" si="0"/>
        <v/>
      </c>
      <c r="AK39" s="378" t="str">
        <f t="shared" si="0"/>
        <v/>
      </c>
      <c r="AL39" s="378" t="str">
        <f t="shared" si="0"/>
        <v/>
      </c>
      <c r="AM39" s="373">
        <v>1.5</v>
      </c>
      <c r="AN39" s="372">
        <v>1</v>
      </c>
      <c r="AO39" s="372">
        <v>0.5</v>
      </c>
      <c r="AP39" s="374">
        <v>0.25</v>
      </c>
      <c r="AQ39" s="372">
        <v>1</v>
      </c>
      <c r="AR39" s="372">
        <v>0.75</v>
      </c>
      <c r="AS39" s="372">
        <v>0.5</v>
      </c>
      <c r="AT39" s="375">
        <v>0.25</v>
      </c>
      <c r="AU39" s="373">
        <v>1.5</v>
      </c>
      <c r="AV39" s="372">
        <v>1</v>
      </c>
      <c r="AW39" s="372">
        <v>0.5</v>
      </c>
      <c r="AX39" s="374">
        <v>0.25</v>
      </c>
      <c r="AY39" s="372">
        <v>1.5</v>
      </c>
      <c r="AZ39" s="372">
        <v>1</v>
      </c>
      <c r="BA39" s="372">
        <v>0.5</v>
      </c>
      <c r="BB39" s="375">
        <v>0.25</v>
      </c>
      <c r="BC39" s="373">
        <v>1.5</v>
      </c>
      <c r="BD39" s="372">
        <v>1</v>
      </c>
      <c r="BE39" s="372">
        <v>0.5</v>
      </c>
      <c r="BF39" s="374">
        <v>0.25</v>
      </c>
      <c r="BG39" s="372">
        <v>1.5</v>
      </c>
      <c r="BH39" s="372">
        <v>1</v>
      </c>
      <c r="BI39" s="372">
        <v>0.5</v>
      </c>
      <c r="BJ39" s="375">
        <v>0.25</v>
      </c>
      <c r="BK39" s="373">
        <v>1.5</v>
      </c>
      <c r="BL39" s="372">
        <v>1</v>
      </c>
      <c r="BM39" s="372">
        <v>0.5</v>
      </c>
      <c r="BN39" s="374">
        <v>0.25</v>
      </c>
      <c r="BO39" s="376"/>
      <c r="BP39" s="377" t="str">
        <f t="shared" si="5"/>
        <v/>
      </c>
      <c r="BQ39" s="378" t="str">
        <f t="shared" si="3"/>
        <v/>
      </c>
      <c r="BR39" s="378" t="str">
        <f t="shared" si="3"/>
        <v/>
      </c>
      <c r="BS39" s="378" t="str">
        <f t="shared" si="3"/>
        <v/>
      </c>
      <c r="BT39" s="379">
        <v>1</v>
      </c>
      <c r="BU39" s="380">
        <v>0.75</v>
      </c>
      <c r="BV39" s="381">
        <v>0.5</v>
      </c>
      <c r="BW39" s="382">
        <v>0.25</v>
      </c>
      <c r="BX39" s="383">
        <v>1</v>
      </c>
      <c r="BY39" s="380">
        <v>0.75</v>
      </c>
      <c r="BZ39" s="381">
        <v>0.5</v>
      </c>
      <c r="CA39" s="384">
        <v>0.25</v>
      </c>
      <c r="CB39" s="385">
        <v>1.25</v>
      </c>
      <c r="CC39" s="380">
        <v>0.75</v>
      </c>
      <c r="CD39" s="382">
        <v>0.25</v>
      </c>
      <c r="CE39" s="386">
        <v>1.25</v>
      </c>
      <c r="CF39" s="380">
        <v>0.75</v>
      </c>
      <c r="CG39" s="384">
        <v>0.25</v>
      </c>
      <c r="CH39" s="379">
        <v>1</v>
      </c>
      <c r="CI39" s="380">
        <v>0.75</v>
      </c>
      <c r="CJ39" s="387">
        <v>0.5</v>
      </c>
      <c r="CK39" s="386">
        <v>1.25</v>
      </c>
      <c r="CL39" s="380">
        <v>1</v>
      </c>
      <c r="CM39" s="380">
        <v>0.75</v>
      </c>
      <c r="CN39" s="384">
        <v>0.25</v>
      </c>
      <c r="CO39" s="385">
        <v>1.25</v>
      </c>
      <c r="CP39" s="381">
        <v>1</v>
      </c>
      <c r="CQ39" s="380">
        <v>0.75</v>
      </c>
      <c r="CR39" s="381">
        <v>0.5</v>
      </c>
      <c r="CS39" s="382">
        <v>0.25</v>
      </c>
      <c r="CT39" s="386">
        <v>0.25</v>
      </c>
      <c r="CU39" s="380">
        <v>0.25</v>
      </c>
      <c r="CV39" s="384">
        <v>0.25</v>
      </c>
      <c r="CW39" s="385">
        <v>0.25</v>
      </c>
      <c r="CX39" s="380">
        <v>0.25</v>
      </c>
      <c r="CY39" s="382">
        <v>0.25</v>
      </c>
      <c r="CZ39" s="388">
        <v>0.5</v>
      </c>
      <c r="DA39" s="376"/>
      <c r="DB39" s="377" t="str">
        <f t="shared" si="4"/>
        <v/>
      </c>
      <c r="DC39" s="378" t="str">
        <f t="shared" si="1"/>
        <v/>
      </c>
      <c r="DD39" s="378" t="str">
        <f t="shared" si="1"/>
        <v/>
      </c>
      <c r="DE39" s="378" t="str">
        <f t="shared" si="1"/>
        <v/>
      </c>
      <c r="DF39" s="379">
        <v>1</v>
      </c>
      <c r="DG39" s="380">
        <v>0.75</v>
      </c>
      <c r="DH39" s="381">
        <v>0.5</v>
      </c>
      <c r="DI39" s="382">
        <v>0.25</v>
      </c>
      <c r="DJ39" s="383">
        <v>1</v>
      </c>
      <c r="DK39" s="380">
        <v>0.75</v>
      </c>
      <c r="DL39" s="381">
        <v>0.5</v>
      </c>
      <c r="DM39" s="384">
        <v>0.25</v>
      </c>
      <c r="DN39" s="385">
        <v>1.25</v>
      </c>
      <c r="DO39" s="380">
        <v>0.75</v>
      </c>
      <c r="DP39" s="382">
        <v>0.25</v>
      </c>
      <c r="DQ39" s="386">
        <v>1.25</v>
      </c>
      <c r="DR39" s="380">
        <v>0.75</v>
      </c>
      <c r="DS39" s="384">
        <v>0.25</v>
      </c>
      <c r="DT39" s="379">
        <v>1</v>
      </c>
      <c r="DU39" s="380">
        <v>0.75</v>
      </c>
      <c r="DV39" s="387">
        <v>0.5</v>
      </c>
      <c r="DW39" s="386">
        <v>1.25</v>
      </c>
      <c r="DX39" s="380">
        <v>1</v>
      </c>
      <c r="DY39" s="380">
        <v>0.75</v>
      </c>
      <c r="DZ39" s="384">
        <v>0.25</v>
      </c>
      <c r="EA39" s="385">
        <v>1.25</v>
      </c>
      <c r="EB39" s="381">
        <v>1</v>
      </c>
      <c r="EC39" s="380">
        <v>0.75</v>
      </c>
      <c r="ED39" s="381">
        <v>0.5</v>
      </c>
      <c r="EE39" s="382">
        <v>0.25</v>
      </c>
      <c r="EF39" s="386">
        <v>0.25</v>
      </c>
      <c r="EG39" s="380">
        <v>0.25</v>
      </c>
      <c r="EH39" s="384">
        <v>0.25</v>
      </c>
      <c r="EI39" s="385">
        <v>0.25</v>
      </c>
      <c r="EJ39" s="380">
        <v>0.25</v>
      </c>
      <c r="EK39" s="382">
        <v>0.25</v>
      </c>
      <c r="EL39" s="388">
        <v>0.5</v>
      </c>
      <c r="EM39" s="376"/>
    </row>
    <row r="40" spans="1:143" ht="41.4" customHeight="1" x14ac:dyDescent="0.3">
      <c r="A40" t="s">
        <v>274</v>
      </c>
      <c r="B40" s="198" t="str">
        <f>IF('ordem de passagem'!B41="","",'ordem de passagem'!B41)</f>
        <v/>
      </c>
      <c r="C40" s="199" t="str">
        <f>IF('ordem de passagem'!C41="","",'ordem de passagem'!C41)</f>
        <v/>
      </c>
      <c r="D40" s="198" t="str">
        <f>IF('ordem de passagem'!F41="","",'ordem de passagem'!F41)</f>
        <v/>
      </c>
      <c r="E40" s="357" t="str">
        <f>IF('ordem de passagem'!G41="","",'ordem de passagem'!G41)</f>
        <v/>
      </c>
      <c r="F40" s="356">
        <v>1.5</v>
      </c>
      <c r="G40" s="357">
        <v>1</v>
      </c>
      <c r="H40" s="357">
        <v>0.5</v>
      </c>
      <c r="I40" s="358">
        <v>0.25</v>
      </c>
      <c r="J40" s="357">
        <v>1</v>
      </c>
      <c r="K40" s="357">
        <v>0.75</v>
      </c>
      <c r="L40" s="357">
        <v>0.5</v>
      </c>
      <c r="M40" s="359">
        <v>0.25</v>
      </c>
      <c r="N40" s="356">
        <v>1.5</v>
      </c>
      <c r="O40" s="357">
        <v>1</v>
      </c>
      <c r="P40" s="357">
        <v>0.5</v>
      </c>
      <c r="Q40" s="358">
        <v>0.25</v>
      </c>
      <c r="R40" s="357">
        <v>1.5</v>
      </c>
      <c r="S40" s="357">
        <v>1</v>
      </c>
      <c r="T40" s="357">
        <v>0.5</v>
      </c>
      <c r="U40" s="359">
        <v>0.25</v>
      </c>
      <c r="V40" s="356">
        <v>1.5</v>
      </c>
      <c r="W40" s="357">
        <v>1</v>
      </c>
      <c r="X40" s="357">
        <v>0.5</v>
      </c>
      <c r="Y40" s="358">
        <v>0.25</v>
      </c>
      <c r="Z40" s="357">
        <v>1.5</v>
      </c>
      <c r="AA40" s="357">
        <v>1</v>
      </c>
      <c r="AB40" s="357">
        <v>0.5</v>
      </c>
      <c r="AC40" s="359">
        <v>0.25</v>
      </c>
      <c r="AD40" s="356">
        <v>1.5</v>
      </c>
      <c r="AE40" s="357">
        <v>1</v>
      </c>
      <c r="AF40" s="357">
        <v>0.5</v>
      </c>
      <c r="AG40" s="358">
        <v>0.25</v>
      </c>
      <c r="AH40" s="360"/>
      <c r="AI40" s="361" t="str">
        <f t="shared" si="2"/>
        <v/>
      </c>
      <c r="AJ40" s="362" t="str">
        <f t="shared" si="0"/>
        <v/>
      </c>
      <c r="AK40" s="362" t="str">
        <f t="shared" si="0"/>
        <v/>
      </c>
      <c r="AL40" s="362" t="str">
        <f t="shared" si="0"/>
        <v/>
      </c>
      <c r="AM40" s="356">
        <v>1.5</v>
      </c>
      <c r="AN40" s="357">
        <v>1</v>
      </c>
      <c r="AO40" s="357">
        <v>0.5</v>
      </c>
      <c r="AP40" s="358">
        <v>0.25</v>
      </c>
      <c r="AQ40" s="357">
        <v>1</v>
      </c>
      <c r="AR40" s="357">
        <v>0.75</v>
      </c>
      <c r="AS40" s="357">
        <v>0.5</v>
      </c>
      <c r="AT40" s="359">
        <v>0.25</v>
      </c>
      <c r="AU40" s="356">
        <v>1.5</v>
      </c>
      <c r="AV40" s="357">
        <v>1</v>
      </c>
      <c r="AW40" s="357">
        <v>0.5</v>
      </c>
      <c r="AX40" s="358">
        <v>0.25</v>
      </c>
      <c r="AY40" s="357">
        <v>1.5</v>
      </c>
      <c r="AZ40" s="357">
        <v>1</v>
      </c>
      <c r="BA40" s="357">
        <v>0.5</v>
      </c>
      <c r="BB40" s="359">
        <v>0.25</v>
      </c>
      <c r="BC40" s="356">
        <v>1.5</v>
      </c>
      <c r="BD40" s="357">
        <v>1</v>
      </c>
      <c r="BE40" s="357">
        <v>0.5</v>
      </c>
      <c r="BF40" s="358">
        <v>0.25</v>
      </c>
      <c r="BG40" s="357">
        <v>1.5</v>
      </c>
      <c r="BH40" s="357">
        <v>1</v>
      </c>
      <c r="BI40" s="357">
        <v>0.5</v>
      </c>
      <c r="BJ40" s="359">
        <v>0.25</v>
      </c>
      <c r="BK40" s="356">
        <v>1.5</v>
      </c>
      <c r="BL40" s="357">
        <v>1</v>
      </c>
      <c r="BM40" s="357">
        <v>0.5</v>
      </c>
      <c r="BN40" s="358">
        <v>0.25</v>
      </c>
      <c r="BO40" s="360"/>
      <c r="BP40" s="361" t="str">
        <f t="shared" si="5"/>
        <v/>
      </c>
      <c r="BQ40" s="362" t="str">
        <f t="shared" si="3"/>
        <v/>
      </c>
      <c r="BR40" s="362" t="str">
        <f t="shared" si="3"/>
        <v/>
      </c>
      <c r="BS40" s="362" t="str">
        <f t="shared" si="3"/>
        <v/>
      </c>
      <c r="BT40" s="363">
        <v>1</v>
      </c>
      <c r="BU40" s="364">
        <v>0.75</v>
      </c>
      <c r="BV40" s="365">
        <v>0.5</v>
      </c>
      <c r="BW40" s="366">
        <v>0.25</v>
      </c>
      <c r="BX40" s="367">
        <v>1</v>
      </c>
      <c r="BY40" s="364">
        <v>0.75</v>
      </c>
      <c r="BZ40" s="365">
        <v>0.5</v>
      </c>
      <c r="CA40" s="368">
        <v>0.25</v>
      </c>
      <c r="CB40" s="369">
        <v>1.25</v>
      </c>
      <c r="CC40" s="364">
        <v>0.75</v>
      </c>
      <c r="CD40" s="366">
        <v>0.25</v>
      </c>
      <c r="CE40" s="367">
        <v>1.25</v>
      </c>
      <c r="CF40" s="364">
        <v>0.75</v>
      </c>
      <c r="CG40" s="368">
        <v>0.25</v>
      </c>
      <c r="CH40" s="363">
        <v>1</v>
      </c>
      <c r="CI40" s="364">
        <v>0.75</v>
      </c>
      <c r="CJ40" s="370">
        <v>0.5</v>
      </c>
      <c r="CK40" s="367">
        <v>1.25</v>
      </c>
      <c r="CL40" s="364">
        <v>1</v>
      </c>
      <c r="CM40" s="364">
        <v>0.75</v>
      </c>
      <c r="CN40" s="368">
        <v>0.25</v>
      </c>
      <c r="CO40" s="369">
        <v>1.25</v>
      </c>
      <c r="CP40" s="365">
        <v>1</v>
      </c>
      <c r="CQ40" s="364">
        <v>0.75</v>
      </c>
      <c r="CR40" s="365">
        <v>0.5</v>
      </c>
      <c r="CS40" s="366">
        <v>0.25</v>
      </c>
      <c r="CT40" s="367">
        <v>0.25</v>
      </c>
      <c r="CU40" s="364">
        <v>0.25</v>
      </c>
      <c r="CV40" s="368">
        <v>0.25</v>
      </c>
      <c r="CW40" s="369">
        <v>0.25</v>
      </c>
      <c r="CX40" s="364">
        <v>0.25</v>
      </c>
      <c r="CY40" s="366">
        <v>0.25</v>
      </c>
      <c r="CZ40" s="371">
        <v>0.5</v>
      </c>
      <c r="DA40" s="360"/>
      <c r="DB40" s="361" t="str">
        <f t="shared" si="4"/>
        <v/>
      </c>
      <c r="DC40" s="362" t="str">
        <f t="shared" si="1"/>
        <v/>
      </c>
      <c r="DD40" s="362" t="str">
        <f t="shared" si="1"/>
        <v/>
      </c>
      <c r="DE40" s="362" t="str">
        <f t="shared" si="1"/>
        <v/>
      </c>
      <c r="DF40" s="363">
        <v>1</v>
      </c>
      <c r="DG40" s="364">
        <v>0.75</v>
      </c>
      <c r="DH40" s="365">
        <v>0.5</v>
      </c>
      <c r="DI40" s="366">
        <v>0.25</v>
      </c>
      <c r="DJ40" s="367">
        <v>1</v>
      </c>
      <c r="DK40" s="364">
        <v>0.75</v>
      </c>
      <c r="DL40" s="365">
        <v>0.5</v>
      </c>
      <c r="DM40" s="368">
        <v>0.25</v>
      </c>
      <c r="DN40" s="369">
        <v>1.25</v>
      </c>
      <c r="DO40" s="364">
        <v>0.75</v>
      </c>
      <c r="DP40" s="366">
        <v>0.25</v>
      </c>
      <c r="DQ40" s="367">
        <v>1.25</v>
      </c>
      <c r="DR40" s="364">
        <v>0.75</v>
      </c>
      <c r="DS40" s="368">
        <v>0.25</v>
      </c>
      <c r="DT40" s="363">
        <v>1</v>
      </c>
      <c r="DU40" s="364">
        <v>0.75</v>
      </c>
      <c r="DV40" s="370">
        <v>0.5</v>
      </c>
      <c r="DW40" s="367">
        <v>1.25</v>
      </c>
      <c r="DX40" s="364">
        <v>1</v>
      </c>
      <c r="DY40" s="364">
        <v>0.75</v>
      </c>
      <c r="DZ40" s="368">
        <v>0.25</v>
      </c>
      <c r="EA40" s="369">
        <v>1.25</v>
      </c>
      <c r="EB40" s="365">
        <v>1</v>
      </c>
      <c r="EC40" s="364">
        <v>0.75</v>
      </c>
      <c r="ED40" s="365">
        <v>0.5</v>
      </c>
      <c r="EE40" s="366">
        <v>0.25</v>
      </c>
      <c r="EF40" s="367">
        <v>0.25</v>
      </c>
      <c r="EG40" s="364">
        <v>0.25</v>
      </c>
      <c r="EH40" s="368">
        <v>0.25</v>
      </c>
      <c r="EI40" s="369">
        <v>0.25</v>
      </c>
      <c r="EJ40" s="364">
        <v>0.25</v>
      </c>
      <c r="EK40" s="366">
        <v>0.25</v>
      </c>
      <c r="EL40" s="371">
        <v>0.5</v>
      </c>
      <c r="EM40" s="360"/>
    </row>
    <row r="41" spans="1:143" ht="41.4" customHeight="1" x14ac:dyDescent="0.3">
      <c r="A41" t="s">
        <v>275</v>
      </c>
      <c r="B41" s="327" t="str">
        <f>IF('ordem de passagem'!B42="","",'ordem de passagem'!B42)</f>
        <v/>
      </c>
      <c r="C41" s="127" t="str">
        <f>IF('ordem de passagem'!C42="","",'ordem de passagem'!C42)</f>
        <v/>
      </c>
      <c r="D41" s="327" t="str">
        <f>IF('ordem de passagem'!F42="","",'ordem de passagem'!F42)</f>
        <v/>
      </c>
      <c r="E41" s="372" t="str">
        <f>IF('ordem de passagem'!G42="","",'ordem de passagem'!G42)</f>
        <v/>
      </c>
      <c r="F41" s="373">
        <v>1.5</v>
      </c>
      <c r="G41" s="372">
        <v>1</v>
      </c>
      <c r="H41" s="372">
        <v>0.5</v>
      </c>
      <c r="I41" s="374">
        <v>0.25</v>
      </c>
      <c r="J41" s="372">
        <v>1</v>
      </c>
      <c r="K41" s="372">
        <v>0.75</v>
      </c>
      <c r="L41" s="372">
        <v>0.5</v>
      </c>
      <c r="M41" s="375">
        <v>0.25</v>
      </c>
      <c r="N41" s="373">
        <v>1.5</v>
      </c>
      <c r="O41" s="372">
        <v>1</v>
      </c>
      <c r="P41" s="372">
        <v>0.5</v>
      </c>
      <c r="Q41" s="374">
        <v>0.25</v>
      </c>
      <c r="R41" s="372">
        <v>1.5</v>
      </c>
      <c r="S41" s="372">
        <v>1</v>
      </c>
      <c r="T41" s="372">
        <v>0.5</v>
      </c>
      <c r="U41" s="375">
        <v>0.25</v>
      </c>
      <c r="V41" s="373">
        <v>1.5</v>
      </c>
      <c r="W41" s="372">
        <v>1</v>
      </c>
      <c r="X41" s="372">
        <v>0.5</v>
      </c>
      <c r="Y41" s="374">
        <v>0.25</v>
      </c>
      <c r="Z41" s="372">
        <v>1.5</v>
      </c>
      <c r="AA41" s="372">
        <v>1</v>
      </c>
      <c r="AB41" s="372">
        <v>0.5</v>
      </c>
      <c r="AC41" s="375">
        <v>0.25</v>
      </c>
      <c r="AD41" s="373">
        <v>1.5</v>
      </c>
      <c r="AE41" s="372">
        <v>1</v>
      </c>
      <c r="AF41" s="372">
        <v>0.5</v>
      </c>
      <c r="AG41" s="374">
        <v>0.25</v>
      </c>
      <c r="AH41" s="376"/>
      <c r="AI41" s="377" t="str">
        <f t="shared" si="2"/>
        <v/>
      </c>
      <c r="AJ41" s="378" t="str">
        <f t="shared" si="0"/>
        <v/>
      </c>
      <c r="AK41" s="378" t="str">
        <f t="shared" si="0"/>
        <v/>
      </c>
      <c r="AL41" s="378" t="str">
        <f t="shared" si="0"/>
        <v/>
      </c>
      <c r="AM41" s="373">
        <v>1.5</v>
      </c>
      <c r="AN41" s="372">
        <v>1</v>
      </c>
      <c r="AO41" s="372">
        <v>0.5</v>
      </c>
      <c r="AP41" s="374">
        <v>0.25</v>
      </c>
      <c r="AQ41" s="372">
        <v>1</v>
      </c>
      <c r="AR41" s="372">
        <v>0.75</v>
      </c>
      <c r="AS41" s="372">
        <v>0.5</v>
      </c>
      <c r="AT41" s="375">
        <v>0.25</v>
      </c>
      <c r="AU41" s="373">
        <v>1.5</v>
      </c>
      <c r="AV41" s="372">
        <v>1</v>
      </c>
      <c r="AW41" s="372">
        <v>0.5</v>
      </c>
      <c r="AX41" s="374">
        <v>0.25</v>
      </c>
      <c r="AY41" s="372">
        <v>1.5</v>
      </c>
      <c r="AZ41" s="372">
        <v>1</v>
      </c>
      <c r="BA41" s="372">
        <v>0.5</v>
      </c>
      <c r="BB41" s="375">
        <v>0.25</v>
      </c>
      <c r="BC41" s="373">
        <v>1.5</v>
      </c>
      <c r="BD41" s="372">
        <v>1</v>
      </c>
      <c r="BE41" s="372">
        <v>0.5</v>
      </c>
      <c r="BF41" s="374">
        <v>0.25</v>
      </c>
      <c r="BG41" s="372">
        <v>1.5</v>
      </c>
      <c r="BH41" s="372">
        <v>1</v>
      </c>
      <c r="BI41" s="372">
        <v>0.5</v>
      </c>
      <c r="BJ41" s="375">
        <v>0.25</v>
      </c>
      <c r="BK41" s="373">
        <v>1.5</v>
      </c>
      <c r="BL41" s="372">
        <v>1</v>
      </c>
      <c r="BM41" s="372">
        <v>0.5</v>
      </c>
      <c r="BN41" s="374">
        <v>0.25</v>
      </c>
      <c r="BO41" s="376"/>
      <c r="BP41" s="377" t="str">
        <f t="shared" si="5"/>
        <v/>
      </c>
      <c r="BQ41" s="378" t="str">
        <f t="shared" si="3"/>
        <v/>
      </c>
      <c r="BR41" s="378" t="str">
        <f t="shared" si="3"/>
        <v/>
      </c>
      <c r="BS41" s="378" t="str">
        <f t="shared" si="3"/>
        <v/>
      </c>
      <c r="BT41" s="379">
        <v>1</v>
      </c>
      <c r="BU41" s="380">
        <v>0.75</v>
      </c>
      <c r="BV41" s="381">
        <v>0.5</v>
      </c>
      <c r="BW41" s="382">
        <v>0.25</v>
      </c>
      <c r="BX41" s="383">
        <v>1</v>
      </c>
      <c r="BY41" s="380">
        <v>0.75</v>
      </c>
      <c r="BZ41" s="381">
        <v>0.5</v>
      </c>
      <c r="CA41" s="384">
        <v>0.25</v>
      </c>
      <c r="CB41" s="385">
        <v>1.25</v>
      </c>
      <c r="CC41" s="380">
        <v>0.75</v>
      </c>
      <c r="CD41" s="382">
        <v>0.25</v>
      </c>
      <c r="CE41" s="386">
        <v>1.25</v>
      </c>
      <c r="CF41" s="380">
        <v>0.75</v>
      </c>
      <c r="CG41" s="384">
        <v>0.25</v>
      </c>
      <c r="CH41" s="379">
        <v>1</v>
      </c>
      <c r="CI41" s="380">
        <v>0.75</v>
      </c>
      <c r="CJ41" s="387">
        <v>0.5</v>
      </c>
      <c r="CK41" s="386">
        <v>1.25</v>
      </c>
      <c r="CL41" s="380">
        <v>1</v>
      </c>
      <c r="CM41" s="380">
        <v>0.75</v>
      </c>
      <c r="CN41" s="384">
        <v>0.25</v>
      </c>
      <c r="CO41" s="385">
        <v>1.25</v>
      </c>
      <c r="CP41" s="381">
        <v>1</v>
      </c>
      <c r="CQ41" s="380">
        <v>0.75</v>
      </c>
      <c r="CR41" s="381">
        <v>0.5</v>
      </c>
      <c r="CS41" s="382">
        <v>0.25</v>
      </c>
      <c r="CT41" s="386">
        <v>0.25</v>
      </c>
      <c r="CU41" s="380">
        <v>0.25</v>
      </c>
      <c r="CV41" s="384">
        <v>0.25</v>
      </c>
      <c r="CW41" s="385">
        <v>0.25</v>
      </c>
      <c r="CX41" s="380">
        <v>0.25</v>
      </c>
      <c r="CY41" s="382">
        <v>0.25</v>
      </c>
      <c r="CZ41" s="388">
        <v>0.5</v>
      </c>
      <c r="DA41" s="376"/>
      <c r="DB41" s="377" t="str">
        <f t="shared" si="4"/>
        <v/>
      </c>
      <c r="DC41" s="378" t="str">
        <f t="shared" si="1"/>
        <v/>
      </c>
      <c r="DD41" s="378" t="str">
        <f t="shared" si="1"/>
        <v/>
      </c>
      <c r="DE41" s="378" t="str">
        <f t="shared" si="1"/>
        <v/>
      </c>
      <c r="DF41" s="379">
        <v>1</v>
      </c>
      <c r="DG41" s="380">
        <v>0.75</v>
      </c>
      <c r="DH41" s="381">
        <v>0.5</v>
      </c>
      <c r="DI41" s="382">
        <v>0.25</v>
      </c>
      <c r="DJ41" s="383">
        <v>1</v>
      </c>
      <c r="DK41" s="380">
        <v>0.75</v>
      </c>
      <c r="DL41" s="381">
        <v>0.5</v>
      </c>
      <c r="DM41" s="384">
        <v>0.25</v>
      </c>
      <c r="DN41" s="385">
        <v>1.25</v>
      </c>
      <c r="DO41" s="380">
        <v>0.75</v>
      </c>
      <c r="DP41" s="382">
        <v>0.25</v>
      </c>
      <c r="DQ41" s="386">
        <v>1.25</v>
      </c>
      <c r="DR41" s="380">
        <v>0.75</v>
      </c>
      <c r="DS41" s="384">
        <v>0.25</v>
      </c>
      <c r="DT41" s="379">
        <v>1</v>
      </c>
      <c r="DU41" s="380">
        <v>0.75</v>
      </c>
      <c r="DV41" s="387">
        <v>0.5</v>
      </c>
      <c r="DW41" s="386">
        <v>1.25</v>
      </c>
      <c r="DX41" s="380">
        <v>1</v>
      </c>
      <c r="DY41" s="380">
        <v>0.75</v>
      </c>
      <c r="DZ41" s="384">
        <v>0.25</v>
      </c>
      <c r="EA41" s="385">
        <v>1.25</v>
      </c>
      <c r="EB41" s="381">
        <v>1</v>
      </c>
      <c r="EC41" s="380">
        <v>0.75</v>
      </c>
      <c r="ED41" s="381">
        <v>0.5</v>
      </c>
      <c r="EE41" s="382">
        <v>0.25</v>
      </c>
      <c r="EF41" s="386">
        <v>0.25</v>
      </c>
      <c r="EG41" s="380">
        <v>0.25</v>
      </c>
      <c r="EH41" s="384">
        <v>0.25</v>
      </c>
      <c r="EI41" s="385">
        <v>0.25</v>
      </c>
      <c r="EJ41" s="380">
        <v>0.25</v>
      </c>
      <c r="EK41" s="382">
        <v>0.25</v>
      </c>
      <c r="EL41" s="388">
        <v>0.5</v>
      </c>
      <c r="EM41" s="376"/>
    </row>
    <row r="42" spans="1:143" ht="41.4" customHeight="1" x14ac:dyDescent="0.3">
      <c r="A42" t="s">
        <v>276</v>
      </c>
      <c r="B42" s="198" t="str">
        <f>IF('ordem de passagem'!B43="","",'ordem de passagem'!B43)</f>
        <v/>
      </c>
      <c r="C42" s="199" t="str">
        <f>IF('ordem de passagem'!C43="","",'ordem de passagem'!C43)</f>
        <v/>
      </c>
      <c r="D42" s="198" t="str">
        <f>IF('ordem de passagem'!F43="","",'ordem de passagem'!F43)</f>
        <v/>
      </c>
      <c r="E42" s="357" t="str">
        <f>IF('ordem de passagem'!G43="","",'ordem de passagem'!G43)</f>
        <v/>
      </c>
      <c r="F42" s="356">
        <v>1.5</v>
      </c>
      <c r="G42" s="357">
        <v>1</v>
      </c>
      <c r="H42" s="357">
        <v>0.5</v>
      </c>
      <c r="I42" s="358">
        <v>0.25</v>
      </c>
      <c r="J42" s="357">
        <v>1</v>
      </c>
      <c r="K42" s="357">
        <v>0.75</v>
      </c>
      <c r="L42" s="357">
        <v>0.5</v>
      </c>
      <c r="M42" s="359">
        <v>0.25</v>
      </c>
      <c r="N42" s="356">
        <v>1.5</v>
      </c>
      <c r="O42" s="357">
        <v>1</v>
      </c>
      <c r="P42" s="357">
        <v>0.5</v>
      </c>
      <c r="Q42" s="358">
        <v>0.25</v>
      </c>
      <c r="R42" s="357">
        <v>1.5</v>
      </c>
      <c r="S42" s="357">
        <v>1</v>
      </c>
      <c r="T42" s="357">
        <v>0.5</v>
      </c>
      <c r="U42" s="359">
        <v>0.25</v>
      </c>
      <c r="V42" s="356">
        <v>1.5</v>
      </c>
      <c r="W42" s="357">
        <v>1</v>
      </c>
      <c r="X42" s="357">
        <v>0.5</v>
      </c>
      <c r="Y42" s="358">
        <v>0.25</v>
      </c>
      <c r="Z42" s="357">
        <v>1.5</v>
      </c>
      <c r="AA42" s="357">
        <v>1</v>
      </c>
      <c r="AB42" s="357">
        <v>0.5</v>
      </c>
      <c r="AC42" s="359">
        <v>0.25</v>
      </c>
      <c r="AD42" s="356">
        <v>1.5</v>
      </c>
      <c r="AE42" s="357">
        <v>1</v>
      </c>
      <c r="AF42" s="357">
        <v>0.5</v>
      </c>
      <c r="AG42" s="358">
        <v>0.25</v>
      </c>
      <c r="AH42" s="360"/>
      <c r="AI42" s="361" t="str">
        <f t="shared" si="2"/>
        <v/>
      </c>
      <c r="AJ42" s="362" t="str">
        <f t="shared" si="0"/>
        <v/>
      </c>
      <c r="AK42" s="362" t="str">
        <f t="shared" si="0"/>
        <v/>
      </c>
      <c r="AL42" s="362" t="str">
        <f t="shared" si="0"/>
        <v/>
      </c>
      <c r="AM42" s="356">
        <v>1.5</v>
      </c>
      <c r="AN42" s="357">
        <v>1</v>
      </c>
      <c r="AO42" s="357">
        <v>0.5</v>
      </c>
      <c r="AP42" s="358">
        <v>0.25</v>
      </c>
      <c r="AQ42" s="357">
        <v>1</v>
      </c>
      <c r="AR42" s="357">
        <v>0.75</v>
      </c>
      <c r="AS42" s="357">
        <v>0.5</v>
      </c>
      <c r="AT42" s="359">
        <v>0.25</v>
      </c>
      <c r="AU42" s="356">
        <v>1.5</v>
      </c>
      <c r="AV42" s="357">
        <v>1</v>
      </c>
      <c r="AW42" s="357">
        <v>0.5</v>
      </c>
      <c r="AX42" s="358">
        <v>0.25</v>
      </c>
      <c r="AY42" s="357">
        <v>1.5</v>
      </c>
      <c r="AZ42" s="357">
        <v>1</v>
      </c>
      <c r="BA42" s="357">
        <v>0.5</v>
      </c>
      <c r="BB42" s="359">
        <v>0.25</v>
      </c>
      <c r="BC42" s="356">
        <v>1.5</v>
      </c>
      <c r="BD42" s="357">
        <v>1</v>
      </c>
      <c r="BE42" s="357">
        <v>0.5</v>
      </c>
      <c r="BF42" s="358">
        <v>0.25</v>
      </c>
      <c r="BG42" s="357">
        <v>1.5</v>
      </c>
      <c r="BH42" s="357">
        <v>1</v>
      </c>
      <c r="BI42" s="357">
        <v>0.5</v>
      </c>
      <c r="BJ42" s="359">
        <v>0.25</v>
      </c>
      <c r="BK42" s="356">
        <v>1.5</v>
      </c>
      <c r="BL42" s="357">
        <v>1</v>
      </c>
      <c r="BM42" s="357">
        <v>0.5</v>
      </c>
      <c r="BN42" s="358">
        <v>0.25</v>
      </c>
      <c r="BO42" s="360"/>
      <c r="BP42" s="361" t="str">
        <f t="shared" si="5"/>
        <v/>
      </c>
      <c r="BQ42" s="362" t="str">
        <f t="shared" si="3"/>
        <v/>
      </c>
      <c r="BR42" s="362" t="str">
        <f t="shared" si="3"/>
        <v/>
      </c>
      <c r="BS42" s="362" t="str">
        <f t="shared" si="3"/>
        <v/>
      </c>
      <c r="BT42" s="363">
        <v>1</v>
      </c>
      <c r="BU42" s="364">
        <v>0.75</v>
      </c>
      <c r="BV42" s="365">
        <v>0.5</v>
      </c>
      <c r="BW42" s="366">
        <v>0.25</v>
      </c>
      <c r="BX42" s="367">
        <v>1</v>
      </c>
      <c r="BY42" s="364">
        <v>0.75</v>
      </c>
      <c r="BZ42" s="365">
        <v>0.5</v>
      </c>
      <c r="CA42" s="368">
        <v>0.25</v>
      </c>
      <c r="CB42" s="369">
        <v>1.25</v>
      </c>
      <c r="CC42" s="364">
        <v>0.75</v>
      </c>
      <c r="CD42" s="366">
        <v>0.25</v>
      </c>
      <c r="CE42" s="367">
        <v>1.25</v>
      </c>
      <c r="CF42" s="364">
        <v>0.75</v>
      </c>
      <c r="CG42" s="368">
        <v>0.25</v>
      </c>
      <c r="CH42" s="363">
        <v>1</v>
      </c>
      <c r="CI42" s="364">
        <v>0.75</v>
      </c>
      <c r="CJ42" s="370">
        <v>0.5</v>
      </c>
      <c r="CK42" s="367">
        <v>1.25</v>
      </c>
      <c r="CL42" s="364">
        <v>1</v>
      </c>
      <c r="CM42" s="364">
        <v>0.75</v>
      </c>
      <c r="CN42" s="368">
        <v>0.25</v>
      </c>
      <c r="CO42" s="369">
        <v>1.25</v>
      </c>
      <c r="CP42" s="365">
        <v>1</v>
      </c>
      <c r="CQ42" s="364">
        <v>0.75</v>
      </c>
      <c r="CR42" s="365">
        <v>0.5</v>
      </c>
      <c r="CS42" s="366">
        <v>0.25</v>
      </c>
      <c r="CT42" s="367">
        <v>0.25</v>
      </c>
      <c r="CU42" s="364">
        <v>0.25</v>
      </c>
      <c r="CV42" s="368">
        <v>0.25</v>
      </c>
      <c r="CW42" s="369">
        <v>0.25</v>
      </c>
      <c r="CX42" s="364">
        <v>0.25</v>
      </c>
      <c r="CY42" s="366">
        <v>0.25</v>
      </c>
      <c r="CZ42" s="371">
        <v>0.5</v>
      </c>
      <c r="DA42" s="360"/>
      <c r="DB42" s="361" t="str">
        <f t="shared" si="4"/>
        <v/>
      </c>
      <c r="DC42" s="362" t="str">
        <f t="shared" si="1"/>
        <v/>
      </c>
      <c r="DD42" s="362" t="str">
        <f t="shared" si="1"/>
        <v/>
      </c>
      <c r="DE42" s="362" t="str">
        <f t="shared" si="1"/>
        <v/>
      </c>
      <c r="DF42" s="363">
        <v>1</v>
      </c>
      <c r="DG42" s="364">
        <v>0.75</v>
      </c>
      <c r="DH42" s="365">
        <v>0.5</v>
      </c>
      <c r="DI42" s="366">
        <v>0.25</v>
      </c>
      <c r="DJ42" s="367">
        <v>1</v>
      </c>
      <c r="DK42" s="364">
        <v>0.75</v>
      </c>
      <c r="DL42" s="365">
        <v>0.5</v>
      </c>
      <c r="DM42" s="368">
        <v>0.25</v>
      </c>
      <c r="DN42" s="369">
        <v>1.25</v>
      </c>
      <c r="DO42" s="364">
        <v>0.75</v>
      </c>
      <c r="DP42" s="366">
        <v>0.25</v>
      </c>
      <c r="DQ42" s="367">
        <v>1.25</v>
      </c>
      <c r="DR42" s="364">
        <v>0.75</v>
      </c>
      <c r="DS42" s="368">
        <v>0.25</v>
      </c>
      <c r="DT42" s="363">
        <v>1</v>
      </c>
      <c r="DU42" s="364">
        <v>0.75</v>
      </c>
      <c r="DV42" s="370">
        <v>0.5</v>
      </c>
      <c r="DW42" s="367">
        <v>1.25</v>
      </c>
      <c r="DX42" s="364">
        <v>1</v>
      </c>
      <c r="DY42" s="364">
        <v>0.75</v>
      </c>
      <c r="DZ42" s="368">
        <v>0.25</v>
      </c>
      <c r="EA42" s="369">
        <v>1.25</v>
      </c>
      <c r="EB42" s="365">
        <v>1</v>
      </c>
      <c r="EC42" s="364">
        <v>0.75</v>
      </c>
      <c r="ED42" s="365">
        <v>0.5</v>
      </c>
      <c r="EE42" s="366">
        <v>0.25</v>
      </c>
      <c r="EF42" s="367">
        <v>0.25</v>
      </c>
      <c r="EG42" s="364">
        <v>0.25</v>
      </c>
      <c r="EH42" s="368">
        <v>0.25</v>
      </c>
      <c r="EI42" s="369">
        <v>0.25</v>
      </c>
      <c r="EJ42" s="364">
        <v>0.25</v>
      </c>
      <c r="EK42" s="366">
        <v>0.25</v>
      </c>
      <c r="EL42" s="371">
        <v>0.5</v>
      </c>
      <c r="EM42" s="360"/>
    </row>
    <row r="43" spans="1:143" ht="41.4" customHeight="1" x14ac:dyDescent="0.3">
      <c r="A43" t="s">
        <v>277</v>
      </c>
      <c r="B43" s="327" t="str">
        <f>IF('ordem de passagem'!B44="","",'ordem de passagem'!B44)</f>
        <v/>
      </c>
      <c r="C43" s="127" t="str">
        <f>IF('ordem de passagem'!C44="","",'ordem de passagem'!C44)</f>
        <v/>
      </c>
      <c r="D43" s="327" t="str">
        <f>IF('ordem de passagem'!F44="","",'ordem de passagem'!F44)</f>
        <v/>
      </c>
      <c r="E43" s="372" t="str">
        <f>IF('ordem de passagem'!G44="","",'ordem de passagem'!G44)</f>
        <v/>
      </c>
      <c r="F43" s="373">
        <v>1.5</v>
      </c>
      <c r="G43" s="372">
        <v>1</v>
      </c>
      <c r="H43" s="372">
        <v>0.5</v>
      </c>
      <c r="I43" s="374">
        <v>0.25</v>
      </c>
      <c r="J43" s="372">
        <v>1</v>
      </c>
      <c r="K43" s="372">
        <v>0.75</v>
      </c>
      <c r="L43" s="372">
        <v>0.5</v>
      </c>
      <c r="M43" s="375">
        <v>0.25</v>
      </c>
      <c r="N43" s="373">
        <v>1.5</v>
      </c>
      <c r="O43" s="372">
        <v>1</v>
      </c>
      <c r="P43" s="372">
        <v>0.5</v>
      </c>
      <c r="Q43" s="374">
        <v>0.25</v>
      </c>
      <c r="R43" s="372">
        <v>1.5</v>
      </c>
      <c r="S43" s="372">
        <v>1</v>
      </c>
      <c r="T43" s="372">
        <v>0.5</v>
      </c>
      <c r="U43" s="375">
        <v>0.25</v>
      </c>
      <c r="V43" s="373">
        <v>1.5</v>
      </c>
      <c r="W43" s="372">
        <v>1</v>
      </c>
      <c r="X43" s="372">
        <v>0.5</v>
      </c>
      <c r="Y43" s="374">
        <v>0.25</v>
      </c>
      <c r="Z43" s="372">
        <v>1.5</v>
      </c>
      <c r="AA43" s="372">
        <v>1</v>
      </c>
      <c r="AB43" s="372">
        <v>0.5</v>
      </c>
      <c r="AC43" s="375">
        <v>0.25</v>
      </c>
      <c r="AD43" s="373">
        <v>1.5</v>
      </c>
      <c r="AE43" s="372">
        <v>1</v>
      </c>
      <c r="AF43" s="372">
        <v>0.5</v>
      </c>
      <c r="AG43" s="374">
        <v>0.25</v>
      </c>
      <c r="AH43" s="376"/>
      <c r="AI43" s="377" t="str">
        <f t="shared" si="2"/>
        <v/>
      </c>
      <c r="AJ43" s="378" t="str">
        <f t="shared" si="0"/>
        <v/>
      </c>
      <c r="AK43" s="378" t="str">
        <f t="shared" si="0"/>
        <v/>
      </c>
      <c r="AL43" s="378" t="str">
        <f t="shared" si="0"/>
        <v/>
      </c>
      <c r="AM43" s="373">
        <v>1.5</v>
      </c>
      <c r="AN43" s="372">
        <v>1</v>
      </c>
      <c r="AO43" s="372">
        <v>0.5</v>
      </c>
      <c r="AP43" s="374">
        <v>0.25</v>
      </c>
      <c r="AQ43" s="372">
        <v>1</v>
      </c>
      <c r="AR43" s="372">
        <v>0.75</v>
      </c>
      <c r="AS43" s="372">
        <v>0.5</v>
      </c>
      <c r="AT43" s="375">
        <v>0.25</v>
      </c>
      <c r="AU43" s="373">
        <v>1.5</v>
      </c>
      <c r="AV43" s="372">
        <v>1</v>
      </c>
      <c r="AW43" s="372">
        <v>0.5</v>
      </c>
      <c r="AX43" s="374">
        <v>0.25</v>
      </c>
      <c r="AY43" s="372">
        <v>1.5</v>
      </c>
      <c r="AZ43" s="372">
        <v>1</v>
      </c>
      <c r="BA43" s="372">
        <v>0.5</v>
      </c>
      <c r="BB43" s="375">
        <v>0.25</v>
      </c>
      <c r="BC43" s="373">
        <v>1.5</v>
      </c>
      <c r="BD43" s="372">
        <v>1</v>
      </c>
      <c r="BE43" s="372">
        <v>0.5</v>
      </c>
      <c r="BF43" s="374">
        <v>0.25</v>
      </c>
      <c r="BG43" s="372">
        <v>1.5</v>
      </c>
      <c r="BH43" s="372">
        <v>1</v>
      </c>
      <c r="BI43" s="372">
        <v>0.5</v>
      </c>
      <c r="BJ43" s="375">
        <v>0.25</v>
      </c>
      <c r="BK43" s="373">
        <v>1.5</v>
      </c>
      <c r="BL43" s="372">
        <v>1</v>
      </c>
      <c r="BM43" s="372">
        <v>0.5</v>
      </c>
      <c r="BN43" s="374">
        <v>0.25</v>
      </c>
      <c r="BO43" s="376"/>
      <c r="BP43" s="377" t="str">
        <f t="shared" si="5"/>
        <v/>
      </c>
      <c r="BQ43" s="378" t="str">
        <f t="shared" si="3"/>
        <v/>
      </c>
      <c r="BR43" s="378" t="str">
        <f t="shared" si="3"/>
        <v/>
      </c>
      <c r="BS43" s="378" t="str">
        <f t="shared" si="3"/>
        <v/>
      </c>
      <c r="BT43" s="379">
        <v>1</v>
      </c>
      <c r="BU43" s="380">
        <v>0.75</v>
      </c>
      <c r="BV43" s="381">
        <v>0.5</v>
      </c>
      <c r="BW43" s="382">
        <v>0.25</v>
      </c>
      <c r="BX43" s="383">
        <v>1</v>
      </c>
      <c r="BY43" s="380">
        <v>0.75</v>
      </c>
      <c r="BZ43" s="381">
        <v>0.5</v>
      </c>
      <c r="CA43" s="384">
        <v>0.25</v>
      </c>
      <c r="CB43" s="385">
        <v>1.25</v>
      </c>
      <c r="CC43" s="380">
        <v>0.75</v>
      </c>
      <c r="CD43" s="382">
        <v>0.25</v>
      </c>
      <c r="CE43" s="386">
        <v>1.25</v>
      </c>
      <c r="CF43" s="380">
        <v>0.75</v>
      </c>
      <c r="CG43" s="384">
        <v>0.25</v>
      </c>
      <c r="CH43" s="379">
        <v>1</v>
      </c>
      <c r="CI43" s="380">
        <v>0.75</v>
      </c>
      <c r="CJ43" s="387">
        <v>0.5</v>
      </c>
      <c r="CK43" s="386">
        <v>1.25</v>
      </c>
      <c r="CL43" s="380">
        <v>1</v>
      </c>
      <c r="CM43" s="380">
        <v>0.75</v>
      </c>
      <c r="CN43" s="384">
        <v>0.25</v>
      </c>
      <c r="CO43" s="385">
        <v>1.25</v>
      </c>
      <c r="CP43" s="381">
        <v>1</v>
      </c>
      <c r="CQ43" s="380">
        <v>0.75</v>
      </c>
      <c r="CR43" s="381">
        <v>0.5</v>
      </c>
      <c r="CS43" s="382">
        <v>0.25</v>
      </c>
      <c r="CT43" s="386">
        <v>0.25</v>
      </c>
      <c r="CU43" s="380">
        <v>0.25</v>
      </c>
      <c r="CV43" s="384">
        <v>0.25</v>
      </c>
      <c r="CW43" s="385">
        <v>0.25</v>
      </c>
      <c r="CX43" s="380">
        <v>0.25</v>
      </c>
      <c r="CY43" s="382">
        <v>0.25</v>
      </c>
      <c r="CZ43" s="388">
        <v>0.5</v>
      </c>
      <c r="DA43" s="376"/>
      <c r="DB43" s="377" t="str">
        <f t="shared" si="4"/>
        <v/>
      </c>
      <c r="DC43" s="378" t="str">
        <f t="shared" si="1"/>
        <v/>
      </c>
      <c r="DD43" s="378" t="str">
        <f t="shared" si="1"/>
        <v/>
      </c>
      <c r="DE43" s="378" t="str">
        <f t="shared" si="1"/>
        <v/>
      </c>
      <c r="DF43" s="379">
        <v>1</v>
      </c>
      <c r="DG43" s="380">
        <v>0.75</v>
      </c>
      <c r="DH43" s="381">
        <v>0.5</v>
      </c>
      <c r="DI43" s="382">
        <v>0.25</v>
      </c>
      <c r="DJ43" s="383">
        <v>1</v>
      </c>
      <c r="DK43" s="380">
        <v>0.75</v>
      </c>
      <c r="DL43" s="381">
        <v>0.5</v>
      </c>
      <c r="DM43" s="384">
        <v>0.25</v>
      </c>
      <c r="DN43" s="385">
        <v>1.25</v>
      </c>
      <c r="DO43" s="380">
        <v>0.75</v>
      </c>
      <c r="DP43" s="382">
        <v>0.25</v>
      </c>
      <c r="DQ43" s="386">
        <v>1.25</v>
      </c>
      <c r="DR43" s="380">
        <v>0.75</v>
      </c>
      <c r="DS43" s="384">
        <v>0.25</v>
      </c>
      <c r="DT43" s="379">
        <v>1</v>
      </c>
      <c r="DU43" s="380">
        <v>0.75</v>
      </c>
      <c r="DV43" s="387">
        <v>0.5</v>
      </c>
      <c r="DW43" s="386">
        <v>1.25</v>
      </c>
      <c r="DX43" s="380">
        <v>1</v>
      </c>
      <c r="DY43" s="380">
        <v>0.75</v>
      </c>
      <c r="DZ43" s="384">
        <v>0.25</v>
      </c>
      <c r="EA43" s="385">
        <v>1.25</v>
      </c>
      <c r="EB43" s="381">
        <v>1</v>
      </c>
      <c r="EC43" s="380">
        <v>0.75</v>
      </c>
      <c r="ED43" s="381">
        <v>0.5</v>
      </c>
      <c r="EE43" s="382">
        <v>0.25</v>
      </c>
      <c r="EF43" s="386">
        <v>0.25</v>
      </c>
      <c r="EG43" s="380">
        <v>0.25</v>
      </c>
      <c r="EH43" s="384">
        <v>0.25</v>
      </c>
      <c r="EI43" s="385">
        <v>0.25</v>
      </c>
      <c r="EJ43" s="380">
        <v>0.25</v>
      </c>
      <c r="EK43" s="382">
        <v>0.25</v>
      </c>
      <c r="EL43" s="388">
        <v>0.5</v>
      </c>
      <c r="EM43" s="376"/>
    </row>
    <row r="44" spans="1:143" ht="41.4" customHeight="1" x14ac:dyDescent="0.3">
      <c r="A44" t="s">
        <v>278</v>
      </c>
      <c r="B44" s="198" t="str">
        <f>IF('ordem de passagem'!B45="","",'ordem de passagem'!B45)</f>
        <v/>
      </c>
      <c r="C44" s="199" t="str">
        <f>IF('ordem de passagem'!C45="","",'ordem de passagem'!C45)</f>
        <v/>
      </c>
      <c r="D44" s="198" t="str">
        <f>IF('ordem de passagem'!F45="","",'ordem de passagem'!F45)</f>
        <v/>
      </c>
      <c r="E44" s="357" t="str">
        <f>IF('ordem de passagem'!G45="","",'ordem de passagem'!G45)</f>
        <v/>
      </c>
      <c r="F44" s="356">
        <v>1.5</v>
      </c>
      <c r="G44" s="357">
        <v>1</v>
      </c>
      <c r="H44" s="357">
        <v>0.5</v>
      </c>
      <c r="I44" s="358">
        <v>0.25</v>
      </c>
      <c r="J44" s="357">
        <v>1</v>
      </c>
      <c r="K44" s="357">
        <v>0.75</v>
      </c>
      <c r="L44" s="357">
        <v>0.5</v>
      </c>
      <c r="M44" s="359">
        <v>0.25</v>
      </c>
      <c r="N44" s="356">
        <v>1.5</v>
      </c>
      <c r="O44" s="357">
        <v>1</v>
      </c>
      <c r="P44" s="357">
        <v>0.5</v>
      </c>
      <c r="Q44" s="358">
        <v>0.25</v>
      </c>
      <c r="R44" s="357">
        <v>1.5</v>
      </c>
      <c r="S44" s="357">
        <v>1</v>
      </c>
      <c r="T44" s="357">
        <v>0.5</v>
      </c>
      <c r="U44" s="359">
        <v>0.25</v>
      </c>
      <c r="V44" s="356">
        <v>1.5</v>
      </c>
      <c r="W44" s="357">
        <v>1</v>
      </c>
      <c r="X44" s="357">
        <v>0.5</v>
      </c>
      <c r="Y44" s="358">
        <v>0.25</v>
      </c>
      <c r="Z44" s="357">
        <v>1.5</v>
      </c>
      <c r="AA44" s="357">
        <v>1</v>
      </c>
      <c r="AB44" s="357">
        <v>0.5</v>
      </c>
      <c r="AC44" s="359">
        <v>0.25</v>
      </c>
      <c r="AD44" s="356">
        <v>1.5</v>
      </c>
      <c r="AE44" s="357">
        <v>1</v>
      </c>
      <c r="AF44" s="357">
        <v>0.5</v>
      </c>
      <c r="AG44" s="358">
        <v>0.25</v>
      </c>
      <c r="AH44" s="360"/>
      <c r="AI44" s="361" t="str">
        <f t="shared" si="2"/>
        <v/>
      </c>
      <c r="AJ44" s="362" t="str">
        <f t="shared" si="0"/>
        <v/>
      </c>
      <c r="AK44" s="362" t="str">
        <f t="shared" si="0"/>
        <v/>
      </c>
      <c r="AL44" s="362" t="str">
        <f t="shared" si="0"/>
        <v/>
      </c>
      <c r="AM44" s="356">
        <v>1.5</v>
      </c>
      <c r="AN44" s="357">
        <v>1</v>
      </c>
      <c r="AO44" s="357">
        <v>0.5</v>
      </c>
      <c r="AP44" s="358">
        <v>0.25</v>
      </c>
      <c r="AQ44" s="357">
        <v>1</v>
      </c>
      <c r="AR44" s="357">
        <v>0.75</v>
      </c>
      <c r="AS44" s="357">
        <v>0.5</v>
      </c>
      <c r="AT44" s="359">
        <v>0.25</v>
      </c>
      <c r="AU44" s="356">
        <v>1.5</v>
      </c>
      <c r="AV44" s="357">
        <v>1</v>
      </c>
      <c r="AW44" s="357">
        <v>0.5</v>
      </c>
      <c r="AX44" s="358">
        <v>0.25</v>
      </c>
      <c r="AY44" s="357">
        <v>1.5</v>
      </c>
      <c r="AZ44" s="357">
        <v>1</v>
      </c>
      <c r="BA44" s="357">
        <v>0.5</v>
      </c>
      <c r="BB44" s="359">
        <v>0.25</v>
      </c>
      <c r="BC44" s="356">
        <v>1.5</v>
      </c>
      <c r="BD44" s="357">
        <v>1</v>
      </c>
      <c r="BE44" s="357">
        <v>0.5</v>
      </c>
      <c r="BF44" s="358">
        <v>0.25</v>
      </c>
      <c r="BG44" s="357">
        <v>1.5</v>
      </c>
      <c r="BH44" s="357">
        <v>1</v>
      </c>
      <c r="BI44" s="357">
        <v>0.5</v>
      </c>
      <c r="BJ44" s="359">
        <v>0.25</v>
      </c>
      <c r="BK44" s="356">
        <v>1.5</v>
      </c>
      <c r="BL44" s="357">
        <v>1</v>
      </c>
      <c r="BM44" s="357">
        <v>0.5</v>
      </c>
      <c r="BN44" s="358">
        <v>0.25</v>
      </c>
      <c r="BO44" s="360"/>
      <c r="BP44" s="361" t="str">
        <f t="shared" si="5"/>
        <v/>
      </c>
      <c r="BQ44" s="362" t="str">
        <f t="shared" si="3"/>
        <v/>
      </c>
      <c r="BR44" s="362" t="str">
        <f t="shared" si="3"/>
        <v/>
      </c>
      <c r="BS44" s="362" t="str">
        <f t="shared" si="3"/>
        <v/>
      </c>
      <c r="BT44" s="363">
        <v>1</v>
      </c>
      <c r="BU44" s="364">
        <v>0.75</v>
      </c>
      <c r="BV44" s="365">
        <v>0.5</v>
      </c>
      <c r="BW44" s="366">
        <v>0.25</v>
      </c>
      <c r="BX44" s="367">
        <v>1</v>
      </c>
      <c r="BY44" s="364">
        <v>0.75</v>
      </c>
      <c r="BZ44" s="365">
        <v>0.5</v>
      </c>
      <c r="CA44" s="368">
        <v>0.25</v>
      </c>
      <c r="CB44" s="369">
        <v>1.25</v>
      </c>
      <c r="CC44" s="364">
        <v>0.75</v>
      </c>
      <c r="CD44" s="366">
        <v>0.25</v>
      </c>
      <c r="CE44" s="367">
        <v>1.25</v>
      </c>
      <c r="CF44" s="364">
        <v>0.75</v>
      </c>
      <c r="CG44" s="368">
        <v>0.25</v>
      </c>
      <c r="CH44" s="363">
        <v>1</v>
      </c>
      <c r="CI44" s="364">
        <v>0.75</v>
      </c>
      <c r="CJ44" s="370">
        <v>0.5</v>
      </c>
      <c r="CK44" s="367">
        <v>1.25</v>
      </c>
      <c r="CL44" s="364">
        <v>1</v>
      </c>
      <c r="CM44" s="364">
        <v>0.75</v>
      </c>
      <c r="CN44" s="368">
        <v>0.25</v>
      </c>
      <c r="CO44" s="369">
        <v>1.25</v>
      </c>
      <c r="CP44" s="365">
        <v>1</v>
      </c>
      <c r="CQ44" s="364">
        <v>0.75</v>
      </c>
      <c r="CR44" s="365">
        <v>0.5</v>
      </c>
      <c r="CS44" s="366">
        <v>0.25</v>
      </c>
      <c r="CT44" s="367">
        <v>0.25</v>
      </c>
      <c r="CU44" s="364">
        <v>0.25</v>
      </c>
      <c r="CV44" s="368">
        <v>0.25</v>
      </c>
      <c r="CW44" s="369">
        <v>0.25</v>
      </c>
      <c r="CX44" s="364">
        <v>0.25</v>
      </c>
      <c r="CY44" s="366">
        <v>0.25</v>
      </c>
      <c r="CZ44" s="371">
        <v>0.5</v>
      </c>
      <c r="DA44" s="360"/>
      <c r="DB44" s="361" t="str">
        <f t="shared" si="4"/>
        <v/>
      </c>
      <c r="DC44" s="362" t="str">
        <f t="shared" si="1"/>
        <v/>
      </c>
      <c r="DD44" s="362" t="str">
        <f t="shared" si="1"/>
        <v/>
      </c>
      <c r="DE44" s="362" t="str">
        <f t="shared" si="1"/>
        <v/>
      </c>
      <c r="DF44" s="363">
        <v>1</v>
      </c>
      <c r="DG44" s="364">
        <v>0.75</v>
      </c>
      <c r="DH44" s="365">
        <v>0.5</v>
      </c>
      <c r="DI44" s="366">
        <v>0.25</v>
      </c>
      <c r="DJ44" s="367">
        <v>1</v>
      </c>
      <c r="DK44" s="364">
        <v>0.75</v>
      </c>
      <c r="DL44" s="365">
        <v>0.5</v>
      </c>
      <c r="DM44" s="368">
        <v>0.25</v>
      </c>
      <c r="DN44" s="369">
        <v>1.25</v>
      </c>
      <c r="DO44" s="364">
        <v>0.75</v>
      </c>
      <c r="DP44" s="366">
        <v>0.25</v>
      </c>
      <c r="DQ44" s="367">
        <v>1.25</v>
      </c>
      <c r="DR44" s="364">
        <v>0.75</v>
      </c>
      <c r="DS44" s="368">
        <v>0.25</v>
      </c>
      <c r="DT44" s="363">
        <v>1</v>
      </c>
      <c r="DU44" s="364">
        <v>0.75</v>
      </c>
      <c r="DV44" s="370">
        <v>0.5</v>
      </c>
      <c r="DW44" s="367">
        <v>1.25</v>
      </c>
      <c r="DX44" s="364">
        <v>1</v>
      </c>
      <c r="DY44" s="364">
        <v>0.75</v>
      </c>
      <c r="DZ44" s="368">
        <v>0.25</v>
      </c>
      <c r="EA44" s="369">
        <v>1.25</v>
      </c>
      <c r="EB44" s="365">
        <v>1</v>
      </c>
      <c r="EC44" s="364">
        <v>0.75</v>
      </c>
      <c r="ED44" s="365">
        <v>0.5</v>
      </c>
      <c r="EE44" s="366">
        <v>0.25</v>
      </c>
      <c r="EF44" s="367">
        <v>0.25</v>
      </c>
      <c r="EG44" s="364">
        <v>0.25</v>
      </c>
      <c r="EH44" s="368">
        <v>0.25</v>
      </c>
      <c r="EI44" s="369">
        <v>0.25</v>
      </c>
      <c r="EJ44" s="364">
        <v>0.25</v>
      </c>
      <c r="EK44" s="366">
        <v>0.25</v>
      </c>
      <c r="EL44" s="371">
        <v>0.5</v>
      </c>
      <c r="EM44" s="360"/>
    </row>
    <row r="45" spans="1:143" ht="41.4" customHeight="1" x14ac:dyDescent="0.3">
      <c r="A45" t="s">
        <v>279</v>
      </c>
      <c r="B45" s="327" t="str">
        <f>IF('ordem de passagem'!B46="","",'ordem de passagem'!B46)</f>
        <v/>
      </c>
      <c r="C45" s="127" t="str">
        <f>IF('ordem de passagem'!C46="","",'ordem de passagem'!C46)</f>
        <v/>
      </c>
      <c r="D45" s="327" t="str">
        <f>IF('ordem de passagem'!F46="","",'ordem de passagem'!F46)</f>
        <v/>
      </c>
      <c r="E45" s="372" t="str">
        <f>IF('ordem de passagem'!G46="","",'ordem de passagem'!G46)</f>
        <v/>
      </c>
      <c r="F45" s="373">
        <v>1.5</v>
      </c>
      <c r="G45" s="372">
        <v>1</v>
      </c>
      <c r="H45" s="372">
        <v>0.5</v>
      </c>
      <c r="I45" s="374">
        <v>0.25</v>
      </c>
      <c r="J45" s="372">
        <v>1</v>
      </c>
      <c r="K45" s="372">
        <v>0.75</v>
      </c>
      <c r="L45" s="372">
        <v>0.5</v>
      </c>
      <c r="M45" s="375">
        <v>0.25</v>
      </c>
      <c r="N45" s="373">
        <v>1.5</v>
      </c>
      <c r="O45" s="372">
        <v>1</v>
      </c>
      <c r="P45" s="372">
        <v>0.5</v>
      </c>
      <c r="Q45" s="374">
        <v>0.25</v>
      </c>
      <c r="R45" s="372">
        <v>1.5</v>
      </c>
      <c r="S45" s="372">
        <v>1</v>
      </c>
      <c r="T45" s="372">
        <v>0.5</v>
      </c>
      <c r="U45" s="375">
        <v>0.25</v>
      </c>
      <c r="V45" s="373">
        <v>1.5</v>
      </c>
      <c r="W45" s="372">
        <v>1</v>
      </c>
      <c r="X45" s="372">
        <v>0.5</v>
      </c>
      <c r="Y45" s="374">
        <v>0.25</v>
      </c>
      <c r="Z45" s="372">
        <v>1.5</v>
      </c>
      <c r="AA45" s="372">
        <v>1</v>
      </c>
      <c r="AB45" s="372">
        <v>0.5</v>
      </c>
      <c r="AC45" s="375">
        <v>0.25</v>
      </c>
      <c r="AD45" s="373">
        <v>1.5</v>
      </c>
      <c r="AE45" s="372">
        <v>1</v>
      </c>
      <c r="AF45" s="372">
        <v>0.5</v>
      </c>
      <c r="AG45" s="374">
        <v>0.25</v>
      </c>
      <c r="AH45" s="376"/>
      <c r="AI45" s="377" t="str">
        <f t="shared" si="2"/>
        <v/>
      </c>
      <c r="AJ45" s="378" t="str">
        <f t="shared" si="0"/>
        <v/>
      </c>
      <c r="AK45" s="378" t="str">
        <f t="shared" si="0"/>
        <v/>
      </c>
      <c r="AL45" s="378" t="str">
        <f t="shared" si="0"/>
        <v/>
      </c>
      <c r="AM45" s="373">
        <v>1.5</v>
      </c>
      <c r="AN45" s="372">
        <v>1</v>
      </c>
      <c r="AO45" s="372">
        <v>0.5</v>
      </c>
      <c r="AP45" s="374">
        <v>0.25</v>
      </c>
      <c r="AQ45" s="372">
        <v>1</v>
      </c>
      <c r="AR45" s="372">
        <v>0.75</v>
      </c>
      <c r="AS45" s="372">
        <v>0.5</v>
      </c>
      <c r="AT45" s="375">
        <v>0.25</v>
      </c>
      <c r="AU45" s="373">
        <v>1.5</v>
      </c>
      <c r="AV45" s="372">
        <v>1</v>
      </c>
      <c r="AW45" s="372">
        <v>0.5</v>
      </c>
      <c r="AX45" s="374">
        <v>0.25</v>
      </c>
      <c r="AY45" s="372">
        <v>1.5</v>
      </c>
      <c r="AZ45" s="372">
        <v>1</v>
      </c>
      <c r="BA45" s="372">
        <v>0.5</v>
      </c>
      <c r="BB45" s="375">
        <v>0.25</v>
      </c>
      <c r="BC45" s="373">
        <v>1.5</v>
      </c>
      <c r="BD45" s="372">
        <v>1</v>
      </c>
      <c r="BE45" s="372">
        <v>0.5</v>
      </c>
      <c r="BF45" s="374">
        <v>0.25</v>
      </c>
      <c r="BG45" s="372">
        <v>1.5</v>
      </c>
      <c r="BH45" s="372">
        <v>1</v>
      </c>
      <c r="BI45" s="372">
        <v>0.5</v>
      </c>
      <c r="BJ45" s="375">
        <v>0.25</v>
      </c>
      <c r="BK45" s="373">
        <v>1.5</v>
      </c>
      <c r="BL45" s="372">
        <v>1</v>
      </c>
      <c r="BM45" s="372">
        <v>0.5</v>
      </c>
      <c r="BN45" s="374">
        <v>0.25</v>
      </c>
      <c r="BO45" s="376"/>
      <c r="BP45" s="377" t="str">
        <f t="shared" si="5"/>
        <v/>
      </c>
      <c r="BQ45" s="378" t="str">
        <f t="shared" si="3"/>
        <v/>
      </c>
      <c r="BR45" s="378" t="str">
        <f t="shared" si="3"/>
        <v/>
      </c>
      <c r="BS45" s="378" t="str">
        <f t="shared" si="3"/>
        <v/>
      </c>
      <c r="BT45" s="379">
        <v>1</v>
      </c>
      <c r="BU45" s="380">
        <v>0.75</v>
      </c>
      <c r="BV45" s="381">
        <v>0.5</v>
      </c>
      <c r="BW45" s="382">
        <v>0.25</v>
      </c>
      <c r="BX45" s="383">
        <v>1</v>
      </c>
      <c r="BY45" s="380">
        <v>0.75</v>
      </c>
      <c r="BZ45" s="381">
        <v>0.5</v>
      </c>
      <c r="CA45" s="384">
        <v>0.25</v>
      </c>
      <c r="CB45" s="385">
        <v>1.25</v>
      </c>
      <c r="CC45" s="380">
        <v>0.75</v>
      </c>
      <c r="CD45" s="382">
        <v>0.25</v>
      </c>
      <c r="CE45" s="386">
        <v>1.25</v>
      </c>
      <c r="CF45" s="380">
        <v>0.75</v>
      </c>
      <c r="CG45" s="384">
        <v>0.25</v>
      </c>
      <c r="CH45" s="379">
        <v>1</v>
      </c>
      <c r="CI45" s="380">
        <v>0.75</v>
      </c>
      <c r="CJ45" s="387">
        <v>0.5</v>
      </c>
      <c r="CK45" s="386">
        <v>1.25</v>
      </c>
      <c r="CL45" s="380">
        <v>1</v>
      </c>
      <c r="CM45" s="380">
        <v>0.75</v>
      </c>
      <c r="CN45" s="384">
        <v>0.25</v>
      </c>
      <c r="CO45" s="385">
        <v>1.25</v>
      </c>
      <c r="CP45" s="381">
        <v>1</v>
      </c>
      <c r="CQ45" s="380">
        <v>0.75</v>
      </c>
      <c r="CR45" s="381">
        <v>0.5</v>
      </c>
      <c r="CS45" s="382">
        <v>0.25</v>
      </c>
      <c r="CT45" s="386">
        <v>0.25</v>
      </c>
      <c r="CU45" s="380">
        <v>0.25</v>
      </c>
      <c r="CV45" s="384">
        <v>0.25</v>
      </c>
      <c r="CW45" s="385">
        <v>0.25</v>
      </c>
      <c r="CX45" s="380">
        <v>0.25</v>
      </c>
      <c r="CY45" s="382">
        <v>0.25</v>
      </c>
      <c r="CZ45" s="388">
        <v>0.5</v>
      </c>
      <c r="DA45" s="376"/>
      <c r="DB45" s="377" t="str">
        <f t="shared" si="4"/>
        <v/>
      </c>
      <c r="DC45" s="378" t="str">
        <f t="shared" si="1"/>
        <v/>
      </c>
      <c r="DD45" s="378" t="str">
        <f t="shared" si="1"/>
        <v/>
      </c>
      <c r="DE45" s="378" t="str">
        <f t="shared" si="1"/>
        <v/>
      </c>
      <c r="DF45" s="379">
        <v>1</v>
      </c>
      <c r="DG45" s="380">
        <v>0.75</v>
      </c>
      <c r="DH45" s="381">
        <v>0.5</v>
      </c>
      <c r="DI45" s="382">
        <v>0.25</v>
      </c>
      <c r="DJ45" s="383">
        <v>1</v>
      </c>
      <c r="DK45" s="380">
        <v>0.75</v>
      </c>
      <c r="DL45" s="381">
        <v>0.5</v>
      </c>
      <c r="DM45" s="384">
        <v>0.25</v>
      </c>
      <c r="DN45" s="385">
        <v>1.25</v>
      </c>
      <c r="DO45" s="380">
        <v>0.75</v>
      </c>
      <c r="DP45" s="382">
        <v>0.25</v>
      </c>
      <c r="DQ45" s="386">
        <v>1.25</v>
      </c>
      <c r="DR45" s="380">
        <v>0.75</v>
      </c>
      <c r="DS45" s="384">
        <v>0.25</v>
      </c>
      <c r="DT45" s="379">
        <v>1</v>
      </c>
      <c r="DU45" s="380">
        <v>0.75</v>
      </c>
      <c r="DV45" s="387">
        <v>0.5</v>
      </c>
      <c r="DW45" s="386">
        <v>1.25</v>
      </c>
      <c r="DX45" s="380">
        <v>1</v>
      </c>
      <c r="DY45" s="380">
        <v>0.75</v>
      </c>
      <c r="DZ45" s="384">
        <v>0.25</v>
      </c>
      <c r="EA45" s="385">
        <v>1.25</v>
      </c>
      <c r="EB45" s="381">
        <v>1</v>
      </c>
      <c r="EC45" s="380">
        <v>0.75</v>
      </c>
      <c r="ED45" s="381">
        <v>0.5</v>
      </c>
      <c r="EE45" s="382">
        <v>0.25</v>
      </c>
      <c r="EF45" s="386">
        <v>0.25</v>
      </c>
      <c r="EG45" s="380">
        <v>0.25</v>
      </c>
      <c r="EH45" s="384">
        <v>0.25</v>
      </c>
      <c r="EI45" s="385">
        <v>0.25</v>
      </c>
      <c r="EJ45" s="380">
        <v>0.25</v>
      </c>
      <c r="EK45" s="382">
        <v>0.25</v>
      </c>
      <c r="EL45" s="388">
        <v>0.5</v>
      </c>
      <c r="EM45" s="376"/>
    </row>
    <row r="46" spans="1:143" ht="41.4" customHeight="1" x14ac:dyDescent="0.3">
      <c r="A46" t="s">
        <v>280</v>
      </c>
      <c r="B46" s="198" t="str">
        <f>IF('ordem de passagem'!B47="","",'ordem de passagem'!B47)</f>
        <v/>
      </c>
      <c r="C46" s="199" t="str">
        <f>IF('ordem de passagem'!C47="","",'ordem de passagem'!C47)</f>
        <v/>
      </c>
      <c r="D46" s="198" t="str">
        <f>IF('ordem de passagem'!F47="","",'ordem de passagem'!F47)</f>
        <v/>
      </c>
      <c r="E46" s="357" t="str">
        <f>IF('ordem de passagem'!G47="","",'ordem de passagem'!G47)</f>
        <v/>
      </c>
      <c r="F46" s="356">
        <v>1.5</v>
      </c>
      <c r="G46" s="357">
        <v>1</v>
      </c>
      <c r="H46" s="357">
        <v>0.5</v>
      </c>
      <c r="I46" s="358">
        <v>0.25</v>
      </c>
      <c r="J46" s="357">
        <v>1</v>
      </c>
      <c r="K46" s="357">
        <v>0.75</v>
      </c>
      <c r="L46" s="357">
        <v>0.5</v>
      </c>
      <c r="M46" s="359">
        <v>0.25</v>
      </c>
      <c r="N46" s="356">
        <v>1.5</v>
      </c>
      <c r="O46" s="357">
        <v>1</v>
      </c>
      <c r="P46" s="357">
        <v>0.5</v>
      </c>
      <c r="Q46" s="358">
        <v>0.25</v>
      </c>
      <c r="R46" s="357">
        <v>1.5</v>
      </c>
      <c r="S46" s="357">
        <v>1</v>
      </c>
      <c r="T46" s="357">
        <v>0.5</v>
      </c>
      <c r="U46" s="359">
        <v>0.25</v>
      </c>
      <c r="V46" s="356">
        <v>1.5</v>
      </c>
      <c r="W46" s="357">
        <v>1</v>
      </c>
      <c r="X46" s="357">
        <v>0.5</v>
      </c>
      <c r="Y46" s="358">
        <v>0.25</v>
      </c>
      <c r="Z46" s="357">
        <v>1.5</v>
      </c>
      <c r="AA46" s="357">
        <v>1</v>
      </c>
      <c r="AB46" s="357">
        <v>0.5</v>
      </c>
      <c r="AC46" s="359">
        <v>0.25</v>
      </c>
      <c r="AD46" s="356">
        <v>1.5</v>
      </c>
      <c r="AE46" s="357">
        <v>1</v>
      </c>
      <c r="AF46" s="357">
        <v>0.5</v>
      </c>
      <c r="AG46" s="358">
        <v>0.25</v>
      </c>
      <c r="AH46" s="360"/>
      <c r="AI46" s="361" t="str">
        <f t="shared" si="2"/>
        <v/>
      </c>
      <c r="AJ46" s="362" t="str">
        <f t="shared" si="0"/>
        <v/>
      </c>
      <c r="AK46" s="362" t="str">
        <f t="shared" si="0"/>
        <v/>
      </c>
      <c r="AL46" s="362" t="str">
        <f t="shared" si="0"/>
        <v/>
      </c>
      <c r="AM46" s="356">
        <v>1.5</v>
      </c>
      <c r="AN46" s="357">
        <v>1</v>
      </c>
      <c r="AO46" s="357">
        <v>0.5</v>
      </c>
      <c r="AP46" s="358">
        <v>0.25</v>
      </c>
      <c r="AQ46" s="357">
        <v>1</v>
      </c>
      <c r="AR46" s="357">
        <v>0.75</v>
      </c>
      <c r="AS46" s="357">
        <v>0.5</v>
      </c>
      <c r="AT46" s="359">
        <v>0.25</v>
      </c>
      <c r="AU46" s="356">
        <v>1.5</v>
      </c>
      <c r="AV46" s="357">
        <v>1</v>
      </c>
      <c r="AW46" s="357">
        <v>0.5</v>
      </c>
      <c r="AX46" s="358">
        <v>0.25</v>
      </c>
      <c r="AY46" s="357">
        <v>1.5</v>
      </c>
      <c r="AZ46" s="357">
        <v>1</v>
      </c>
      <c r="BA46" s="357">
        <v>0.5</v>
      </c>
      <c r="BB46" s="359">
        <v>0.25</v>
      </c>
      <c r="BC46" s="356">
        <v>1.5</v>
      </c>
      <c r="BD46" s="357">
        <v>1</v>
      </c>
      <c r="BE46" s="357">
        <v>0.5</v>
      </c>
      <c r="BF46" s="358">
        <v>0.25</v>
      </c>
      <c r="BG46" s="357">
        <v>1.5</v>
      </c>
      <c r="BH46" s="357">
        <v>1</v>
      </c>
      <c r="BI46" s="357">
        <v>0.5</v>
      </c>
      <c r="BJ46" s="359">
        <v>0.25</v>
      </c>
      <c r="BK46" s="356">
        <v>1.5</v>
      </c>
      <c r="BL46" s="357">
        <v>1</v>
      </c>
      <c r="BM46" s="357">
        <v>0.5</v>
      </c>
      <c r="BN46" s="358">
        <v>0.25</v>
      </c>
      <c r="BO46" s="360"/>
      <c r="BP46" s="361" t="str">
        <f t="shared" si="5"/>
        <v/>
      </c>
      <c r="BQ46" s="362" t="str">
        <f t="shared" si="3"/>
        <v/>
      </c>
      <c r="BR46" s="362" t="str">
        <f t="shared" si="3"/>
        <v/>
      </c>
      <c r="BS46" s="362" t="str">
        <f t="shared" si="3"/>
        <v/>
      </c>
      <c r="BT46" s="363">
        <v>1</v>
      </c>
      <c r="BU46" s="364">
        <v>0.75</v>
      </c>
      <c r="BV46" s="365">
        <v>0.5</v>
      </c>
      <c r="BW46" s="366">
        <v>0.25</v>
      </c>
      <c r="BX46" s="367">
        <v>1</v>
      </c>
      <c r="BY46" s="364">
        <v>0.75</v>
      </c>
      <c r="BZ46" s="365">
        <v>0.5</v>
      </c>
      <c r="CA46" s="368">
        <v>0.25</v>
      </c>
      <c r="CB46" s="369">
        <v>1.25</v>
      </c>
      <c r="CC46" s="364">
        <v>0.75</v>
      </c>
      <c r="CD46" s="366">
        <v>0.25</v>
      </c>
      <c r="CE46" s="367">
        <v>1.25</v>
      </c>
      <c r="CF46" s="364">
        <v>0.75</v>
      </c>
      <c r="CG46" s="368">
        <v>0.25</v>
      </c>
      <c r="CH46" s="363">
        <v>1</v>
      </c>
      <c r="CI46" s="364">
        <v>0.75</v>
      </c>
      <c r="CJ46" s="370">
        <v>0.5</v>
      </c>
      <c r="CK46" s="367">
        <v>1.25</v>
      </c>
      <c r="CL46" s="364">
        <v>1</v>
      </c>
      <c r="CM46" s="364">
        <v>0.75</v>
      </c>
      <c r="CN46" s="368">
        <v>0.25</v>
      </c>
      <c r="CO46" s="369">
        <v>1.25</v>
      </c>
      <c r="CP46" s="365">
        <v>1</v>
      </c>
      <c r="CQ46" s="364">
        <v>0.75</v>
      </c>
      <c r="CR46" s="365">
        <v>0.5</v>
      </c>
      <c r="CS46" s="366">
        <v>0.25</v>
      </c>
      <c r="CT46" s="367">
        <v>0.25</v>
      </c>
      <c r="CU46" s="364">
        <v>0.25</v>
      </c>
      <c r="CV46" s="368">
        <v>0.25</v>
      </c>
      <c r="CW46" s="369">
        <v>0.25</v>
      </c>
      <c r="CX46" s="364">
        <v>0.25</v>
      </c>
      <c r="CY46" s="366">
        <v>0.25</v>
      </c>
      <c r="CZ46" s="371">
        <v>0.5</v>
      </c>
      <c r="DA46" s="360"/>
      <c r="DB46" s="361" t="str">
        <f t="shared" si="4"/>
        <v/>
      </c>
      <c r="DC46" s="362" t="str">
        <f t="shared" si="1"/>
        <v/>
      </c>
      <c r="DD46" s="362" t="str">
        <f t="shared" si="1"/>
        <v/>
      </c>
      <c r="DE46" s="362" t="str">
        <f t="shared" si="1"/>
        <v/>
      </c>
      <c r="DF46" s="363">
        <v>1</v>
      </c>
      <c r="DG46" s="364">
        <v>0.75</v>
      </c>
      <c r="DH46" s="365">
        <v>0.5</v>
      </c>
      <c r="DI46" s="366">
        <v>0.25</v>
      </c>
      <c r="DJ46" s="367">
        <v>1</v>
      </c>
      <c r="DK46" s="364">
        <v>0.75</v>
      </c>
      <c r="DL46" s="365">
        <v>0.5</v>
      </c>
      <c r="DM46" s="368">
        <v>0.25</v>
      </c>
      <c r="DN46" s="369">
        <v>1.25</v>
      </c>
      <c r="DO46" s="364">
        <v>0.75</v>
      </c>
      <c r="DP46" s="366">
        <v>0.25</v>
      </c>
      <c r="DQ46" s="367">
        <v>1.25</v>
      </c>
      <c r="DR46" s="364">
        <v>0.75</v>
      </c>
      <c r="DS46" s="368">
        <v>0.25</v>
      </c>
      <c r="DT46" s="363">
        <v>1</v>
      </c>
      <c r="DU46" s="364">
        <v>0.75</v>
      </c>
      <c r="DV46" s="370">
        <v>0.5</v>
      </c>
      <c r="DW46" s="367">
        <v>1.25</v>
      </c>
      <c r="DX46" s="364">
        <v>1</v>
      </c>
      <c r="DY46" s="364">
        <v>0.75</v>
      </c>
      <c r="DZ46" s="368">
        <v>0.25</v>
      </c>
      <c r="EA46" s="369">
        <v>1.25</v>
      </c>
      <c r="EB46" s="365">
        <v>1</v>
      </c>
      <c r="EC46" s="364">
        <v>0.75</v>
      </c>
      <c r="ED46" s="365">
        <v>0.5</v>
      </c>
      <c r="EE46" s="366">
        <v>0.25</v>
      </c>
      <c r="EF46" s="367">
        <v>0.25</v>
      </c>
      <c r="EG46" s="364">
        <v>0.25</v>
      </c>
      <c r="EH46" s="368">
        <v>0.25</v>
      </c>
      <c r="EI46" s="369">
        <v>0.25</v>
      </c>
      <c r="EJ46" s="364">
        <v>0.25</v>
      </c>
      <c r="EK46" s="366">
        <v>0.25</v>
      </c>
      <c r="EL46" s="371">
        <v>0.5</v>
      </c>
      <c r="EM46" s="360"/>
    </row>
    <row r="47" spans="1:143" ht="41.4" customHeight="1" x14ac:dyDescent="0.3">
      <c r="A47" t="s">
        <v>281</v>
      </c>
      <c r="B47" s="327" t="str">
        <f>IF('ordem de passagem'!B48="","",'ordem de passagem'!B48)</f>
        <v/>
      </c>
      <c r="C47" s="127" t="str">
        <f>IF('ordem de passagem'!C48="","",'ordem de passagem'!C48)</f>
        <v/>
      </c>
      <c r="D47" s="327" t="str">
        <f>IF('ordem de passagem'!F48="","",'ordem de passagem'!F48)</f>
        <v/>
      </c>
      <c r="E47" s="372" t="str">
        <f>IF('ordem de passagem'!G48="","",'ordem de passagem'!G48)</f>
        <v/>
      </c>
      <c r="F47" s="373">
        <v>1.5</v>
      </c>
      <c r="G47" s="372">
        <v>1</v>
      </c>
      <c r="H47" s="372">
        <v>0.5</v>
      </c>
      <c r="I47" s="374">
        <v>0.25</v>
      </c>
      <c r="J47" s="372">
        <v>1</v>
      </c>
      <c r="K47" s="372">
        <v>0.75</v>
      </c>
      <c r="L47" s="372">
        <v>0.5</v>
      </c>
      <c r="M47" s="375">
        <v>0.25</v>
      </c>
      <c r="N47" s="373">
        <v>1.5</v>
      </c>
      <c r="O47" s="372">
        <v>1</v>
      </c>
      <c r="P47" s="372">
        <v>0.5</v>
      </c>
      <c r="Q47" s="374">
        <v>0.25</v>
      </c>
      <c r="R47" s="372">
        <v>1.5</v>
      </c>
      <c r="S47" s="372">
        <v>1</v>
      </c>
      <c r="T47" s="372">
        <v>0.5</v>
      </c>
      <c r="U47" s="375">
        <v>0.25</v>
      </c>
      <c r="V47" s="373">
        <v>1.5</v>
      </c>
      <c r="W47" s="372">
        <v>1</v>
      </c>
      <c r="X47" s="372">
        <v>0.5</v>
      </c>
      <c r="Y47" s="374">
        <v>0.25</v>
      </c>
      <c r="Z47" s="372">
        <v>1.5</v>
      </c>
      <c r="AA47" s="372">
        <v>1</v>
      </c>
      <c r="AB47" s="372">
        <v>0.5</v>
      </c>
      <c r="AC47" s="375">
        <v>0.25</v>
      </c>
      <c r="AD47" s="373">
        <v>1.5</v>
      </c>
      <c r="AE47" s="372">
        <v>1</v>
      </c>
      <c r="AF47" s="372">
        <v>0.5</v>
      </c>
      <c r="AG47" s="374">
        <v>0.25</v>
      </c>
      <c r="AH47" s="376"/>
      <c r="AI47" s="377" t="str">
        <f t="shared" si="2"/>
        <v/>
      </c>
      <c r="AJ47" s="378" t="str">
        <f t="shared" si="2"/>
        <v/>
      </c>
      <c r="AK47" s="378" t="str">
        <f t="shared" si="2"/>
        <v/>
      </c>
      <c r="AL47" s="378" t="str">
        <f t="shared" si="2"/>
        <v/>
      </c>
      <c r="AM47" s="373">
        <v>1.5</v>
      </c>
      <c r="AN47" s="372">
        <v>1</v>
      </c>
      <c r="AO47" s="372">
        <v>0.5</v>
      </c>
      <c r="AP47" s="374">
        <v>0.25</v>
      </c>
      <c r="AQ47" s="372">
        <v>1</v>
      </c>
      <c r="AR47" s="372">
        <v>0.75</v>
      </c>
      <c r="AS47" s="372">
        <v>0.5</v>
      </c>
      <c r="AT47" s="375">
        <v>0.25</v>
      </c>
      <c r="AU47" s="373">
        <v>1.5</v>
      </c>
      <c r="AV47" s="372">
        <v>1</v>
      </c>
      <c r="AW47" s="372">
        <v>0.5</v>
      </c>
      <c r="AX47" s="374">
        <v>0.25</v>
      </c>
      <c r="AY47" s="372">
        <v>1.5</v>
      </c>
      <c r="AZ47" s="372">
        <v>1</v>
      </c>
      <c r="BA47" s="372">
        <v>0.5</v>
      </c>
      <c r="BB47" s="375">
        <v>0.25</v>
      </c>
      <c r="BC47" s="373">
        <v>1.5</v>
      </c>
      <c r="BD47" s="372">
        <v>1</v>
      </c>
      <c r="BE47" s="372">
        <v>0.5</v>
      </c>
      <c r="BF47" s="374">
        <v>0.25</v>
      </c>
      <c r="BG47" s="372">
        <v>1.5</v>
      </c>
      <c r="BH47" s="372">
        <v>1</v>
      </c>
      <c r="BI47" s="372">
        <v>0.5</v>
      </c>
      <c r="BJ47" s="375">
        <v>0.25</v>
      </c>
      <c r="BK47" s="373">
        <v>1.5</v>
      </c>
      <c r="BL47" s="372">
        <v>1</v>
      </c>
      <c r="BM47" s="372">
        <v>0.5</v>
      </c>
      <c r="BN47" s="374">
        <v>0.25</v>
      </c>
      <c r="BO47" s="376"/>
      <c r="BP47" s="377" t="str">
        <f t="shared" si="5"/>
        <v/>
      </c>
      <c r="BQ47" s="378" t="str">
        <f t="shared" si="3"/>
        <v/>
      </c>
      <c r="BR47" s="378" t="str">
        <f t="shared" si="3"/>
        <v/>
      </c>
      <c r="BS47" s="378" t="str">
        <f t="shared" si="3"/>
        <v/>
      </c>
      <c r="BT47" s="379">
        <v>1</v>
      </c>
      <c r="BU47" s="380">
        <v>0.75</v>
      </c>
      <c r="BV47" s="381">
        <v>0.5</v>
      </c>
      <c r="BW47" s="382">
        <v>0.25</v>
      </c>
      <c r="BX47" s="383">
        <v>1</v>
      </c>
      <c r="BY47" s="380">
        <v>0.75</v>
      </c>
      <c r="BZ47" s="381">
        <v>0.5</v>
      </c>
      <c r="CA47" s="384">
        <v>0.25</v>
      </c>
      <c r="CB47" s="385">
        <v>1.25</v>
      </c>
      <c r="CC47" s="380">
        <v>0.75</v>
      </c>
      <c r="CD47" s="382">
        <v>0.25</v>
      </c>
      <c r="CE47" s="386">
        <v>1.25</v>
      </c>
      <c r="CF47" s="380">
        <v>0.75</v>
      </c>
      <c r="CG47" s="384">
        <v>0.25</v>
      </c>
      <c r="CH47" s="379">
        <v>1</v>
      </c>
      <c r="CI47" s="380">
        <v>0.75</v>
      </c>
      <c r="CJ47" s="387">
        <v>0.5</v>
      </c>
      <c r="CK47" s="386">
        <v>1.25</v>
      </c>
      <c r="CL47" s="380">
        <v>1</v>
      </c>
      <c r="CM47" s="380">
        <v>0.75</v>
      </c>
      <c r="CN47" s="384">
        <v>0.25</v>
      </c>
      <c r="CO47" s="385">
        <v>1.25</v>
      </c>
      <c r="CP47" s="381">
        <v>1</v>
      </c>
      <c r="CQ47" s="380">
        <v>0.75</v>
      </c>
      <c r="CR47" s="381">
        <v>0.5</v>
      </c>
      <c r="CS47" s="382">
        <v>0.25</v>
      </c>
      <c r="CT47" s="386">
        <v>0.25</v>
      </c>
      <c r="CU47" s="380">
        <v>0.25</v>
      </c>
      <c r="CV47" s="384">
        <v>0.25</v>
      </c>
      <c r="CW47" s="385">
        <v>0.25</v>
      </c>
      <c r="CX47" s="380">
        <v>0.25</v>
      </c>
      <c r="CY47" s="382">
        <v>0.25</v>
      </c>
      <c r="CZ47" s="388">
        <v>0.5</v>
      </c>
      <c r="DA47" s="376"/>
      <c r="DB47" s="377" t="str">
        <f t="shared" si="4"/>
        <v/>
      </c>
      <c r="DC47" s="378" t="str">
        <f t="shared" si="4"/>
        <v/>
      </c>
      <c r="DD47" s="378" t="str">
        <f t="shared" si="4"/>
        <v/>
      </c>
      <c r="DE47" s="378" t="str">
        <f t="shared" si="4"/>
        <v/>
      </c>
      <c r="DF47" s="379">
        <v>1</v>
      </c>
      <c r="DG47" s="380">
        <v>0.75</v>
      </c>
      <c r="DH47" s="381">
        <v>0.5</v>
      </c>
      <c r="DI47" s="382">
        <v>0.25</v>
      </c>
      <c r="DJ47" s="383">
        <v>1</v>
      </c>
      <c r="DK47" s="380">
        <v>0.75</v>
      </c>
      <c r="DL47" s="381">
        <v>0.5</v>
      </c>
      <c r="DM47" s="384">
        <v>0.25</v>
      </c>
      <c r="DN47" s="385">
        <v>1.25</v>
      </c>
      <c r="DO47" s="380">
        <v>0.75</v>
      </c>
      <c r="DP47" s="382">
        <v>0.25</v>
      </c>
      <c r="DQ47" s="386">
        <v>1.25</v>
      </c>
      <c r="DR47" s="380">
        <v>0.75</v>
      </c>
      <c r="DS47" s="384">
        <v>0.25</v>
      </c>
      <c r="DT47" s="379">
        <v>1</v>
      </c>
      <c r="DU47" s="380">
        <v>0.75</v>
      </c>
      <c r="DV47" s="387">
        <v>0.5</v>
      </c>
      <c r="DW47" s="386">
        <v>1.25</v>
      </c>
      <c r="DX47" s="380">
        <v>1</v>
      </c>
      <c r="DY47" s="380">
        <v>0.75</v>
      </c>
      <c r="DZ47" s="384">
        <v>0.25</v>
      </c>
      <c r="EA47" s="385">
        <v>1.25</v>
      </c>
      <c r="EB47" s="381">
        <v>1</v>
      </c>
      <c r="EC47" s="380">
        <v>0.75</v>
      </c>
      <c r="ED47" s="381">
        <v>0.5</v>
      </c>
      <c r="EE47" s="382">
        <v>0.25</v>
      </c>
      <c r="EF47" s="386">
        <v>0.25</v>
      </c>
      <c r="EG47" s="380">
        <v>0.25</v>
      </c>
      <c r="EH47" s="384">
        <v>0.25</v>
      </c>
      <c r="EI47" s="385">
        <v>0.25</v>
      </c>
      <c r="EJ47" s="380">
        <v>0.25</v>
      </c>
      <c r="EK47" s="382">
        <v>0.25</v>
      </c>
      <c r="EL47" s="388">
        <v>0.5</v>
      </c>
      <c r="EM47" s="376"/>
    </row>
    <row r="48" spans="1:143" ht="41.4" customHeight="1" x14ac:dyDescent="0.3">
      <c r="A48" t="s">
        <v>282</v>
      </c>
      <c r="B48" s="198" t="str">
        <f>IF('ordem de passagem'!B49="","",'ordem de passagem'!B49)</f>
        <v/>
      </c>
      <c r="C48" s="199" t="str">
        <f>IF('ordem de passagem'!C49="","",'ordem de passagem'!C49)</f>
        <v/>
      </c>
      <c r="D48" s="198" t="str">
        <f>IF('ordem de passagem'!F49="","",'ordem de passagem'!F49)</f>
        <v/>
      </c>
      <c r="E48" s="357" t="str">
        <f>IF('ordem de passagem'!G49="","",'ordem de passagem'!G49)</f>
        <v/>
      </c>
      <c r="F48" s="356">
        <v>1.5</v>
      </c>
      <c r="G48" s="357">
        <v>1</v>
      </c>
      <c r="H48" s="357">
        <v>0.5</v>
      </c>
      <c r="I48" s="358">
        <v>0.25</v>
      </c>
      <c r="J48" s="357">
        <v>1</v>
      </c>
      <c r="K48" s="357">
        <v>0.75</v>
      </c>
      <c r="L48" s="357">
        <v>0.5</v>
      </c>
      <c r="M48" s="359">
        <v>0.25</v>
      </c>
      <c r="N48" s="356">
        <v>1.5</v>
      </c>
      <c r="O48" s="357">
        <v>1</v>
      </c>
      <c r="P48" s="357">
        <v>0.5</v>
      </c>
      <c r="Q48" s="358">
        <v>0.25</v>
      </c>
      <c r="R48" s="357">
        <v>1.5</v>
      </c>
      <c r="S48" s="357">
        <v>1</v>
      </c>
      <c r="T48" s="357">
        <v>0.5</v>
      </c>
      <c r="U48" s="359">
        <v>0.25</v>
      </c>
      <c r="V48" s="356">
        <v>1.5</v>
      </c>
      <c r="W48" s="357">
        <v>1</v>
      </c>
      <c r="X48" s="357">
        <v>0.5</v>
      </c>
      <c r="Y48" s="358">
        <v>0.25</v>
      </c>
      <c r="Z48" s="357">
        <v>1.5</v>
      </c>
      <c r="AA48" s="357">
        <v>1</v>
      </c>
      <c r="AB48" s="357">
        <v>0.5</v>
      </c>
      <c r="AC48" s="359">
        <v>0.25</v>
      </c>
      <c r="AD48" s="356">
        <v>1.5</v>
      </c>
      <c r="AE48" s="357">
        <v>1</v>
      </c>
      <c r="AF48" s="357">
        <v>0.5</v>
      </c>
      <c r="AG48" s="358">
        <v>0.25</v>
      </c>
      <c r="AH48" s="360"/>
      <c r="AI48" s="361" t="str">
        <f t="shared" ref="AI48:AL85" si="6">B48</f>
        <v/>
      </c>
      <c r="AJ48" s="362" t="str">
        <f t="shared" si="6"/>
        <v/>
      </c>
      <c r="AK48" s="362" t="str">
        <f t="shared" si="6"/>
        <v/>
      </c>
      <c r="AL48" s="362" t="str">
        <f t="shared" si="6"/>
        <v/>
      </c>
      <c r="AM48" s="356">
        <v>1.5</v>
      </c>
      <c r="AN48" s="357">
        <v>1</v>
      </c>
      <c r="AO48" s="357">
        <v>0.5</v>
      </c>
      <c r="AP48" s="358">
        <v>0.25</v>
      </c>
      <c r="AQ48" s="357">
        <v>1</v>
      </c>
      <c r="AR48" s="357">
        <v>0.75</v>
      </c>
      <c r="AS48" s="357">
        <v>0.5</v>
      </c>
      <c r="AT48" s="359">
        <v>0.25</v>
      </c>
      <c r="AU48" s="356">
        <v>1.5</v>
      </c>
      <c r="AV48" s="357">
        <v>1</v>
      </c>
      <c r="AW48" s="357">
        <v>0.5</v>
      </c>
      <c r="AX48" s="358">
        <v>0.25</v>
      </c>
      <c r="AY48" s="357">
        <v>1.5</v>
      </c>
      <c r="AZ48" s="357">
        <v>1</v>
      </c>
      <c r="BA48" s="357">
        <v>0.5</v>
      </c>
      <c r="BB48" s="359">
        <v>0.25</v>
      </c>
      <c r="BC48" s="356">
        <v>1.5</v>
      </c>
      <c r="BD48" s="357">
        <v>1</v>
      </c>
      <c r="BE48" s="357">
        <v>0.5</v>
      </c>
      <c r="BF48" s="358">
        <v>0.25</v>
      </c>
      <c r="BG48" s="357">
        <v>1.5</v>
      </c>
      <c r="BH48" s="357">
        <v>1</v>
      </c>
      <c r="BI48" s="357">
        <v>0.5</v>
      </c>
      <c r="BJ48" s="359">
        <v>0.25</v>
      </c>
      <c r="BK48" s="356">
        <v>1.5</v>
      </c>
      <c r="BL48" s="357">
        <v>1</v>
      </c>
      <c r="BM48" s="357">
        <v>0.5</v>
      </c>
      <c r="BN48" s="358">
        <v>0.25</v>
      </c>
      <c r="BO48" s="360"/>
      <c r="BP48" s="361" t="str">
        <f t="shared" si="5"/>
        <v/>
      </c>
      <c r="BQ48" s="362" t="str">
        <f t="shared" si="5"/>
        <v/>
      </c>
      <c r="BR48" s="362" t="str">
        <f t="shared" si="5"/>
        <v/>
      </c>
      <c r="BS48" s="362" t="str">
        <f t="shared" si="5"/>
        <v/>
      </c>
      <c r="BT48" s="363">
        <v>1</v>
      </c>
      <c r="BU48" s="364">
        <v>0.75</v>
      </c>
      <c r="BV48" s="365">
        <v>0.5</v>
      </c>
      <c r="BW48" s="366">
        <v>0.25</v>
      </c>
      <c r="BX48" s="367">
        <v>1</v>
      </c>
      <c r="BY48" s="364">
        <v>0.75</v>
      </c>
      <c r="BZ48" s="365">
        <v>0.5</v>
      </c>
      <c r="CA48" s="368">
        <v>0.25</v>
      </c>
      <c r="CB48" s="369">
        <v>1.25</v>
      </c>
      <c r="CC48" s="364">
        <v>0.75</v>
      </c>
      <c r="CD48" s="366">
        <v>0.25</v>
      </c>
      <c r="CE48" s="367">
        <v>1.25</v>
      </c>
      <c r="CF48" s="364">
        <v>0.75</v>
      </c>
      <c r="CG48" s="368">
        <v>0.25</v>
      </c>
      <c r="CH48" s="363">
        <v>1</v>
      </c>
      <c r="CI48" s="364">
        <v>0.75</v>
      </c>
      <c r="CJ48" s="370">
        <v>0.5</v>
      </c>
      <c r="CK48" s="367">
        <v>1.25</v>
      </c>
      <c r="CL48" s="364">
        <v>1</v>
      </c>
      <c r="CM48" s="364">
        <v>0.75</v>
      </c>
      <c r="CN48" s="368">
        <v>0.25</v>
      </c>
      <c r="CO48" s="369">
        <v>1.25</v>
      </c>
      <c r="CP48" s="365">
        <v>1</v>
      </c>
      <c r="CQ48" s="364">
        <v>0.75</v>
      </c>
      <c r="CR48" s="365">
        <v>0.5</v>
      </c>
      <c r="CS48" s="366">
        <v>0.25</v>
      </c>
      <c r="CT48" s="367">
        <v>0.25</v>
      </c>
      <c r="CU48" s="364">
        <v>0.25</v>
      </c>
      <c r="CV48" s="368">
        <v>0.25</v>
      </c>
      <c r="CW48" s="369">
        <v>0.25</v>
      </c>
      <c r="CX48" s="364">
        <v>0.25</v>
      </c>
      <c r="CY48" s="366">
        <v>0.25</v>
      </c>
      <c r="CZ48" s="371">
        <v>0.5</v>
      </c>
      <c r="DA48" s="360"/>
      <c r="DB48" s="361" t="str">
        <f t="shared" ref="DB48:DE85" si="7">B48</f>
        <v/>
      </c>
      <c r="DC48" s="362" t="str">
        <f t="shared" si="7"/>
        <v/>
      </c>
      <c r="DD48" s="362" t="str">
        <f t="shared" si="7"/>
        <v/>
      </c>
      <c r="DE48" s="362" t="str">
        <f t="shared" si="7"/>
        <v/>
      </c>
      <c r="DF48" s="363">
        <v>1</v>
      </c>
      <c r="DG48" s="364">
        <v>0.75</v>
      </c>
      <c r="DH48" s="365">
        <v>0.5</v>
      </c>
      <c r="DI48" s="366">
        <v>0.25</v>
      </c>
      <c r="DJ48" s="367">
        <v>1</v>
      </c>
      <c r="DK48" s="364">
        <v>0.75</v>
      </c>
      <c r="DL48" s="365">
        <v>0.5</v>
      </c>
      <c r="DM48" s="368">
        <v>0.25</v>
      </c>
      <c r="DN48" s="369">
        <v>1.25</v>
      </c>
      <c r="DO48" s="364">
        <v>0.75</v>
      </c>
      <c r="DP48" s="366">
        <v>0.25</v>
      </c>
      <c r="DQ48" s="367">
        <v>1.25</v>
      </c>
      <c r="DR48" s="364">
        <v>0.75</v>
      </c>
      <c r="DS48" s="368">
        <v>0.25</v>
      </c>
      <c r="DT48" s="363">
        <v>1</v>
      </c>
      <c r="DU48" s="364">
        <v>0.75</v>
      </c>
      <c r="DV48" s="370">
        <v>0.5</v>
      </c>
      <c r="DW48" s="367">
        <v>1.25</v>
      </c>
      <c r="DX48" s="364">
        <v>1</v>
      </c>
      <c r="DY48" s="364">
        <v>0.75</v>
      </c>
      <c r="DZ48" s="368">
        <v>0.25</v>
      </c>
      <c r="EA48" s="369">
        <v>1.25</v>
      </c>
      <c r="EB48" s="365">
        <v>1</v>
      </c>
      <c r="EC48" s="364">
        <v>0.75</v>
      </c>
      <c r="ED48" s="365">
        <v>0.5</v>
      </c>
      <c r="EE48" s="366">
        <v>0.25</v>
      </c>
      <c r="EF48" s="367">
        <v>0.25</v>
      </c>
      <c r="EG48" s="364">
        <v>0.25</v>
      </c>
      <c r="EH48" s="368">
        <v>0.25</v>
      </c>
      <c r="EI48" s="369">
        <v>0.25</v>
      </c>
      <c r="EJ48" s="364">
        <v>0.25</v>
      </c>
      <c r="EK48" s="366">
        <v>0.25</v>
      </c>
      <c r="EL48" s="371">
        <v>0.5</v>
      </c>
      <c r="EM48" s="360"/>
    </row>
    <row r="49" spans="1:143" ht="41.4" customHeight="1" x14ac:dyDescent="0.3">
      <c r="A49" t="s">
        <v>283</v>
      </c>
      <c r="B49" s="327" t="str">
        <f>IF('ordem de passagem'!B50="","",'ordem de passagem'!B50)</f>
        <v/>
      </c>
      <c r="C49" s="127" t="str">
        <f>IF('ordem de passagem'!C50="","",'ordem de passagem'!C50)</f>
        <v/>
      </c>
      <c r="D49" s="327" t="str">
        <f>IF('ordem de passagem'!F50="","",'ordem de passagem'!F50)</f>
        <v/>
      </c>
      <c r="E49" s="372" t="str">
        <f>IF('ordem de passagem'!G50="","",'ordem de passagem'!G50)</f>
        <v/>
      </c>
      <c r="F49" s="373">
        <v>1.5</v>
      </c>
      <c r="G49" s="372">
        <v>1</v>
      </c>
      <c r="H49" s="372">
        <v>0.5</v>
      </c>
      <c r="I49" s="374">
        <v>0.25</v>
      </c>
      <c r="J49" s="372">
        <v>1</v>
      </c>
      <c r="K49" s="372">
        <v>0.75</v>
      </c>
      <c r="L49" s="372">
        <v>0.5</v>
      </c>
      <c r="M49" s="375">
        <v>0.25</v>
      </c>
      <c r="N49" s="373">
        <v>1.5</v>
      </c>
      <c r="O49" s="372">
        <v>1</v>
      </c>
      <c r="P49" s="372">
        <v>0.5</v>
      </c>
      <c r="Q49" s="374">
        <v>0.25</v>
      </c>
      <c r="R49" s="372">
        <v>1.5</v>
      </c>
      <c r="S49" s="372">
        <v>1</v>
      </c>
      <c r="T49" s="372">
        <v>0.5</v>
      </c>
      <c r="U49" s="375">
        <v>0.25</v>
      </c>
      <c r="V49" s="373">
        <v>1.5</v>
      </c>
      <c r="W49" s="372">
        <v>1</v>
      </c>
      <c r="X49" s="372">
        <v>0.5</v>
      </c>
      <c r="Y49" s="374">
        <v>0.25</v>
      </c>
      <c r="Z49" s="372">
        <v>1.5</v>
      </c>
      <c r="AA49" s="372">
        <v>1</v>
      </c>
      <c r="AB49" s="372">
        <v>0.5</v>
      </c>
      <c r="AC49" s="375">
        <v>0.25</v>
      </c>
      <c r="AD49" s="373">
        <v>1.5</v>
      </c>
      <c r="AE49" s="372">
        <v>1</v>
      </c>
      <c r="AF49" s="372">
        <v>0.5</v>
      </c>
      <c r="AG49" s="374">
        <v>0.25</v>
      </c>
      <c r="AH49" s="376"/>
      <c r="AI49" s="377" t="str">
        <f t="shared" si="6"/>
        <v/>
      </c>
      <c r="AJ49" s="378" t="str">
        <f t="shared" si="6"/>
        <v/>
      </c>
      <c r="AK49" s="378" t="str">
        <f t="shared" si="6"/>
        <v/>
      </c>
      <c r="AL49" s="378" t="str">
        <f t="shared" si="6"/>
        <v/>
      </c>
      <c r="AM49" s="373">
        <v>1.5</v>
      </c>
      <c r="AN49" s="372">
        <v>1</v>
      </c>
      <c r="AO49" s="372">
        <v>0.5</v>
      </c>
      <c r="AP49" s="374">
        <v>0.25</v>
      </c>
      <c r="AQ49" s="372">
        <v>1</v>
      </c>
      <c r="AR49" s="372">
        <v>0.75</v>
      </c>
      <c r="AS49" s="372">
        <v>0.5</v>
      </c>
      <c r="AT49" s="375">
        <v>0.25</v>
      </c>
      <c r="AU49" s="373">
        <v>1.5</v>
      </c>
      <c r="AV49" s="372">
        <v>1</v>
      </c>
      <c r="AW49" s="372">
        <v>0.5</v>
      </c>
      <c r="AX49" s="374">
        <v>0.25</v>
      </c>
      <c r="AY49" s="372">
        <v>1.5</v>
      </c>
      <c r="AZ49" s="372">
        <v>1</v>
      </c>
      <c r="BA49" s="372">
        <v>0.5</v>
      </c>
      <c r="BB49" s="375">
        <v>0.25</v>
      </c>
      <c r="BC49" s="373">
        <v>1.5</v>
      </c>
      <c r="BD49" s="372">
        <v>1</v>
      </c>
      <c r="BE49" s="372">
        <v>0.5</v>
      </c>
      <c r="BF49" s="374">
        <v>0.25</v>
      </c>
      <c r="BG49" s="372">
        <v>1.5</v>
      </c>
      <c r="BH49" s="372">
        <v>1</v>
      </c>
      <c r="BI49" s="372">
        <v>0.5</v>
      </c>
      <c r="BJ49" s="375">
        <v>0.25</v>
      </c>
      <c r="BK49" s="373">
        <v>1.5</v>
      </c>
      <c r="BL49" s="372">
        <v>1</v>
      </c>
      <c r="BM49" s="372">
        <v>0.5</v>
      </c>
      <c r="BN49" s="374">
        <v>0.25</v>
      </c>
      <c r="BO49" s="376"/>
      <c r="BP49" s="377" t="str">
        <f t="shared" ref="BP49:BS85" si="8">AI49</f>
        <v/>
      </c>
      <c r="BQ49" s="378" t="str">
        <f t="shared" si="8"/>
        <v/>
      </c>
      <c r="BR49" s="378" t="str">
        <f t="shared" si="8"/>
        <v/>
      </c>
      <c r="BS49" s="378" t="str">
        <f t="shared" si="8"/>
        <v/>
      </c>
      <c r="BT49" s="379">
        <v>1</v>
      </c>
      <c r="BU49" s="380">
        <v>0.75</v>
      </c>
      <c r="BV49" s="381">
        <v>0.5</v>
      </c>
      <c r="BW49" s="382">
        <v>0.25</v>
      </c>
      <c r="BX49" s="383">
        <v>1</v>
      </c>
      <c r="BY49" s="380">
        <v>0.75</v>
      </c>
      <c r="BZ49" s="381">
        <v>0.5</v>
      </c>
      <c r="CA49" s="384">
        <v>0.25</v>
      </c>
      <c r="CB49" s="385">
        <v>1.25</v>
      </c>
      <c r="CC49" s="380">
        <v>0.75</v>
      </c>
      <c r="CD49" s="382">
        <v>0.25</v>
      </c>
      <c r="CE49" s="386">
        <v>1.25</v>
      </c>
      <c r="CF49" s="380">
        <v>0.75</v>
      </c>
      <c r="CG49" s="384">
        <v>0.25</v>
      </c>
      <c r="CH49" s="379">
        <v>1</v>
      </c>
      <c r="CI49" s="380">
        <v>0.75</v>
      </c>
      <c r="CJ49" s="387">
        <v>0.5</v>
      </c>
      <c r="CK49" s="386">
        <v>1.25</v>
      </c>
      <c r="CL49" s="380">
        <v>1</v>
      </c>
      <c r="CM49" s="380">
        <v>0.75</v>
      </c>
      <c r="CN49" s="384">
        <v>0.25</v>
      </c>
      <c r="CO49" s="385">
        <v>1.25</v>
      </c>
      <c r="CP49" s="381">
        <v>1</v>
      </c>
      <c r="CQ49" s="380">
        <v>0.75</v>
      </c>
      <c r="CR49" s="381">
        <v>0.5</v>
      </c>
      <c r="CS49" s="382">
        <v>0.25</v>
      </c>
      <c r="CT49" s="386">
        <v>0.25</v>
      </c>
      <c r="CU49" s="380">
        <v>0.25</v>
      </c>
      <c r="CV49" s="384">
        <v>0.25</v>
      </c>
      <c r="CW49" s="385">
        <v>0.25</v>
      </c>
      <c r="CX49" s="380">
        <v>0.25</v>
      </c>
      <c r="CY49" s="382">
        <v>0.25</v>
      </c>
      <c r="CZ49" s="388">
        <v>0.5</v>
      </c>
      <c r="DA49" s="376"/>
      <c r="DB49" s="377" t="str">
        <f t="shared" si="7"/>
        <v/>
      </c>
      <c r="DC49" s="378" t="str">
        <f t="shared" si="7"/>
        <v/>
      </c>
      <c r="DD49" s="378" t="str">
        <f t="shared" si="7"/>
        <v/>
      </c>
      <c r="DE49" s="378" t="str">
        <f t="shared" si="7"/>
        <v/>
      </c>
      <c r="DF49" s="379">
        <v>1</v>
      </c>
      <c r="DG49" s="380">
        <v>0.75</v>
      </c>
      <c r="DH49" s="381">
        <v>0.5</v>
      </c>
      <c r="DI49" s="382">
        <v>0.25</v>
      </c>
      <c r="DJ49" s="383">
        <v>1</v>
      </c>
      <c r="DK49" s="380">
        <v>0.75</v>
      </c>
      <c r="DL49" s="381">
        <v>0.5</v>
      </c>
      <c r="DM49" s="384">
        <v>0.25</v>
      </c>
      <c r="DN49" s="385">
        <v>1.25</v>
      </c>
      <c r="DO49" s="380">
        <v>0.75</v>
      </c>
      <c r="DP49" s="382">
        <v>0.25</v>
      </c>
      <c r="DQ49" s="386">
        <v>1.25</v>
      </c>
      <c r="DR49" s="380">
        <v>0.75</v>
      </c>
      <c r="DS49" s="384">
        <v>0.25</v>
      </c>
      <c r="DT49" s="379">
        <v>1</v>
      </c>
      <c r="DU49" s="380">
        <v>0.75</v>
      </c>
      <c r="DV49" s="387">
        <v>0.5</v>
      </c>
      <c r="DW49" s="386">
        <v>1.25</v>
      </c>
      <c r="DX49" s="380">
        <v>1</v>
      </c>
      <c r="DY49" s="380">
        <v>0.75</v>
      </c>
      <c r="DZ49" s="384">
        <v>0.25</v>
      </c>
      <c r="EA49" s="385">
        <v>1.25</v>
      </c>
      <c r="EB49" s="381">
        <v>1</v>
      </c>
      <c r="EC49" s="380">
        <v>0.75</v>
      </c>
      <c r="ED49" s="381">
        <v>0.5</v>
      </c>
      <c r="EE49" s="382">
        <v>0.25</v>
      </c>
      <c r="EF49" s="386">
        <v>0.25</v>
      </c>
      <c r="EG49" s="380">
        <v>0.25</v>
      </c>
      <c r="EH49" s="384">
        <v>0.25</v>
      </c>
      <c r="EI49" s="385">
        <v>0.25</v>
      </c>
      <c r="EJ49" s="380">
        <v>0.25</v>
      </c>
      <c r="EK49" s="382">
        <v>0.25</v>
      </c>
      <c r="EL49" s="388">
        <v>0.5</v>
      </c>
      <c r="EM49" s="376"/>
    </row>
    <row r="50" spans="1:143" ht="41.4" customHeight="1" x14ac:dyDescent="0.3">
      <c r="A50" t="s">
        <v>284</v>
      </c>
      <c r="B50" s="198" t="str">
        <f>IF('ordem de passagem'!B51="","",'ordem de passagem'!B51)</f>
        <v/>
      </c>
      <c r="C50" s="199" t="str">
        <f>IF('ordem de passagem'!C51="","",'ordem de passagem'!C51)</f>
        <v/>
      </c>
      <c r="D50" s="198" t="str">
        <f>IF('ordem de passagem'!F51="","",'ordem de passagem'!F51)</f>
        <v/>
      </c>
      <c r="E50" s="357" t="str">
        <f>IF('ordem de passagem'!G51="","",'ordem de passagem'!G51)</f>
        <v/>
      </c>
      <c r="F50" s="356">
        <v>1.5</v>
      </c>
      <c r="G50" s="357">
        <v>1</v>
      </c>
      <c r="H50" s="357">
        <v>0.5</v>
      </c>
      <c r="I50" s="358">
        <v>0.25</v>
      </c>
      <c r="J50" s="357">
        <v>1</v>
      </c>
      <c r="K50" s="357">
        <v>0.75</v>
      </c>
      <c r="L50" s="357">
        <v>0.5</v>
      </c>
      <c r="M50" s="359">
        <v>0.25</v>
      </c>
      <c r="N50" s="356">
        <v>1.5</v>
      </c>
      <c r="O50" s="357">
        <v>1</v>
      </c>
      <c r="P50" s="357">
        <v>0.5</v>
      </c>
      <c r="Q50" s="358">
        <v>0.25</v>
      </c>
      <c r="R50" s="357">
        <v>1.5</v>
      </c>
      <c r="S50" s="357">
        <v>1</v>
      </c>
      <c r="T50" s="357">
        <v>0.5</v>
      </c>
      <c r="U50" s="359">
        <v>0.25</v>
      </c>
      <c r="V50" s="356">
        <v>1.5</v>
      </c>
      <c r="W50" s="357">
        <v>1</v>
      </c>
      <c r="X50" s="357">
        <v>0.5</v>
      </c>
      <c r="Y50" s="358">
        <v>0.25</v>
      </c>
      <c r="Z50" s="357">
        <v>1.5</v>
      </c>
      <c r="AA50" s="357">
        <v>1</v>
      </c>
      <c r="AB50" s="357">
        <v>0.5</v>
      </c>
      <c r="AC50" s="359">
        <v>0.25</v>
      </c>
      <c r="AD50" s="356">
        <v>1.5</v>
      </c>
      <c r="AE50" s="357">
        <v>1</v>
      </c>
      <c r="AF50" s="357">
        <v>0.5</v>
      </c>
      <c r="AG50" s="358">
        <v>0.25</v>
      </c>
      <c r="AH50" s="360"/>
      <c r="AI50" s="361" t="str">
        <f t="shared" si="6"/>
        <v/>
      </c>
      <c r="AJ50" s="362" t="str">
        <f t="shared" si="6"/>
        <v/>
      </c>
      <c r="AK50" s="362" t="str">
        <f t="shared" si="6"/>
        <v/>
      </c>
      <c r="AL50" s="362" t="str">
        <f t="shared" si="6"/>
        <v/>
      </c>
      <c r="AM50" s="356">
        <v>1.5</v>
      </c>
      <c r="AN50" s="357">
        <v>1</v>
      </c>
      <c r="AO50" s="357">
        <v>0.5</v>
      </c>
      <c r="AP50" s="358">
        <v>0.25</v>
      </c>
      <c r="AQ50" s="357">
        <v>1</v>
      </c>
      <c r="AR50" s="357">
        <v>0.75</v>
      </c>
      <c r="AS50" s="357">
        <v>0.5</v>
      </c>
      <c r="AT50" s="359">
        <v>0.25</v>
      </c>
      <c r="AU50" s="356">
        <v>1.5</v>
      </c>
      <c r="AV50" s="357">
        <v>1</v>
      </c>
      <c r="AW50" s="357">
        <v>0.5</v>
      </c>
      <c r="AX50" s="358">
        <v>0.25</v>
      </c>
      <c r="AY50" s="357">
        <v>1.5</v>
      </c>
      <c r="AZ50" s="357">
        <v>1</v>
      </c>
      <c r="BA50" s="357">
        <v>0.5</v>
      </c>
      <c r="BB50" s="359">
        <v>0.25</v>
      </c>
      <c r="BC50" s="356">
        <v>1.5</v>
      </c>
      <c r="BD50" s="357">
        <v>1</v>
      </c>
      <c r="BE50" s="357">
        <v>0.5</v>
      </c>
      <c r="BF50" s="358">
        <v>0.25</v>
      </c>
      <c r="BG50" s="357">
        <v>1.5</v>
      </c>
      <c r="BH50" s="357">
        <v>1</v>
      </c>
      <c r="BI50" s="357">
        <v>0.5</v>
      </c>
      <c r="BJ50" s="359">
        <v>0.25</v>
      </c>
      <c r="BK50" s="356">
        <v>1.5</v>
      </c>
      <c r="BL50" s="357">
        <v>1</v>
      </c>
      <c r="BM50" s="357">
        <v>0.5</v>
      </c>
      <c r="BN50" s="358">
        <v>0.25</v>
      </c>
      <c r="BO50" s="360"/>
      <c r="BP50" s="361" t="str">
        <f t="shared" si="8"/>
        <v/>
      </c>
      <c r="BQ50" s="362" t="str">
        <f t="shared" si="8"/>
        <v/>
      </c>
      <c r="BR50" s="362" t="str">
        <f t="shared" si="8"/>
        <v/>
      </c>
      <c r="BS50" s="362" t="str">
        <f t="shared" si="8"/>
        <v/>
      </c>
      <c r="BT50" s="363">
        <v>1</v>
      </c>
      <c r="BU50" s="364">
        <v>0.75</v>
      </c>
      <c r="BV50" s="365">
        <v>0.5</v>
      </c>
      <c r="BW50" s="366">
        <v>0.25</v>
      </c>
      <c r="BX50" s="367">
        <v>1</v>
      </c>
      <c r="BY50" s="364">
        <v>0.75</v>
      </c>
      <c r="BZ50" s="365">
        <v>0.5</v>
      </c>
      <c r="CA50" s="368">
        <v>0.25</v>
      </c>
      <c r="CB50" s="369">
        <v>1.25</v>
      </c>
      <c r="CC50" s="364">
        <v>0.75</v>
      </c>
      <c r="CD50" s="366">
        <v>0.25</v>
      </c>
      <c r="CE50" s="367">
        <v>1.25</v>
      </c>
      <c r="CF50" s="364">
        <v>0.75</v>
      </c>
      <c r="CG50" s="368">
        <v>0.25</v>
      </c>
      <c r="CH50" s="363">
        <v>1</v>
      </c>
      <c r="CI50" s="364">
        <v>0.75</v>
      </c>
      <c r="CJ50" s="370">
        <v>0.5</v>
      </c>
      <c r="CK50" s="367">
        <v>1.25</v>
      </c>
      <c r="CL50" s="364">
        <v>1</v>
      </c>
      <c r="CM50" s="364">
        <v>0.75</v>
      </c>
      <c r="CN50" s="368">
        <v>0.25</v>
      </c>
      <c r="CO50" s="369">
        <v>1.25</v>
      </c>
      <c r="CP50" s="365">
        <v>1</v>
      </c>
      <c r="CQ50" s="364">
        <v>0.75</v>
      </c>
      <c r="CR50" s="365">
        <v>0.5</v>
      </c>
      <c r="CS50" s="366">
        <v>0.25</v>
      </c>
      <c r="CT50" s="367">
        <v>0.25</v>
      </c>
      <c r="CU50" s="364">
        <v>0.25</v>
      </c>
      <c r="CV50" s="368">
        <v>0.25</v>
      </c>
      <c r="CW50" s="369">
        <v>0.25</v>
      </c>
      <c r="CX50" s="364">
        <v>0.25</v>
      </c>
      <c r="CY50" s="366">
        <v>0.25</v>
      </c>
      <c r="CZ50" s="371">
        <v>0.5</v>
      </c>
      <c r="DA50" s="360"/>
      <c r="DB50" s="361" t="str">
        <f t="shared" si="7"/>
        <v/>
      </c>
      <c r="DC50" s="362" t="str">
        <f t="shared" si="7"/>
        <v/>
      </c>
      <c r="DD50" s="362" t="str">
        <f t="shared" si="7"/>
        <v/>
      </c>
      <c r="DE50" s="362" t="str">
        <f t="shared" si="7"/>
        <v/>
      </c>
      <c r="DF50" s="363">
        <v>1</v>
      </c>
      <c r="DG50" s="364">
        <v>0.75</v>
      </c>
      <c r="DH50" s="365">
        <v>0.5</v>
      </c>
      <c r="DI50" s="366">
        <v>0.25</v>
      </c>
      <c r="DJ50" s="367">
        <v>1</v>
      </c>
      <c r="DK50" s="364">
        <v>0.75</v>
      </c>
      <c r="DL50" s="365">
        <v>0.5</v>
      </c>
      <c r="DM50" s="368">
        <v>0.25</v>
      </c>
      <c r="DN50" s="369">
        <v>1.25</v>
      </c>
      <c r="DO50" s="364">
        <v>0.75</v>
      </c>
      <c r="DP50" s="366">
        <v>0.25</v>
      </c>
      <c r="DQ50" s="367">
        <v>1.25</v>
      </c>
      <c r="DR50" s="364">
        <v>0.75</v>
      </c>
      <c r="DS50" s="368">
        <v>0.25</v>
      </c>
      <c r="DT50" s="363">
        <v>1</v>
      </c>
      <c r="DU50" s="364">
        <v>0.75</v>
      </c>
      <c r="DV50" s="370">
        <v>0.5</v>
      </c>
      <c r="DW50" s="367">
        <v>1.25</v>
      </c>
      <c r="DX50" s="364">
        <v>1</v>
      </c>
      <c r="DY50" s="364">
        <v>0.75</v>
      </c>
      <c r="DZ50" s="368">
        <v>0.25</v>
      </c>
      <c r="EA50" s="369">
        <v>1.25</v>
      </c>
      <c r="EB50" s="365">
        <v>1</v>
      </c>
      <c r="EC50" s="364">
        <v>0.75</v>
      </c>
      <c r="ED50" s="365">
        <v>0.5</v>
      </c>
      <c r="EE50" s="366">
        <v>0.25</v>
      </c>
      <c r="EF50" s="367">
        <v>0.25</v>
      </c>
      <c r="EG50" s="364">
        <v>0.25</v>
      </c>
      <c r="EH50" s="368">
        <v>0.25</v>
      </c>
      <c r="EI50" s="369">
        <v>0.25</v>
      </c>
      <c r="EJ50" s="364">
        <v>0.25</v>
      </c>
      <c r="EK50" s="366">
        <v>0.25</v>
      </c>
      <c r="EL50" s="371">
        <v>0.5</v>
      </c>
      <c r="EM50" s="360"/>
    </row>
    <row r="51" spans="1:143" ht="41.4" customHeight="1" x14ac:dyDescent="0.3">
      <c r="A51" t="s">
        <v>285</v>
      </c>
      <c r="B51" s="327" t="str">
        <f>IF('ordem de passagem'!B52="","",'ordem de passagem'!B52)</f>
        <v/>
      </c>
      <c r="C51" s="127" t="str">
        <f>IF('ordem de passagem'!C52="","",'ordem de passagem'!C52)</f>
        <v/>
      </c>
      <c r="D51" s="327" t="str">
        <f>IF('ordem de passagem'!F52="","",'ordem de passagem'!F52)</f>
        <v/>
      </c>
      <c r="E51" s="372" t="str">
        <f>IF('ordem de passagem'!G52="","",'ordem de passagem'!G52)</f>
        <v/>
      </c>
      <c r="F51" s="373">
        <v>1.5</v>
      </c>
      <c r="G51" s="372">
        <v>1</v>
      </c>
      <c r="H51" s="372">
        <v>0.5</v>
      </c>
      <c r="I51" s="374">
        <v>0.25</v>
      </c>
      <c r="J51" s="372">
        <v>1</v>
      </c>
      <c r="K51" s="372">
        <v>0.75</v>
      </c>
      <c r="L51" s="372">
        <v>0.5</v>
      </c>
      <c r="M51" s="375">
        <v>0.25</v>
      </c>
      <c r="N51" s="373">
        <v>1.5</v>
      </c>
      <c r="O51" s="372">
        <v>1</v>
      </c>
      <c r="P51" s="372">
        <v>0.5</v>
      </c>
      <c r="Q51" s="374">
        <v>0.25</v>
      </c>
      <c r="R51" s="372">
        <v>1.5</v>
      </c>
      <c r="S51" s="372">
        <v>1</v>
      </c>
      <c r="T51" s="372">
        <v>0.5</v>
      </c>
      <c r="U51" s="375">
        <v>0.25</v>
      </c>
      <c r="V51" s="373">
        <v>1.5</v>
      </c>
      <c r="W51" s="372">
        <v>1</v>
      </c>
      <c r="X51" s="372">
        <v>0.5</v>
      </c>
      <c r="Y51" s="374">
        <v>0.25</v>
      </c>
      <c r="Z51" s="372">
        <v>1.5</v>
      </c>
      <c r="AA51" s="372">
        <v>1</v>
      </c>
      <c r="AB51" s="372">
        <v>0.5</v>
      </c>
      <c r="AC51" s="375">
        <v>0.25</v>
      </c>
      <c r="AD51" s="373">
        <v>1.5</v>
      </c>
      <c r="AE51" s="372">
        <v>1</v>
      </c>
      <c r="AF51" s="372">
        <v>0.5</v>
      </c>
      <c r="AG51" s="374">
        <v>0.25</v>
      </c>
      <c r="AH51" s="376"/>
      <c r="AI51" s="377" t="str">
        <f t="shared" si="6"/>
        <v/>
      </c>
      <c r="AJ51" s="378" t="str">
        <f t="shared" si="6"/>
        <v/>
      </c>
      <c r="AK51" s="378" t="str">
        <f t="shared" si="6"/>
        <v/>
      </c>
      <c r="AL51" s="378" t="str">
        <f t="shared" si="6"/>
        <v/>
      </c>
      <c r="AM51" s="373">
        <v>1.5</v>
      </c>
      <c r="AN51" s="372">
        <v>1</v>
      </c>
      <c r="AO51" s="372">
        <v>0.5</v>
      </c>
      <c r="AP51" s="374">
        <v>0.25</v>
      </c>
      <c r="AQ51" s="372">
        <v>1</v>
      </c>
      <c r="AR51" s="372">
        <v>0.75</v>
      </c>
      <c r="AS51" s="372">
        <v>0.5</v>
      </c>
      <c r="AT51" s="375">
        <v>0.25</v>
      </c>
      <c r="AU51" s="373">
        <v>1.5</v>
      </c>
      <c r="AV51" s="372">
        <v>1</v>
      </c>
      <c r="AW51" s="372">
        <v>0.5</v>
      </c>
      <c r="AX51" s="374">
        <v>0.25</v>
      </c>
      <c r="AY51" s="372">
        <v>1.5</v>
      </c>
      <c r="AZ51" s="372">
        <v>1</v>
      </c>
      <c r="BA51" s="372">
        <v>0.5</v>
      </c>
      <c r="BB51" s="375">
        <v>0.25</v>
      </c>
      <c r="BC51" s="373">
        <v>1.5</v>
      </c>
      <c r="BD51" s="372">
        <v>1</v>
      </c>
      <c r="BE51" s="372">
        <v>0.5</v>
      </c>
      <c r="BF51" s="374">
        <v>0.25</v>
      </c>
      <c r="BG51" s="372">
        <v>1.5</v>
      </c>
      <c r="BH51" s="372">
        <v>1</v>
      </c>
      <c r="BI51" s="372">
        <v>0.5</v>
      </c>
      <c r="BJ51" s="375">
        <v>0.25</v>
      </c>
      <c r="BK51" s="373">
        <v>1.5</v>
      </c>
      <c r="BL51" s="372">
        <v>1</v>
      </c>
      <c r="BM51" s="372">
        <v>0.5</v>
      </c>
      <c r="BN51" s="374">
        <v>0.25</v>
      </c>
      <c r="BO51" s="376"/>
      <c r="BP51" s="377" t="str">
        <f t="shared" si="8"/>
        <v/>
      </c>
      <c r="BQ51" s="378" t="str">
        <f t="shared" si="8"/>
        <v/>
      </c>
      <c r="BR51" s="378" t="str">
        <f t="shared" si="8"/>
        <v/>
      </c>
      <c r="BS51" s="378" t="str">
        <f t="shared" si="8"/>
        <v/>
      </c>
      <c r="BT51" s="379">
        <v>1</v>
      </c>
      <c r="BU51" s="380">
        <v>0.75</v>
      </c>
      <c r="BV51" s="381">
        <v>0.5</v>
      </c>
      <c r="BW51" s="382">
        <v>0.25</v>
      </c>
      <c r="BX51" s="383">
        <v>1</v>
      </c>
      <c r="BY51" s="380">
        <v>0.75</v>
      </c>
      <c r="BZ51" s="381">
        <v>0.5</v>
      </c>
      <c r="CA51" s="384">
        <v>0.25</v>
      </c>
      <c r="CB51" s="385">
        <v>1.25</v>
      </c>
      <c r="CC51" s="380">
        <v>0.75</v>
      </c>
      <c r="CD51" s="382">
        <v>0.25</v>
      </c>
      <c r="CE51" s="386">
        <v>1.25</v>
      </c>
      <c r="CF51" s="380">
        <v>0.75</v>
      </c>
      <c r="CG51" s="384">
        <v>0.25</v>
      </c>
      <c r="CH51" s="379">
        <v>1</v>
      </c>
      <c r="CI51" s="380">
        <v>0.75</v>
      </c>
      <c r="CJ51" s="387">
        <v>0.5</v>
      </c>
      <c r="CK51" s="386">
        <v>1.25</v>
      </c>
      <c r="CL51" s="380">
        <v>1</v>
      </c>
      <c r="CM51" s="380">
        <v>0.75</v>
      </c>
      <c r="CN51" s="384">
        <v>0.25</v>
      </c>
      <c r="CO51" s="385">
        <v>1.25</v>
      </c>
      <c r="CP51" s="381">
        <v>1</v>
      </c>
      <c r="CQ51" s="380">
        <v>0.75</v>
      </c>
      <c r="CR51" s="381">
        <v>0.5</v>
      </c>
      <c r="CS51" s="382">
        <v>0.25</v>
      </c>
      <c r="CT51" s="386">
        <v>0.25</v>
      </c>
      <c r="CU51" s="380">
        <v>0.25</v>
      </c>
      <c r="CV51" s="384">
        <v>0.25</v>
      </c>
      <c r="CW51" s="385">
        <v>0.25</v>
      </c>
      <c r="CX51" s="380">
        <v>0.25</v>
      </c>
      <c r="CY51" s="382">
        <v>0.25</v>
      </c>
      <c r="CZ51" s="388">
        <v>0.5</v>
      </c>
      <c r="DA51" s="376"/>
      <c r="DB51" s="377" t="str">
        <f t="shared" si="7"/>
        <v/>
      </c>
      <c r="DC51" s="378" t="str">
        <f t="shared" si="7"/>
        <v/>
      </c>
      <c r="DD51" s="378" t="str">
        <f t="shared" si="7"/>
        <v/>
      </c>
      <c r="DE51" s="378" t="str">
        <f t="shared" si="7"/>
        <v/>
      </c>
      <c r="DF51" s="379">
        <v>1</v>
      </c>
      <c r="DG51" s="380">
        <v>0.75</v>
      </c>
      <c r="DH51" s="381">
        <v>0.5</v>
      </c>
      <c r="DI51" s="382">
        <v>0.25</v>
      </c>
      <c r="DJ51" s="383">
        <v>1</v>
      </c>
      <c r="DK51" s="380">
        <v>0.75</v>
      </c>
      <c r="DL51" s="381">
        <v>0.5</v>
      </c>
      <c r="DM51" s="384">
        <v>0.25</v>
      </c>
      <c r="DN51" s="385">
        <v>1.25</v>
      </c>
      <c r="DO51" s="380">
        <v>0.75</v>
      </c>
      <c r="DP51" s="382">
        <v>0.25</v>
      </c>
      <c r="DQ51" s="386">
        <v>1.25</v>
      </c>
      <c r="DR51" s="380">
        <v>0.75</v>
      </c>
      <c r="DS51" s="384">
        <v>0.25</v>
      </c>
      <c r="DT51" s="379">
        <v>1</v>
      </c>
      <c r="DU51" s="380">
        <v>0.75</v>
      </c>
      <c r="DV51" s="387">
        <v>0.5</v>
      </c>
      <c r="DW51" s="386">
        <v>1.25</v>
      </c>
      <c r="DX51" s="380">
        <v>1</v>
      </c>
      <c r="DY51" s="380">
        <v>0.75</v>
      </c>
      <c r="DZ51" s="384">
        <v>0.25</v>
      </c>
      <c r="EA51" s="385">
        <v>1.25</v>
      </c>
      <c r="EB51" s="381">
        <v>1</v>
      </c>
      <c r="EC51" s="380">
        <v>0.75</v>
      </c>
      <c r="ED51" s="381">
        <v>0.5</v>
      </c>
      <c r="EE51" s="382">
        <v>0.25</v>
      </c>
      <c r="EF51" s="386">
        <v>0.25</v>
      </c>
      <c r="EG51" s="380">
        <v>0.25</v>
      </c>
      <c r="EH51" s="384">
        <v>0.25</v>
      </c>
      <c r="EI51" s="385">
        <v>0.25</v>
      </c>
      <c r="EJ51" s="380">
        <v>0.25</v>
      </c>
      <c r="EK51" s="382">
        <v>0.25</v>
      </c>
      <c r="EL51" s="388">
        <v>0.5</v>
      </c>
      <c r="EM51" s="376"/>
    </row>
    <row r="52" spans="1:143" ht="41.4" customHeight="1" x14ac:dyDescent="0.3">
      <c r="A52" t="s">
        <v>286</v>
      </c>
      <c r="B52" s="198" t="str">
        <f>IF('ordem de passagem'!B53="","",'ordem de passagem'!B53)</f>
        <v/>
      </c>
      <c r="C52" s="199" t="str">
        <f>IF('ordem de passagem'!C53="","",'ordem de passagem'!C53)</f>
        <v/>
      </c>
      <c r="D52" s="198" t="str">
        <f>IF('ordem de passagem'!F53="","",'ordem de passagem'!F53)</f>
        <v/>
      </c>
      <c r="E52" s="357" t="str">
        <f>IF('ordem de passagem'!G53="","",'ordem de passagem'!G53)</f>
        <v/>
      </c>
      <c r="F52" s="356">
        <v>1.5</v>
      </c>
      <c r="G52" s="357">
        <v>1</v>
      </c>
      <c r="H52" s="357">
        <v>0.5</v>
      </c>
      <c r="I52" s="358">
        <v>0.25</v>
      </c>
      <c r="J52" s="357">
        <v>1</v>
      </c>
      <c r="K52" s="357">
        <v>0.75</v>
      </c>
      <c r="L52" s="357">
        <v>0.5</v>
      </c>
      <c r="M52" s="359">
        <v>0.25</v>
      </c>
      <c r="N52" s="356">
        <v>1.5</v>
      </c>
      <c r="O52" s="357">
        <v>1</v>
      </c>
      <c r="P52" s="357">
        <v>0.5</v>
      </c>
      <c r="Q52" s="358">
        <v>0.25</v>
      </c>
      <c r="R52" s="357">
        <v>1.5</v>
      </c>
      <c r="S52" s="357">
        <v>1</v>
      </c>
      <c r="T52" s="357">
        <v>0.5</v>
      </c>
      <c r="U52" s="359">
        <v>0.25</v>
      </c>
      <c r="V52" s="356">
        <v>1.5</v>
      </c>
      <c r="W52" s="357">
        <v>1</v>
      </c>
      <c r="X52" s="357">
        <v>0.5</v>
      </c>
      <c r="Y52" s="358">
        <v>0.25</v>
      </c>
      <c r="Z52" s="357">
        <v>1.5</v>
      </c>
      <c r="AA52" s="357">
        <v>1</v>
      </c>
      <c r="AB52" s="357">
        <v>0.5</v>
      </c>
      <c r="AC52" s="359">
        <v>0.25</v>
      </c>
      <c r="AD52" s="356">
        <v>1.5</v>
      </c>
      <c r="AE52" s="357">
        <v>1</v>
      </c>
      <c r="AF52" s="357">
        <v>0.5</v>
      </c>
      <c r="AG52" s="358">
        <v>0.25</v>
      </c>
      <c r="AH52" s="360"/>
      <c r="AI52" s="361" t="str">
        <f t="shared" si="6"/>
        <v/>
      </c>
      <c r="AJ52" s="362" t="str">
        <f t="shared" si="6"/>
        <v/>
      </c>
      <c r="AK52" s="362" t="str">
        <f t="shared" si="6"/>
        <v/>
      </c>
      <c r="AL52" s="362" t="str">
        <f t="shared" si="6"/>
        <v/>
      </c>
      <c r="AM52" s="356">
        <v>1.5</v>
      </c>
      <c r="AN52" s="357">
        <v>1</v>
      </c>
      <c r="AO52" s="357">
        <v>0.5</v>
      </c>
      <c r="AP52" s="358">
        <v>0.25</v>
      </c>
      <c r="AQ52" s="357">
        <v>1</v>
      </c>
      <c r="AR52" s="357">
        <v>0.75</v>
      </c>
      <c r="AS52" s="357">
        <v>0.5</v>
      </c>
      <c r="AT52" s="359">
        <v>0.25</v>
      </c>
      <c r="AU52" s="356">
        <v>1.5</v>
      </c>
      <c r="AV52" s="357">
        <v>1</v>
      </c>
      <c r="AW52" s="357">
        <v>0.5</v>
      </c>
      <c r="AX52" s="358">
        <v>0.25</v>
      </c>
      <c r="AY52" s="357">
        <v>1.5</v>
      </c>
      <c r="AZ52" s="357">
        <v>1</v>
      </c>
      <c r="BA52" s="357">
        <v>0.5</v>
      </c>
      <c r="BB52" s="359">
        <v>0.25</v>
      </c>
      <c r="BC52" s="356">
        <v>1.5</v>
      </c>
      <c r="BD52" s="357">
        <v>1</v>
      </c>
      <c r="BE52" s="357">
        <v>0.5</v>
      </c>
      <c r="BF52" s="358">
        <v>0.25</v>
      </c>
      <c r="BG52" s="357">
        <v>1.5</v>
      </c>
      <c r="BH52" s="357">
        <v>1</v>
      </c>
      <c r="BI52" s="357">
        <v>0.5</v>
      </c>
      <c r="BJ52" s="359">
        <v>0.25</v>
      </c>
      <c r="BK52" s="356">
        <v>1.5</v>
      </c>
      <c r="BL52" s="357">
        <v>1</v>
      </c>
      <c r="BM52" s="357">
        <v>0.5</v>
      </c>
      <c r="BN52" s="358">
        <v>0.25</v>
      </c>
      <c r="BO52" s="360"/>
      <c r="BP52" s="361" t="str">
        <f t="shared" si="8"/>
        <v/>
      </c>
      <c r="BQ52" s="362" t="str">
        <f t="shared" si="8"/>
        <v/>
      </c>
      <c r="BR52" s="362" t="str">
        <f t="shared" si="8"/>
        <v/>
      </c>
      <c r="BS52" s="362" t="str">
        <f t="shared" si="8"/>
        <v/>
      </c>
      <c r="BT52" s="363">
        <v>1</v>
      </c>
      <c r="BU52" s="364">
        <v>0.75</v>
      </c>
      <c r="BV52" s="365">
        <v>0.5</v>
      </c>
      <c r="BW52" s="366">
        <v>0.25</v>
      </c>
      <c r="BX52" s="367">
        <v>1</v>
      </c>
      <c r="BY52" s="364">
        <v>0.75</v>
      </c>
      <c r="BZ52" s="365">
        <v>0.5</v>
      </c>
      <c r="CA52" s="368">
        <v>0.25</v>
      </c>
      <c r="CB52" s="369">
        <v>1.25</v>
      </c>
      <c r="CC52" s="364">
        <v>0.75</v>
      </c>
      <c r="CD52" s="366">
        <v>0.25</v>
      </c>
      <c r="CE52" s="367">
        <v>1.25</v>
      </c>
      <c r="CF52" s="364">
        <v>0.75</v>
      </c>
      <c r="CG52" s="368">
        <v>0.25</v>
      </c>
      <c r="CH52" s="363">
        <v>1</v>
      </c>
      <c r="CI52" s="364">
        <v>0.75</v>
      </c>
      <c r="CJ52" s="370">
        <v>0.5</v>
      </c>
      <c r="CK52" s="367">
        <v>1.25</v>
      </c>
      <c r="CL52" s="364">
        <v>1</v>
      </c>
      <c r="CM52" s="364">
        <v>0.75</v>
      </c>
      <c r="CN52" s="368">
        <v>0.25</v>
      </c>
      <c r="CO52" s="369">
        <v>1.25</v>
      </c>
      <c r="CP52" s="365">
        <v>1</v>
      </c>
      <c r="CQ52" s="364">
        <v>0.75</v>
      </c>
      <c r="CR52" s="365">
        <v>0.5</v>
      </c>
      <c r="CS52" s="366">
        <v>0.25</v>
      </c>
      <c r="CT52" s="367">
        <v>0.25</v>
      </c>
      <c r="CU52" s="364">
        <v>0.25</v>
      </c>
      <c r="CV52" s="368">
        <v>0.25</v>
      </c>
      <c r="CW52" s="369">
        <v>0.25</v>
      </c>
      <c r="CX52" s="364">
        <v>0.25</v>
      </c>
      <c r="CY52" s="366">
        <v>0.25</v>
      </c>
      <c r="CZ52" s="371">
        <v>0.5</v>
      </c>
      <c r="DA52" s="360"/>
      <c r="DB52" s="361" t="str">
        <f t="shared" si="7"/>
        <v/>
      </c>
      <c r="DC52" s="362" t="str">
        <f t="shared" si="7"/>
        <v/>
      </c>
      <c r="DD52" s="362" t="str">
        <f t="shared" si="7"/>
        <v/>
      </c>
      <c r="DE52" s="362" t="str">
        <f t="shared" si="7"/>
        <v/>
      </c>
      <c r="DF52" s="363">
        <v>1</v>
      </c>
      <c r="DG52" s="364">
        <v>0.75</v>
      </c>
      <c r="DH52" s="365">
        <v>0.5</v>
      </c>
      <c r="DI52" s="366">
        <v>0.25</v>
      </c>
      <c r="DJ52" s="367">
        <v>1</v>
      </c>
      <c r="DK52" s="364">
        <v>0.75</v>
      </c>
      <c r="DL52" s="365">
        <v>0.5</v>
      </c>
      <c r="DM52" s="368">
        <v>0.25</v>
      </c>
      <c r="DN52" s="369">
        <v>1.25</v>
      </c>
      <c r="DO52" s="364">
        <v>0.75</v>
      </c>
      <c r="DP52" s="366">
        <v>0.25</v>
      </c>
      <c r="DQ52" s="367">
        <v>1.25</v>
      </c>
      <c r="DR52" s="364">
        <v>0.75</v>
      </c>
      <c r="DS52" s="368">
        <v>0.25</v>
      </c>
      <c r="DT52" s="363">
        <v>1</v>
      </c>
      <c r="DU52" s="364">
        <v>0.75</v>
      </c>
      <c r="DV52" s="370">
        <v>0.5</v>
      </c>
      <c r="DW52" s="367">
        <v>1.25</v>
      </c>
      <c r="DX52" s="364">
        <v>1</v>
      </c>
      <c r="DY52" s="364">
        <v>0.75</v>
      </c>
      <c r="DZ52" s="368">
        <v>0.25</v>
      </c>
      <c r="EA52" s="369">
        <v>1.25</v>
      </c>
      <c r="EB52" s="365">
        <v>1</v>
      </c>
      <c r="EC52" s="364">
        <v>0.75</v>
      </c>
      <c r="ED52" s="365">
        <v>0.5</v>
      </c>
      <c r="EE52" s="366">
        <v>0.25</v>
      </c>
      <c r="EF52" s="367">
        <v>0.25</v>
      </c>
      <c r="EG52" s="364">
        <v>0.25</v>
      </c>
      <c r="EH52" s="368">
        <v>0.25</v>
      </c>
      <c r="EI52" s="369">
        <v>0.25</v>
      </c>
      <c r="EJ52" s="364">
        <v>0.25</v>
      </c>
      <c r="EK52" s="366">
        <v>0.25</v>
      </c>
      <c r="EL52" s="371">
        <v>0.5</v>
      </c>
      <c r="EM52" s="360"/>
    </row>
    <row r="53" spans="1:143" ht="41.4" customHeight="1" x14ac:dyDescent="0.3">
      <c r="A53" t="s">
        <v>287</v>
      </c>
      <c r="B53" s="327" t="str">
        <f>IF('ordem de passagem'!B54="","",'ordem de passagem'!B54)</f>
        <v/>
      </c>
      <c r="C53" s="127" t="str">
        <f>IF('ordem de passagem'!C54="","",'ordem de passagem'!C54)</f>
        <v/>
      </c>
      <c r="D53" s="327" t="str">
        <f>IF('ordem de passagem'!F54="","",'ordem de passagem'!F54)</f>
        <v/>
      </c>
      <c r="E53" s="372" t="str">
        <f>IF('ordem de passagem'!G54="","",'ordem de passagem'!G54)</f>
        <v/>
      </c>
      <c r="F53" s="373">
        <v>1.5</v>
      </c>
      <c r="G53" s="372">
        <v>1</v>
      </c>
      <c r="H53" s="372">
        <v>0.5</v>
      </c>
      <c r="I53" s="374">
        <v>0.25</v>
      </c>
      <c r="J53" s="372">
        <v>1</v>
      </c>
      <c r="K53" s="372">
        <v>0.75</v>
      </c>
      <c r="L53" s="372">
        <v>0.5</v>
      </c>
      <c r="M53" s="375">
        <v>0.25</v>
      </c>
      <c r="N53" s="373">
        <v>1.5</v>
      </c>
      <c r="O53" s="372">
        <v>1</v>
      </c>
      <c r="P53" s="372">
        <v>0.5</v>
      </c>
      <c r="Q53" s="374">
        <v>0.25</v>
      </c>
      <c r="R53" s="372">
        <v>1.5</v>
      </c>
      <c r="S53" s="372">
        <v>1</v>
      </c>
      <c r="T53" s="372">
        <v>0.5</v>
      </c>
      <c r="U53" s="375">
        <v>0.25</v>
      </c>
      <c r="V53" s="373">
        <v>1.5</v>
      </c>
      <c r="W53" s="372">
        <v>1</v>
      </c>
      <c r="X53" s="372">
        <v>0.5</v>
      </c>
      <c r="Y53" s="374">
        <v>0.25</v>
      </c>
      <c r="Z53" s="372">
        <v>1.5</v>
      </c>
      <c r="AA53" s="372">
        <v>1</v>
      </c>
      <c r="AB53" s="372">
        <v>0.5</v>
      </c>
      <c r="AC53" s="375">
        <v>0.25</v>
      </c>
      <c r="AD53" s="373">
        <v>1.5</v>
      </c>
      <c r="AE53" s="372">
        <v>1</v>
      </c>
      <c r="AF53" s="372">
        <v>0.5</v>
      </c>
      <c r="AG53" s="374">
        <v>0.25</v>
      </c>
      <c r="AH53" s="376"/>
      <c r="AI53" s="377" t="str">
        <f t="shared" si="6"/>
        <v/>
      </c>
      <c r="AJ53" s="378" t="str">
        <f t="shared" si="6"/>
        <v/>
      </c>
      <c r="AK53" s="378" t="str">
        <f t="shared" si="6"/>
        <v/>
      </c>
      <c r="AL53" s="378" t="str">
        <f t="shared" si="6"/>
        <v/>
      </c>
      <c r="AM53" s="373">
        <v>1.5</v>
      </c>
      <c r="AN53" s="372">
        <v>1</v>
      </c>
      <c r="AO53" s="372">
        <v>0.5</v>
      </c>
      <c r="AP53" s="374">
        <v>0.25</v>
      </c>
      <c r="AQ53" s="372">
        <v>1</v>
      </c>
      <c r="AR53" s="372">
        <v>0.75</v>
      </c>
      <c r="AS53" s="372">
        <v>0.5</v>
      </c>
      <c r="AT53" s="375">
        <v>0.25</v>
      </c>
      <c r="AU53" s="373">
        <v>1.5</v>
      </c>
      <c r="AV53" s="372">
        <v>1</v>
      </c>
      <c r="AW53" s="372">
        <v>0.5</v>
      </c>
      <c r="AX53" s="374">
        <v>0.25</v>
      </c>
      <c r="AY53" s="372">
        <v>1.5</v>
      </c>
      <c r="AZ53" s="372">
        <v>1</v>
      </c>
      <c r="BA53" s="372">
        <v>0.5</v>
      </c>
      <c r="BB53" s="375">
        <v>0.25</v>
      </c>
      <c r="BC53" s="373">
        <v>1.5</v>
      </c>
      <c r="BD53" s="372">
        <v>1</v>
      </c>
      <c r="BE53" s="372">
        <v>0.5</v>
      </c>
      <c r="BF53" s="374">
        <v>0.25</v>
      </c>
      <c r="BG53" s="372">
        <v>1.5</v>
      </c>
      <c r="BH53" s="372">
        <v>1</v>
      </c>
      <c r="BI53" s="372">
        <v>0.5</v>
      </c>
      <c r="BJ53" s="375">
        <v>0.25</v>
      </c>
      <c r="BK53" s="373">
        <v>1.5</v>
      </c>
      <c r="BL53" s="372">
        <v>1</v>
      </c>
      <c r="BM53" s="372">
        <v>0.5</v>
      </c>
      <c r="BN53" s="374">
        <v>0.25</v>
      </c>
      <c r="BO53" s="376"/>
      <c r="BP53" s="377" t="str">
        <f t="shared" si="8"/>
        <v/>
      </c>
      <c r="BQ53" s="378" t="str">
        <f t="shared" si="8"/>
        <v/>
      </c>
      <c r="BR53" s="378" t="str">
        <f t="shared" si="8"/>
        <v/>
      </c>
      <c r="BS53" s="378" t="str">
        <f t="shared" si="8"/>
        <v/>
      </c>
      <c r="BT53" s="379">
        <v>1</v>
      </c>
      <c r="BU53" s="380">
        <v>0.75</v>
      </c>
      <c r="BV53" s="381">
        <v>0.5</v>
      </c>
      <c r="BW53" s="382">
        <v>0.25</v>
      </c>
      <c r="BX53" s="383">
        <v>1</v>
      </c>
      <c r="BY53" s="380">
        <v>0.75</v>
      </c>
      <c r="BZ53" s="381">
        <v>0.5</v>
      </c>
      <c r="CA53" s="384">
        <v>0.25</v>
      </c>
      <c r="CB53" s="385">
        <v>1.25</v>
      </c>
      <c r="CC53" s="380">
        <v>0.75</v>
      </c>
      <c r="CD53" s="382">
        <v>0.25</v>
      </c>
      <c r="CE53" s="386">
        <v>1.25</v>
      </c>
      <c r="CF53" s="380">
        <v>0.75</v>
      </c>
      <c r="CG53" s="384">
        <v>0.25</v>
      </c>
      <c r="CH53" s="379">
        <v>1</v>
      </c>
      <c r="CI53" s="380">
        <v>0.75</v>
      </c>
      <c r="CJ53" s="387">
        <v>0.5</v>
      </c>
      <c r="CK53" s="386">
        <v>1.25</v>
      </c>
      <c r="CL53" s="380">
        <v>1</v>
      </c>
      <c r="CM53" s="380">
        <v>0.75</v>
      </c>
      <c r="CN53" s="384">
        <v>0.25</v>
      </c>
      <c r="CO53" s="385">
        <v>1.25</v>
      </c>
      <c r="CP53" s="381">
        <v>1</v>
      </c>
      <c r="CQ53" s="380">
        <v>0.75</v>
      </c>
      <c r="CR53" s="381">
        <v>0.5</v>
      </c>
      <c r="CS53" s="382">
        <v>0.25</v>
      </c>
      <c r="CT53" s="386">
        <v>0.25</v>
      </c>
      <c r="CU53" s="380">
        <v>0.25</v>
      </c>
      <c r="CV53" s="384">
        <v>0.25</v>
      </c>
      <c r="CW53" s="385">
        <v>0.25</v>
      </c>
      <c r="CX53" s="380">
        <v>0.25</v>
      </c>
      <c r="CY53" s="382">
        <v>0.25</v>
      </c>
      <c r="CZ53" s="388">
        <v>0.5</v>
      </c>
      <c r="DA53" s="376"/>
      <c r="DB53" s="377" t="str">
        <f t="shared" si="7"/>
        <v/>
      </c>
      <c r="DC53" s="378" t="str">
        <f t="shared" si="7"/>
        <v/>
      </c>
      <c r="DD53" s="378" t="str">
        <f t="shared" si="7"/>
        <v/>
      </c>
      <c r="DE53" s="378" t="str">
        <f t="shared" si="7"/>
        <v/>
      </c>
      <c r="DF53" s="379">
        <v>1</v>
      </c>
      <c r="DG53" s="380">
        <v>0.75</v>
      </c>
      <c r="DH53" s="381">
        <v>0.5</v>
      </c>
      <c r="DI53" s="382">
        <v>0.25</v>
      </c>
      <c r="DJ53" s="383">
        <v>1</v>
      </c>
      <c r="DK53" s="380">
        <v>0.75</v>
      </c>
      <c r="DL53" s="381">
        <v>0.5</v>
      </c>
      <c r="DM53" s="384">
        <v>0.25</v>
      </c>
      <c r="DN53" s="385">
        <v>1.25</v>
      </c>
      <c r="DO53" s="380">
        <v>0.75</v>
      </c>
      <c r="DP53" s="382">
        <v>0.25</v>
      </c>
      <c r="DQ53" s="386">
        <v>1.25</v>
      </c>
      <c r="DR53" s="380">
        <v>0.75</v>
      </c>
      <c r="DS53" s="384">
        <v>0.25</v>
      </c>
      <c r="DT53" s="379">
        <v>1</v>
      </c>
      <c r="DU53" s="380">
        <v>0.75</v>
      </c>
      <c r="DV53" s="387">
        <v>0.5</v>
      </c>
      <c r="DW53" s="386">
        <v>1.25</v>
      </c>
      <c r="DX53" s="380">
        <v>1</v>
      </c>
      <c r="DY53" s="380">
        <v>0.75</v>
      </c>
      <c r="DZ53" s="384">
        <v>0.25</v>
      </c>
      <c r="EA53" s="385">
        <v>1.25</v>
      </c>
      <c r="EB53" s="381">
        <v>1</v>
      </c>
      <c r="EC53" s="380">
        <v>0.75</v>
      </c>
      <c r="ED53" s="381">
        <v>0.5</v>
      </c>
      <c r="EE53" s="382">
        <v>0.25</v>
      </c>
      <c r="EF53" s="386">
        <v>0.25</v>
      </c>
      <c r="EG53" s="380">
        <v>0.25</v>
      </c>
      <c r="EH53" s="384">
        <v>0.25</v>
      </c>
      <c r="EI53" s="385">
        <v>0.25</v>
      </c>
      <c r="EJ53" s="380">
        <v>0.25</v>
      </c>
      <c r="EK53" s="382">
        <v>0.25</v>
      </c>
      <c r="EL53" s="388">
        <v>0.5</v>
      </c>
      <c r="EM53" s="376"/>
    </row>
    <row r="54" spans="1:143" ht="41.4" customHeight="1" x14ac:dyDescent="0.3">
      <c r="A54" t="s">
        <v>288</v>
      </c>
      <c r="B54" s="198" t="str">
        <f>IF('ordem de passagem'!B55="","",'ordem de passagem'!B55)</f>
        <v/>
      </c>
      <c r="C54" s="199" t="str">
        <f>IF('ordem de passagem'!C55="","",'ordem de passagem'!C55)</f>
        <v/>
      </c>
      <c r="D54" s="198" t="str">
        <f>IF('ordem de passagem'!F55="","",'ordem de passagem'!F55)</f>
        <v/>
      </c>
      <c r="E54" s="357" t="str">
        <f>IF('ordem de passagem'!G55="","",'ordem de passagem'!G55)</f>
        <v/>
      </c>
      <c r="F54" s="356">
        <v>1.5</v>
      </c>
      <c r="G54" s="357">
        <v>1</v>
      </c>
      <c r="H54" s="357">
        <v>0.5</v>
      </c>
      <c r="I54" s="358">
        <v>0.25</v>
      </c>
      <c r="J54" s="357">
        <v>1</v>
      </c>
      <c r="K54" s="357">
        <v>0.75</v>
      </c>
      <c r="L54" s="357">
        <v>0.5</v>
      </c>
      <c r="M54" s="359">
        <v>0.25</v>
      </c>
      <c r="N54" s="356">
        <v>1.5</v>
      </c>
      <c r="O54" s="357">
        <v>1</v>
      </c>
      <c r="P54" s="357">
        <v>0.5</v>
      </c>
      <c r="Q54" s="358">
        <v>0.25</v>
      </c>
      <c r="R54" s="357">
        <v>1.5</v>
      </c>
      <c r="S54" s="357">
        <v>1</v>
      </c>
      <c r="T54" s="357">
        <v>0.5</v>
      </c>
      <c r="U54" s="359">
        <v>0.25</v>
      </c>
      <c r="V54" s="356">
        <v>1.5</v>
      </c>
      <c r="W54" s="357">
        <v>1</v>
      </c>
      <c r="X54" s="357">
        <v>0.5</v>
      </c>
      <c r="Y54" s="358">
        <v>0.25</v>
      </c>
      <c r="Z54" s="357">
        <v>1.5</v>
      </c>
      <c r="AA54" s="357">
        <v>1</v>
      </c>
      <c r="AB54" s="357">
        <v>0.5</v>
      </c>
      <c r="AC54" s="359">
        <v>0.25</v>
      </c>
      <c r="AD54" s="356">
        <v>1.5</v>
      </c>
      <c r="AE54" s="357">
        <v>1</v>
      </c>
      <c r="AF54" s="357">
        <v>0.5</v>
      </c>
      <c r="AG54" s="358">
        <v>0.25</v>
      </c>
      <c r="AH54" s="360"/>
      <c r="AI54" s="361" t="str">
        <f t="shared" si="6"/>
        <v/>
      </c>
      <c r="AJ54" s="362" t="str">
        <f t="shared" si="6"/>
        <v/>
      </c>
      <c r="AK54" s="362" t="str">
        <f t="shared" si="6"/>
        <v/>
      </c>
      <c r="AL54" s="362" t="str">
        <f t="shared" si="6"/>
        <v/>
      </c>
      <c r="AM54" s="356">
        <v>1.5</v>
      </c>
      <c r="AN54" s="357">
        <v>1</v>
      </c>
      <c r="AO54" s="357">
        <v>0.5</v>
      </c>
      <c r="AP54" s="358">
        <v>0.25</v>
      </c>
      <c r="AQ54" s="357">
        <v>1</v>
      </c>
      <c r="AR54" s="357">
        <v>0.75</v>
      </c>
      <c r="AS54" s="357">
        <v>0.5</v>
      </c>
      <c r="AT54" s="359">
        <v>0.25</v>
      </c>
      <c r="AU54" s="356">
        <v>1.5</v>
      </c>
      <c r="AV54" s="357">
        <v>1</v>
      </c>
      <c r="AW54" s="357">
        <v>0.5</v>
      </c>
      <c r="AX54" s="358">
        <v>0.25</v>
      </c>
      <c r="AY54" s="357">
        <v>1.5</v>
      </c>
      <c r="AZ54" s="357">
        <v>1</v>
      </c>
      <c r="BA54" s="357">
        <v>0.5</v>
      </c>
      <c r="BB54" s="359">
        <v>0.25</v>
      </c>
      <c r="BC54" s="356">
        <v>1.5</v>
      </c>
      <c r="BD54" s="357">
        <v>1</v>
      </c>
      <c r="BE54" s="357">
        <v>0.5</v>
      </c>
      <c r="BF54" s="358">
        <v>0.25</v>
      </c>
      <c r="BG54" s="357">
        <v>1.5</v>
      </c>
      <c r="BH54" s="357">
        <v>1</v>
      </c>
      <c r="BI54" s="357">
        <v>0.5</v>
      </c>
      <c r="BJ54" s="359">
        <v>0.25</v>
      </c>
      <c r="BK54" s="356">
        <v>1.5</v>
      </c>
      <c r="BL54" s="357">
        <v>1</v>
      </c>
      <c r="BM54" s="357">
        <v>0.5</v>
      </c>
      <c r="BN54" s="358">
        <v>0.25</v>
      </c>
      <c r="BO54" s="360"/>
      <c r="BP54" s="361" t="str">
        <f t="shared" si="8"/>
        <v/>
      </c>
      <c r="BQ54" s="362" t="str">
        <f t="shared" si="8"/>
        <v/>
      </c>
      <c r="BR54" s="362" t="str">
        <f t="shared" si="8"/>
        <v/>
      </c>
      <c r="BS54" s="362" t="str">
        <f t="shared" si="8"/>
        <v/>
      </c>
      <c r="BT54" s="363">
        <v>1</v>
      </c>
      <c r="BU54" s="364">
        <v>0.75</v>
      </c>
      <c r="BV54" s="365">
        <v>0.5</v>
      </c>
      <c r="BW54" s="366">
        <v>0.25</v>
      </c>
      <c r="BX54" s="367">
        <v>1</v>
      </c>
      <c r="BY54" s="364">
        <v>0.75</v>
      </c>
      <c r="BZ54" s="365">
        <v>0.5</v>
      </c>
      <c r="CA54" s="368">
        <v>0.25</v>
      </c>
      <c r="CB54" s="369">
        <v>1.25</v>
      </c>
      <c r="CC54" s="364">
        <v>0.75</v>
      </c>
      <c r="CD54" s="366">
        <v>0.25</v>
      </c>
      <c r="CE54" s="367">
        <v>1.25</v>
      </c>
      <c r="CF54" s="364">
        <v>0.75</v>
      </c>
      <c r="CG54" s="368">
        <v>0.25</v>
      </c>
      <c r="CH54" s="363">
        <v>1</v>
      </c>
      <c r="CI54" s="364">
        <v>0.75</v>
      </c>
      <c r="CJ54" s="370">
        <v>0.5</v>
      </c>
      <c r="CK54" s="367">
        <v>1.25</v>
      </c>
      <c r="CL54" s="364">
        <v>1</v>
      </c>
      <c r="CM54" s="364">
        <v>0.75</v>
      </c>
      <c r="CN54" s="368">
        <v>0.25</v>
      </c>
      <c r="CO54" s="369">
        <v>1.25</v>
      </c>
      <c r="CP54" s="365">
        <v>1</v>
      </c>
      <c r="CQ54" s="364">
        <v>0.75</v>
      </c>
      <c r="CR54" s="365">
        <v>0.5</v>
      </c>
      <c r="CS54" s="366">
        <v>0.25</v>
      </c>
      <c r="CT54" s="367">
        <v>0.25</v>
      </c>
      <c r="CU54" s="364">
        <v>0.25</v>
      </c>
      <c r="CV54" s="368">
        <v>0.25</v>
      </c>
      <c r="CW54" s="369">
        <v>0.25</v>
      </c>
      <c r="CX54" s="364">
        <v>0.25</v>
      </c>
      <c r="CY54" s="366">
        <v>0.25</v>
      </c>
      <c r="CZ54" s="371">
        <v>0.5</v>
      </c>
      <c r="DA54" s="360"/>
      <c r="DB54" s="361" t="str">
        <f t="shared" si="7"/>
        <v/>
      </c>
      <c r="DC54" s="362" t="str">
        <f t="shared" si="7"/>
        <v/>
      </c>
      <c r="DD54" s="362" t="str">
        <f t="shared" si="7"/>
        <v/>
      </c>
      <c r="DE54" s="362" t="str">
        <f t="shared" si="7"/>
        <v/>
      </c>
      <c r="DF54" s="363">
        <v>1</v>
      </c>
      <c r="DG54" s="364">
        <v>0.75</v>
      </c>
      <c r="DH54" s="365">
        <v>0.5</v>
      </c>
      <c r="DI54" s="366">
        <v>0.25</v>
      </c>
      <c r="DJ54" s="367">
        <v>1</v>
      </c>
      <c r="DK54" s="364">
        <v>0.75</v>
      </c>
      <c r="DL54" s="365">
        <v>0.5</v>
      </c>
      <c r="DM54" s="368">
        <v>0.25</v>
      </c>
      <c r="DN54" s="369">
        <v>1.25</v>
      </c>
      <c r="DO54" s="364">
        <v>0.75</v>
      </c>
      <c r="DP54" s="366">
        <v>0.25</v>
      </c>
      <c r="DQ54" s="367">
        <v>1.25</v>
      </c>
      <c r="DR54" s="364">
        <v>0.75</v>
      </c>
      <c r="DS54" s="368">
        <v>0.25</v>
      </c>
      <c r="DT54" s="363">
        <v>1</v>
      </c>
      <c r="DU54" s="364">
        <v>0.75</v>
      </c>
      <c r="DV54" s="370">
        <v>0.5</v>
      </c>
      <c r="DW54" s="367">
        <v>1.25</v>
      </c>
      <c r="DX54" s="364">
        <v>1</v>
      </c>
      <c r="DY54" s="364">
        <v>0.75</v>
      </c>
      <c r="DZ54" s="368">
        <v>0.25</v>
      </c>
      <c r="EA54" s="369">
        <v>1.25</v>
      </c>
      <c r="EB54" s="365">
        <v>1</v>
      </c>
      <c r="EC54" s="364">
        <v>0.75</v>
      </c>
      <c r="ED54" s="365">
        <v>0.5</v>
      </c>
      <c r="EE54" s="366">
        <v>0.25</v>
      </c>
      <c r="EF54" s="367">
        <v>0.25</v>
      </c>
      <c r="EG54" s="364">
        <v>0.25</v>
      </c>
      <c r="EH54" s="368">
        <v>0.25</v>
      </c>
      <c r="EI54" s="369">
        <v>0.25</v>
      </c>
      <c r="EJ54" s="364">
        <v>0.25</v>
      </c>
      <c r="EK54" s="366">
        <v>0.25</v>
      </c>
      <c r="EL54" s="371">
        <v>0.5</v>
      </c>
      <c r="EM54" s="360"/>
    </row>
    <row r="55" spans="1:143" ht="41.4" customHeight="1" x14ac:dyDescent="0.3">
      <c r="A55" t="s">
        <v>289</v>
      </c>
      <c r="B55" s="327" t="str">
        <f>IF('ordem de passagem'!B56="","",'ordem de passagem'!B56)</f>
        <v/>
      </c>
      <c r="C55" s="127" t="str">
        <f>IF('ordem de passagem'!C56="","",'ordem de passagem'!C56)</f>
        <v/>
      </c>
      <c r="D55" s="327" t="str">
        <f>IF('ordem de passagem'!F56="","",'ordem de passagem'!F56)</f>
        <v/>
      </c>
      <c r="E55" s="372" t="str">
        <f>IF('ordem de passagem'!G56="","",'ordem de passagem'!G56)</f>
        <v/>
      </c>
      <c r="F55" s="373">
        <v>1.5</v>
      </c>
      <c r="G55" s="372">
        <v>1</v>
      </c>
      <c r="H55" s="372">
        <v>0.5</v>
      </c>
      <c r="I55" s="374">
        <v>0.25</v>
      </c>
      <c r="J55" s="372">
        <v>1</v>
      </c>
      <c r="K55" s="372">
        <v>0.75</v>
      </c>
      <c r="L55" s="372">
        <v>0.5</v>
      </c>
      <c r="M55" s="375">
        <v>0.25</v>
      </c>
      <c r="N55" s="373">
        <v>1.5</v>
      </c>
      <c r="O55" s="372">
        <v>1</v>
      </c>
      <c r="P55" s="372">
        <v>0.5</v>
      </c>
      <c r="Q55" s="374">
        <v>0.25</v>
      </c>
      <c r="R55" s="372">
        <v>1.5</v>
      </c>
      <c r="S55" s="372">
        <v>1</v>
      </c>
      <c r="T55" s="372">
        <v>0.5</v>
      </c>
      <c r="U55" s="375">
        <v>0.25</v>
      </c>
      <c r="V55" s="373">
        <v>1.5</v>
      </c>
      <c r="W55" s="372">
        <v>1</v>
      </c>
      <c r="X55" s="372">
        <v>0.5</v>
      </c>
      <c r="Y55" s="374">
        <v>0.25</v>
      </c>
      <c r="Z55" s="372">
        <v>1.5</v>
      </c>
      <c r="AA55" s="372">
        <v>1</v>
      </c>
      <c r="AB55" s="372">
        <v>0.5</v>
      </c>
      <c r="AC55" s="375">
        <v>0.25</v>
      </c>
      <c r="AD55" s="373">
        <v>1.5</v>
      </c>
      <c r="AE55" s="372">
        <v>1</v>
      </c>
      <c r="AF55" s="372">
        <v>0.5</v>
      </c>
      <c r="AG55" s="374">
        <v>0.25</v>
      </c>
      <c r="AH55" s="376"/>
      <c r="AI55" s="377" t="str">
        <f t="shared" si="6"/>
        <v/>
      </c>
      <c r="AJ55" s="378" t="str">
        <f t="shared" si="6"/>
        <v/>
      </c>
      <c r="AK55" s="378" t="str">
        <f t="shared" si="6"/>
        <v/>
      </c>
      <c r="AL55" s="378" t="str">
        <f t="shared" si="6"/>
        <v/>
      </c>
      <c r="AM55" s="373">
        <v>1.5</v>
      </c>
      <c r="AN55" s="372">
        <v>1</v>
      </c>
      <c r="AO55" s="372">
        <v>0.5</v>
      </c>
      <c r="AP55" s="374">
        <v>0.25</v>
      </c>
      <c r="AQ55" s="372">
        <v>1</v>
      </c>
      <c r="AR55" s="372">
        <v>0.75</v>
      </c>
      <c r="AS55" s="372">
        <v>0.5</v>
      </c>
      <c r="AT55" s="375">
        <v>0.25</v>
      </c>
      <c r="AU55" s="373">
        <v>1.5</v>
      </c>
      <c r="AV55" s="372">
        <v>1</v>
      </c>
      <c r="AW55" s="372">
        <v>0.5</v>
      </c>
      <c r="AX55" s="374">
        <v>0.25</v>
      </c>
      <c r="AY55" s="372">
        <v>1.5</v>
      </c>
      <c r="AZ55" s="372">
        <v>1</v>
      </c>
      <c r="BA55" s="372">
        <v>0.5</v>
      </c>
      <c r="BB55" s="375">
        <v>0.25</v>
      </c>
      <c r="BC55" s="373">
        <v>1.5</v>
      </c>
      <c r="BD55" s="372">
        <v>1</v>
      </c>
      <c r="BE55" s="372">
        <v>0.5</v>
      </c>
      <c r="BF55" s="374">
        <v>0.25</v>
      </c>
      <c r="BG55" s="372">
        <v>1.5</v>
      </c>
      <c r="BH55" s="372">
        <v>1</v>
      </c>
      <c r="BI55" s="372">
        <v>0.5</v>
      </c>
      <c r="BJ55" s="375">
        <v>0.25</v>
      </c>
      <c r="BK55" s="373">
        <v>1.5</v>
      </c>
      <c r="BL55" s="372">
        <v>1</v>
      </c>
      <c r="BM55" s="372">
        <v>0.5</v>
      </c>
      <c r="BN55" s="374">
        <v>0.25</v>
      </c>
      <c r="BO55" s="376"/>
      <c r="BP55" s="377" t="str">
        <f t="shared" si="8"/>
        <v/>
      </c>
      <c r="BQ55" s="378" t="str">
        <f t="shared" si="8"/>
        <v/>
      </c>
      <c r="BR55" s="378" t="str">
        <f t="shared" si="8"/>
        <v/>
      </c>
      <c r="BS55" s="378" t="str">
        <f t="shared" si="8"/>
        <v/>
      </c>
      <c r="BT55" s="379">
        <v>1</v>
      </c>
      <c r="BU55" s="380">
        <v>0.75</v>
      </c>
      <c r="BV55" s="381">
        <v>0.5</v>
      </c>
      <c r="BW55" s="382">
        <v>0.25</v>
      </c>
      <c r="BX55" s="383">
        <v>1</v>
      </c>
      <c r="BY55" s="380">
        <v>0.75</v>
      </c>
      <c r="BZ55" s="381">
        <v>0.5</v>
      </c>
      <c r="CA55" s="384">
        <v>0.25</v>
      </c>
      <c r="CB55" s="385">
        <v>1.25</v>
      </c>
      <c r="CC55" s="380">
        <v>0.75</v>
      </c>
      <c r="CD55" s="382">
        <v>0.25</v>
      </c>
      <c r="CE55" s="386">
        <v>1.25</v>
      </c>
      <c r="CF55" s="380">
        <v>0.75</v>
      </c>
      <c r="CG55" s="384">
        <v>0.25</v>
      </c>
      <c r="CH55" s="379">
        <v>1</v>
      </c>
      <c r="CI55" s="380">
        <v>0.75</v>
      </c>
      <c r="CJ55" s="387">
        <v>0.5</v>
      </c>
      <c r="CK55" s="386">
        <v>1.25</v>
      </c>
      <c r="CL55" s="380">
        <v>1</v>
      </c>
      <c r="CM55" s="380">
        <v>0.75</v>
      </c>
      <c r="CN55" s="384">
        <v>0.25</v>
      </c>
      <c r="CO55" s="385">
        <v>1.25</v>
      </c>
      <c r="CP55" s="381">
        <v>1</v>
      </c>
      <c r="CQ55" s="380">
        <v>0.75</v>
      </c>
      <c r="CR55" s="381">
        <v>0.5</v>
      </c>
      <c r="CS55" s="382">
        <v>0.25</v>
      </c>
      <c r="CT55" s="386">
        <v>0.25</v>
      </c>
      <c r="CU55" s="380">
        <v>0.25</v>
      </c>
      <c r="CV55" s="384">
        <v>0.25</v>
      </c>
      <c r="CW55" s="385">
        <v>0.25</v>
      </c>
      <c r="CX55" s="380">
        <v>0.25</v>
      </c>
      <c r="CY55" s="382">
        <v>0.25</v>
      </c>
      <c r="CZ55" s="388">
        <v>0.5</v>
      </c>
      <c r="DA55" s="376"/>
      <c r="DB55" s="377" t="str">
        <f t="shared" si="7"/>
        <v/>
      </c>
      <c r="DC55" s="378" t="str">
        <f t="shared" si="7"/>
        <v/>
      </c>
      <c r="DD55" s="378" t="str">
        <f t="shared" si="7"/>
        <v/>
      </c>
      <c r="DE55" s="378" t="str">
        <f t="shared" si="7"/>
        <v/>
      </c>
      <c r="DF55" s="379">
        <v>1</v>
      </c>
      <c r="DG55" s="380">
        <v>0.75</v>
      </c>
      <c r="DH55" s="381">
        <v>0.5</v>
      </c>
      <c r="DI55" s="382">
        <v>0.25</v>
      </c>
      <c r="DJ55" s="383">
        <v>1</v>
      </c>
      <c r="DK55" s="380">
        <v>0.75</v>
      </c>
      <c r="DL55" s="381">
        <v>0.5</v>
      </c>
      <c r="DM55" s="384">
        <v>0.25</v>
      </c>
      <c r="DN55" s="385">
        <v>1.25</v>
      </c>
      <c r="DO55" s="380">
        <v>0.75</v>
      </c>
      <c r="DP55" s="382">
        <v>0.25</v>
      </c>
      <c r="DQ55" s="386">
        <v>1.25</v>
      </c>
      <c r="DR55" s="380">
        <v>0.75</v>
      </c>
      <c r="DS55" s="384">
        <v>0.25</v>
      </c>
      <c r="DT55" s="379">
        <v>1</v>
      </c>
      <c r="DU55" s="380">
        <v>0.75</v>
      </c>
      <c r="DV55" s="387">
        <v>0.5</v>
      </c>
      <c r="DW55" s="386">
        <v>1.25</v>
      </c>
      <c r="DX55" s="380">
        <v>1</v>
      </c>
      <c r="DY55" s="380">
        <v>0.75</v>
      </c>
      <c r="DZ55" s="384">
        <v>0.25</v>
      </c>
      <c r="EA55" s="385">
        <v>1.25</v>
      </c>
      <c r="EB55" s="381">
        <v>1</v>
      </c>
      <c r="EC55" s="380">
        <v>0.75</v>
      </c>
      <c r="ED55" s="381">
        <v>0.5</v>
      </c>
      <c r="EE55" s="382">
        <v>0.25</v>
      </c>
      <c r="EF55" s="386">
        <v>0.25</v>
      </c>
      <c r="EG55" s="380">
        <v>0.25</v>
      </c>
      <c r="EH55" s="384">
        <v>0.25</v>
      </c>
      <c r="EI55" s="385">
        <v>0.25</v>
      </c>
      <c r="EJ55" s="380">
        <v>0.25</v>
      </c>
      <c r="EK55" s="382">
        <v>0.25</v>
      </c>
      <c r="EL55" s="388">
        <v>0.5</v>
      </c>
      <c r="EM55" s="376"/>
    </row>
    <row r="56" spans="1:143" ht="41.4" customHeight="1" x14ac:dyDescent="0.3">
      <c r="A56" t="s">
        <v>290</v>
      </c>
      <c r="B56" s="198" t="str">
        <f>IF('ordem de passagem'!B57="","",'ordem de passagem'!B57)</f>
        <v/>
      </c>
      <c r="C56" s="199" t="str">
        <f>IF('ordem de passagem'!C57="","",'ordem de passagem'!C57)</f>
        <v/>
      </c>
      <c r="D56" s="198" t="str">
        <f>IF('ordem de passagem'!F57="","",'ordem de passagem'!F57)</f>
        <v/>
      </c>
      <c r="E56" s="357" t="str">
        <f>IF('ordem de passagem'!G57="","",'ordem de passagem'!G57)</f>
        <v/>
      </c>
      <c r="F56" s="356">
        <v>1.5</v>
      </c>
      <c r="G56" s="357">
        <v>1</v>
      </c>
      <c r="H56" s="357">
        <v>0.5</v>
      </c>
      <c r="I56" s="358">
        <v>0.25</v>
      </c>
      <c r="J56" s="357">
        <v>1</v>
      </c>
      <c r="K56" s="357">
        <v>0.75</v>
      </c>
      <c r="L56" s="357">
        <v>0.5</v>
      </c>
      <c r="M56" s="359">
        <v>0.25</v>
      </c>
      <c r="N56" s="356">
        <v>1.5</v>
      </c>
      <c r="O56" s="357">
        <v>1</v>
      </c>
      <c r="P56" s="357">
        <v>0.5</v>
      </c>
      <c r="Q56" s="358">
        <v>0.25</v>
      </c>
      <c r="R56" s="357">
        <v>1.5</v>
      </c>
      <c r="S56" s="357">
        <v>1</v>
      </c>
      <c r="T56" s="357">
        <v>0.5</v>
      </c>
      <c r="U56" s="359">
        <v>0.25</v>
      </c>
      <c r="V56" s="356">
        <v>1.5</v>
      </c>
      <c r="W56" s="357">
        <v>1</v>
      </c>
      <c r="X56" s="357">
        <v>0.5</v>
      </c>
      <c r="Y56" s="358">
        <v>0.25</v>
      </c>
      <c r="Z56" s="357">
        <v>1.5</v>
      </c>
      <c r="AA56" s="357">
        <v>1</v>
      </c>
      <c r="AB56" s="357">
        <v>0.5</v>
      </c>
      <c r="AC56" s="359">
        <v>0.25</v>
      </c>
      <c r="AD56" s="356">
        <v>1.5</v>
      </c>
      <c r="AE56" s="357">
        <v>1</v>
      </c>
      <c r="AF56" s="357">
        <v>0.5</v>
      </c>
      <c r="AG56" s="358">
        <v>0.25</v>
      </c>
      <c r="AH56" s="360"/>
      <c r="AI56" s="361" t="str">
        <f t="shared" si="6"/>
        <v/>
      </c>
      <c r="AJ56" s="362" t="str">
        <f t="shared" si="6"/>
        <v/>
      </c>
      <c r="AK56" s="362" t="str">
        <f t="shared" si="6"/>
        <v/>
      </c>
      <c r="AL56" s="362" t="str">
        <f t="shared" si="6"/>
        <v/>
      </c>
      <c r="AM56" s="356">
        <v>1.5</v>
      </c>
      <c r="AN56" s="357">
        <v>1</v>
      </c>
      <c r="AO56" s="357">
        <v>0.5</v>
      </c>
      <c r="AP56" s="358">
        <v>0.25</v>
      </c>
      <c r="AQ56" s="357">
        <v>1</v>
      </c>
      <c r="AR56" s="357">
        <v>0.75</v>
      </c>
      <c r="AS56" s="357">
        <v>0.5</v>
      </c>
      <c r="AT56" s="359">
        <v>0.25</v>
      </c>
      <c r="AU56" s="356">
        <v>1.5</v>
      </c>
      <c r="AV56" s="357">
        <v>1</v>
      </c>
      <c r="AW56" s="357">
        <v>0.5</v>
      </c>
      <c r="AX56" s="358">
        <v>0.25</v>
      </c>
      <c r="AY56" s="357">
        <v>1.5</v>
      </c>
      <c r="AZ56" s="357">
        <v>1</v>
      </c>
      <c r="BA56" s="357">
        <v>0.5</v>
      </c>
      <c r="BB56" s="359">
        <v>0.25</v>
      </c>
      <c r="BC56" s="356">
        <v>1.5</v>
      </c>
      <c r="BD56" s="357">
        <v>1</v>
      </c>
      <c r="BE56" s="357">
        <v>0.5</v>
      </c>
      <c r="BF56" s="358">
        <v>0.25</v>
      </c>
      <c r="BG56" s="357">
        <v>1.5</v>
      </c>
      <c r="BH56" s="357">
        <v>1</v>
      </c>
      <c r="BI56" s="357">
        <v>0.5</v>
      </c>
      <c r="BJ56" s="359">
        <v>0.25</v>
      </c>
      <c r="BK56" s="356">
        <v>1.5</v>
      </c>
      <c r="BL56" s="357">
        <v>1</v>
      </c>
      <c r="BM56" s="357">
        <v>0.5</v>
      </c>
      <c r="BN56" s="358">
        <v>0.25</v>
      </c>
      <c r="BO56" s="360"/>
      <c r="BP56" s="361" t="str">
        <f t="shared" si="8"/>
        <v/>
      </c>
      <c r="BQ56" s="362" t="str">
        <f t="shared" si="8"/>
        <v/>
      </c>
      <c r="BR56" s="362" t="str">
        <f t="shared" si="8"/>
        <v/>
      </c>
      <c r="BS56" s="362" t="str">
        <f t="shared" si="8"/>
        <v/>
      </c>
      <c r="BT56" s="363">
        <v>1</v>
      </c>
      <c r="BU56" s="364">
        <v>0.75</v>
      </c>
      <c r="BV56" s="365">
        <v>0.5</v>
      </c>
      <c r="BW56" s="366">
        <v>0.25</v>
      </c>
      <c r="BX56" s="367">
        <v>1</v>
      </c>
      <c r="BY56" s="364">
        <v>0.75</v>
      </c>
      <c r="BZ56" s="365">
        <v>0.5</v>
      </c>
      <c r="CA56" s="368">
        <v>0.25</v>
      </c>
      <c r="CB56" s="369">
        <v>1.25</v>
      </c>
      <c r="CC56" s="364">
        <v>0.75</v>
      </c>
      <c r="CD56" s="366">
        <v>0.25</v>
      </c>
      <c r="CE56" s="367">
        <v>1.25</v>
      </c>
      <c r="CF56" s="364">
        <v>0.75</v>
      </c>
      <c r="CG56" s="368">
        <v>0.25</v>
      </c>
      <c r="CH56" s="363">
        <v>1</v>
      </c>
      <c r="CI56" s="364">
        <v>0.75</v>
      </c>
      <c r="CJ56" s="370">
        <v>0.5</v>
      </c>
      <c r="CK56" s="367">
        <v>1.25</v>
      </c>
      <c r="CL56" s="364">
        <v>1</v>
      </c>
      <c r="CM56" s="364">
        <v>0.75</v>
      </c>
      <c r="CN56" s="368">
        <v>0.25</v>
      </c>
      <c r="CO56" s="369">
        <v>1.25</v>
      </c>
      <c r="CP56" s="365">
        <v>1</v>
      </c>
      <c r="CQ56" s="364">
        <v>0.75</v>
      </c>
      <c r="CR56" s="365">
        <v>0.5</v>
      </c>
      <c r="CS56" s="366">
        <v>0.25</v>
      </c>
      <c r="CT56" s="367">
        <v>0.25</v>
      </c>
      <c r="CU56" s="364">
        <v>0.25</v>
      </c>
      <c r="CV56" s="368">
        <v>0.25</v>
      </c>
      <c r="CW56" s="369">
        <v>0.25</v>
      </c>
      <c r="CX56" s="364">
        <v>0.25</v>
      </c>
      <c r="CY56" s="366">
        <v>0.25</v>
      </c>
      <c r="CZ56" s="371">
        <v>0.5</v>
      </c>
      <c r="DA56" s="360"/>
      <c r="DB56" s="361" t="str">
        <f t="shared" si="7"/>
        <v/>
      </c>
      <c r="DC56" s="362" t="str">
        <f t="shared" si="7"/>
        <v/>
      </c>
      <c r="DD56" s="362" t="str">
        <f t="shared" si="7"/>
        <v/>
      </c>
      <c r="DE56" s="362" t="str">
        <f t="shared" si="7"/>
        <v/>
      </c>
      <c r="DF56" s="363">
        <v>1</v>
      </c>
      <c r="DG56" s="364">
        <v>0.75</v>
      </c>
      <c r="DH56" s="365">
        <v>0.5</v>
      </c>
      <c r="DI56" s="366">
        <v>0.25</v>
      </c>
      <c r="DJ56" s="367">
        <v>1</v>
      </c>
      <c r="DK56" s="364">
        <v>0.75</v>
      </c>
      <c r="DL56" s="365">
        <v>0.5</v>
      </c>
      <c r="DM56" s="368">
        <v>0.25</v>
      </c>
      <c r="DN56" s="369">
        <v>1.25</v>
      </c>
      <c r="DO56" s="364">
        <v>0.75</v>
      </c>
      <c r="DP56" s="366">
        <v>0.25</v>
      </c>
      <c r="DQ56" s="367">
        <v>1.25</v>
      </c>
      <c r="DR56" s="364">
        <v>0.75</v>
      </c>
      <c r="DS56" s="368">
        <v>0.25</v>
      </c>
      <c r="DT56" s="363">
        <v>1</v>
      </c>
      <c r="DU56" s="364">
        <v>0.75</v>
      </c>
      <c r="DV56" s="370">
        <v>0.5</v>
      </c>
      <c r="DW56" s="367">
        <v>1.25</v>
      </c>
      <c r="DX56" s="364">
        <v>1</v>
      </c>
      <c r="DY56" s="364">
        <v>0.75</v>
      </c>
      <c r="DZ56" s="368">
        <v>0.25</v>
      </c>
      <c r="EA56" s="369">
        <v>1.25</v>
      </c>
      <c r="EB56" s="365">
        <v>1</v>
      </c>
      <c r="EC56" s="364">
        <v>0.75</v>
      </c>
      <c r="ED56" s="365">
        <v>0.5</v>
      </c>
      <c r="EE56" s="366">
        <v>0.25</v>
      </c>
      <c r="EF56" s="367">
        <v>0.25</v>
      </c>
      <c r="EG56" s="364">
        <v>0.25</v>
      </c>
      <c r="EH56" s="368">
        <v>0.25</v>
      </c>
      <c r="EI56" s="369">
        <v>0.25</v>
      </c>
      <c r="EJ56" s="364">
        <v>0.25</v>
      </c>
      <c r="EK56" s="366">
        <v>0.25</v>
      </c>
      <c r="EL56" s="371">
        <v>0.5</v>
      </c>
      <c r="EM56" s="360"/>
    </row>
    <row r="57" spans="1:143" ht="41.4" customHeight="1" x14ac:dyDescent="0.3">
      <c r="A57" t="s">
        <v>291</v>
      </c>
      <c r="B57" s="327" t="str">
        <f>IF('ordem de passagem'!B58="","",'ordem de passagem'!B58)</f>
        <v/>
      </c>
      <c r="C57" s="127" t="str">
        <f>IF('ordem de passagem'!C58="","",'ordem de passagem'!C58)</f>
        <v/>
      </c>
      <c r="D57" s="327" t="str">
        <f>IF('ordem de passagem'!F58="","",'ordem de passagem'!F58)</f>
        <v/>
      </c>
      <c r="E57" s="372" t="str">
        <f>IF('ordem de passagem'!G58="","",'ordem de passagem'!G58)</f>
        <v/>
      </c>
      <c r="F57" s="373">
        <v>1.5</v>
      </c>
      <c r="G57" s="372">
        <v>1</v>
      </c>
      <c r="H57" s="372">
        <v>0.5</v>
      </c>
      <c r="I57" s="374">
        <v>0.25</v>
      </c>
      <c r="J57" s="372">
        <v>1</v>
      </c>
      <c r="K57" s="372">
        <v>0.75</v>
      </c>
      <c r="L57" s="372">
        <v>0.5</v>
      </c>
      <c r="M57" s="375">
        <v>0.25</v>
      </c>
      <c r="N57" s="373">
        <v>1.5</v>
      </c>
      <c r="O57" s="372">
        <v>1</v>
      </c>
      <c r="P57" s="372">
        <v>0.5</v>
      </c>
      <c r="Q57" s="374">
        <v>0.25</v>
      </c>
      <c r="R57" s="372">
        <v>1.5</v>
      </c>
      <c r="S57" s="372">
        <v>1</v>
      </c>
      <c r="T57" s="372">
        <v>0.5</v>
      </c>
      <c r="U57" s="375">
        <v>0.25</v>
      </c>
      <c r="V57" s="373">
        <v>1.5</v>
      </c>
      <c r="W57" s="372">
        <v>1</v>
      </c>
      <c r="X57" s="372">
        <v>0.5</v>
      </c>
      <c r="Y57" s="374">
        <v>0.25</v>
      </c>
      <c r="Z57" s="372">
        <v>1.5</v>
      </c>
      <c r="AA57" s="372">
        <v>1</v>
      </c>
      <c r="AB57" s="372">
        <v>0.5</v>
      </c>
      <c r="AC57" s="375">
        <v>0.25</v>
      </c>
      <c r="AD57" s="373">
        <v>1.5</v>
      </c>
      <c r="AE57" s="372">
        <v>1</v>
      </c>
      <c r="AF57" s="372">
        <v>0.5</v>
      </c>
      <c r="AG57" s="374">
        <v>0.25</v>
      </c>
      <c r="AH57" s="376"/>
      <c r="AI57" s="377" t="str">
        <f t="shared" si="6"/>
        <v/>
      </c>
      <c r="AJ57" s="378" t="str">
        <f t="shared" si="6"/>
        <v/>
      </c>
      <c r="AK57" s="378" t="str">
        <f t="shared" si="6"/>
        <v/>
      </c>
      <c r="AL57" s="378" t="str">
        <f t="shared" si="6"/>
        <v/>
      </c>
      <c r="AM57" s="373">
        <v>1.5</v>
      </c>
      <c r="AN57" s="372">
        <v>1</v>
      </c>
      <c r="AO57" s="372">
        <v>0.5</v>
      </c>
      <c r="AP57" s="374">
        <v>0.25</v>
      </c>
      <c r="AQ57" s="372">
        <v>1</v>
      </c>
      <c r="AR57" s="372">
        <v>0.75</v>
      </c>
      <c r="AS57" s="372">
        <v>0.5</v>
      </c>
      <c r="AT57" s="375">
        <v>0.25</v>
      </c>
      <c r="AU57" s="373">
        <v>1.5</v>
      </c>
      <c r="AV57" s="372">
        <v>1</v>
      </c>
      <c r="AW57" s="372">
        <v>0.5</v>
      </c>
      <c r="AX57" s="374">
        <v>0.25</v>
      </c>
      <c r="AY57" s="372">
        <v>1.5</v>
      </c>
      <c r="AZ57" s="372">
        <v>1</v>
      </c>
      <c r="BA57" s="372">
        <v>0.5</v>
      </c>
      <c r="BB57" s="375">
        <v>0.25</v>
      </c>
      <c r="BC57" s="373">
        <v>1.5</v>
      </c>
      <c r="BD57" s="372">
        <v>1</v>
      </c>
      <c r="BE57" s="372">
        <v>0.5</v>
      </c>
      <c r="BF57" s="374">
        <v>0.25</v>
      </c>
      <c r="BG57" s="372">
        <v>1.5</v>
      </c>
      <c r="BH57" s="372">
        <v>1</v>
      </c>
      <c r="BI57" s="372">
        <v>0.5</v>
      </c>
      <c r="BJ57" s="375">
        <v>0.25</v>
      </c>
      <c r="BK57" s="373">
        <v>1.5</v>
      </c>
      <c r="BL57" s="372">
        <v>1</v>
      </c>
      <c r="BM57" s="372">
        <v>0.5</v>
      </c>
      <c r="BN57" s="374">
        <v>0.25</v>
      </c>
      <c r="BO57" s="376"/>
      <c r="BP57" s="377" t="str">
        <f t="shared" si="8"/>
        <v/>
      </c>
      <c r="BQ57" s="378" t="str">
        <f t="shared" si="8"/>
        <v/>
      </c>
      <c r="BR57" s="378" t="str">
        <f t="shared" si="8"/>
        <v/>
      </c>
      <c r="BS57" s="378" t="str">
        <f t="shared" si="8"/>
        <v/>
      </c>
      <c r="BT57" s="379">
        <v>1</v>
      </c>
      <c r="BU57" s="380">
        <v>0.75</v>
      </c>
      <c r="BV57" s="381">
        <v>0.5</v>
      </c>
      <c r="BW57" s="382">
        <v>0.25</v>
      </c>
      <c r="BX57" s="383">
        <v>1</v>
      </c>
      <c r="BY57" s="380">
        <v>0.75</v>
      </c>
      <c r="BZ57" s="381">
        <v>0.5</v>
      </c>
      <c r="CA57" s="384">
        <v>0.25</v>
      </c>
      <c r="CB57" s="385">
        <v>1.25</v>
      </c>
      <c r="CC57" s="380">
        <v>0.75</v>
      </c>
      <c r="CD57" s="382">
        <v>0.25</v>
      </c>
      <c r="CE57" s="386">
        <v>1.25</v>
      </c>
      <c r="CF57" s="380">
        <v>0.75</v>
      </c>
      <c r="CG57" s="384">
        <v>0.25</v>
      </c>
      <c r="CH57" s="379">
        <v>1</v>
      </c>
      <c r="CI57" s="380">
        <v>0.75</v>
      </c>
      <c r="CJ57" s="387">
        <v>0.5</v>
      </c>
      <c r="CK57" s="386">
        <v>1.25</v>
      </c>
      <c r="CL57" s="380">
        <v>1</v>
      </c>
      <c r="CM57" s="380">
        <v>0.75</v>
      </c>
      <c r="CN57" s="384">
        <v>0.25</v>
      </c>
      <c r="CO57" s="385">
        <v>1.25</v>
      </c>
      <c r="CP57" s="381">
        <v>1</v>
      </c>
      <c r="CQ57" s="380">
        <v>0.75</v>
      </c>
      <c r="CR57" s="381">
        <v>0.5</v>
      </c>
      <c r="CS57" s="382">
        <v>0.25</v>
      </c>
      <c r="CT57" s="386">
        <v>0.25</v>
      </c>
      <c r="CU57" s="380">
        <v>0.25</v>
      </c>
      <c r="CV57" s="384">
        <v>0.25</v>
      </c>
      <c r="CW57" s="385">
        <v>0.25</v>
      </c>
      <c r="CX57" s="380">
        <v>0.25</v>
      </c>
      <c r="CY57" s="382">
        <v>0.25</v>
      </c>
      <c r="CZ57" s="388">
        <v>0.5</v>
      </c>
      <c r="DA57" s="376"/>
      <c r="DB57" s="377" t="str">
        <f t="shared" si="7"/>
        <v/>
      </c>
      <c r="DC57" s="378" t="str">
        <f t="shared" si="7"/>
        <v/>
      </c>
      <c r="DD57" s="378" t="str">
        <f t="shared" si="7"/>
        <v/>
      </c>
      <c r="DE57" s="378" t="str">
        <f t="shared" si="7"/>
        <v/>
      </c>
      <c r="DF57" s="379">
        <v>1</v>
      </c>
      <c r="DG57" s="380">
        <v>0.75</v>
      </c>
      <c r="DH57" s="381">
        <v>0.5</v>
      </c>
      <c r="DI57" s="382">
        <v>0.25</v>
      </c>
      <c r="DJ57" s="383">
        <v>1</v>
      </c>
      <c r="DK57" s="380">
        <v>0.75</v>
      </c>
      <c r="DL57" s="381">
        <v>0.5</v>
      </c>
      <c r="DM57" s="384">
        <v>0.25</v>
      </c>
      <c r="DN57" s="385">
        <v>1.25</v>
      </c>
      <c r="DO57" s="380">
        <v>0.75</v>
      </c>
      <c r="DP57" s="382">
        <v>0.25</v>
      </c>
      <c r="DQ57" s="386">
        <v>1.25</v>
      </c>
      <c r="DR57" s="380">
        <v>0.75</v>
      </c>
      <c r="DS57" s="384">
        <v>0.25</v>
      </c>
      <c r="DT57" s="379">
        <v>1</v>
      </c>
      <c r="DU57" s="380">
        <v>0.75</v>
      </c>
      <c r="DV57" s="387">
        <v>0.5</v>
      </c>
      <c r="DW57" s="386">
        <v>1.25</v>
      </c>
      <c r="DX57" s="380">
        <v>1</v>
      </c>
      <c r="DY57" s="380">
        <v>0.75</v>
      </c>
      <c r="DZ57" s="384">
        <v>0.25</v>
      </c>
      <c r="EA57" s="385">
        <v>1.25</v>
      </c>
      <c r="EB57" s="381">
        <v>1</v>
      </c>
      <c r="EC57" s="380">
        <v>0.75</v>
      </c>
      <c r="ED57" s="381">
        <v>0.5</v>
      </c>
      <c r="EE57" s="382">
        <v>0.25</v>
      </c>
      <c r="EF57" s="386">
        <v>0.25</v>
      </c>
      <c r="EG57" s="380">
        <v>0.25</v>
      </c>
      <c r="EH57" s="384">
        <v>0.25</v>
      </c>
      <c r="EI57" s="385">
        <v>0.25</v>
      </c>
      <c r="EJ57" s="380">
        <v>0.25</v>
      </c>
      <c r="EK57" s="382">
        <v>0.25</v>
      </c>
      <c r="EL57" s="388">
        <v>0.5</v>
      </c>
      <c r="EM57" s="376"/>
    </row>
    <row r="58" spans="1:143" ht="41.4" customHeight="1" x14ac:dyDescent="0.3">
      <c r="A58" t="s">
        <v>292</v>
      </c>
      <c r="B58" s="198" t="str">
        <f>IF('ordem de passagem'!B59="","",'ordem de passagem'!B59)</f>
        <v/>
      </c>
      <c r="C58" s="199" t="str">
        <f>IF('ordem de passagem'!C59="","",'ordem de passagem'!C59)</f>
        <v/>
      </c>
      <c r="D58" s="198" t="str">
        <f>IF('ordem de passagem'!F59="","",'ordem de passagem'!F59)</f>
        <v/>
      </c>
      <c r="E58" s="357" t="str">
        <f>IF('ordem de passagem'!G59="","",'ordem de passagem'!G59)</f>
        <v/>
      </c>
      <c r="F58" s="356">
        <v>1.5</v>
      </c>
      <c r="G58" s="357">
        <v>1</v>
      </c>
      <c r="H58" s="357">
        <v>0.5</v>
      </c>
      <c r="I58" s="358">
        <v>0.25</v>
      </c>
      <c r="J58" s="357">
        <v>1</v>
      </c>
      <c r="K58" s="357">
        <v>0.75</v>
      </c>
      <c r="L58" s="357">
        <v>0.5</v>
      </c>
      <c r="M58" s="359">
        <v>0.25</v>
      </c>
      <c r="N58" s="356">
        <v>1.5</v>
      </c>
      <c r="O58" s="357">
        <v>1</v>
      </c>
      <c r="P58" s="357">
        <v>0.5</v>
      </c>
      <c r="Q58" s="358">
        <v>0.25</v>
      </c>
      <c r="R58" s="357">
        <v>1.5</v>
      </c>
      <c r="S58" s="357">
        <v>1</v>
      </c>
      <c r="T58" s="357">
        <v>0.5</v>
      </c>
      <c r="U58" s="359">
        <v>0.25</v>
      </c>
      <c r="V58" s="356">
        <v>1.5</v>
      </c>
      <c r="W58" s="357">
        <v>1</v>
      </c>
      <c r="X58" s="357">
        <v>0.5</v>
      </c>
      <c r="Y58" s="358">
        <v>0.25</v>
      </c>
      <c r="Z58" s="357">
        <v>1.5</v>
      </c>
      <c r="AA58" s="357">
        <v>1</v>
      </c>
      <c r="AB58" s="357">
        <v>0.5</v>
      </c>
      <c r="AC58" s="359">
        <v>0.25</v>
      </c>
      <c r="AD58" s="356">
        <v>1.5</v>
      </c>
      <c r="AE58" s="357">
        <v>1</v>
      </c>
      <c r="AF58" s="357">
        <v>0.5</v>
      </c>
      <c r="AG58" s="358">
        <v>0.25</v>
      </c>
      <c r="AH58" s="360"/>
      <c r="AI58" s="361" t="str">
        <f t="shared" si="6"/>
        <v/>
      </c>
      <c r="AJ58" s="362" t="str">
        <f t="shared" si="6"/>
        <v/>
      </c>
      <c r="AK58" s="362" t="str">
        <f t="shared" si="6"/>
        <v/>
      </c>
      <c r="AL58" s="362" t="str">
        <f t="shared" si="6"/>
        <v/>
      </c>
      <c r="AM58" s="356">
        <v>1.5</v>
      </c>
      <c r="AN58" s="357">
        <v>1</v>
      </c>
      <c r="AO58" s="357">
        <v>0.5</v>
      </c>
      <c r="AP58" s="358">
        <v>0.25</v>
      </c>
      <c r="AQ58" s="357">
        <v>1</v>
      </c>
      <c r="AR58" s="357">
        <v>0.75</v>
      </c>
      <c r="AS58" s="357">
        <v>0.5</v>
      </c>
      <c r="AT58" s="359">
        <v>0.25</v>
      </c>
      <c r="AU58" s="356">
        <v>1.5</v>
      </c>
      <c r="AV58" s="357">
        <v>1</v>
      </c>
      <c r="AW58" s="357">
        <v>0.5</v>
      </c>
      <c r="AX58" s="358">
        <v>0.25</v>
      </c>
      <c r="AY58" s="357">
        <v>1.5</v>
      </c>
      <c r="AZ58" s="357">
        <v>1</v>
      </c>
      <c r="BA58" s="357">
        <v>0.5</v>
      </c>
      <c r="BB58" s="359">
        <v>0.25</v>
      </c>
      <c r="BC58" s="356">
        <v>1.5</v>
      </c>
      <c r="BD58" s="357">
        <v>1</v>
      </c>
      <c r="BE58" s="357">
        <v>0.5</v>
      </c>
      <c r="BF58" s="358">
        <v>0.25</v>
      </c>
      <c r="BG58" s="357">
        <v>1.5</v>
      </c>
      <c r="BH58" s="357">
        <v>1</v>
      </c>
      <c r="BI58" s="357">
        <v>0.5</v>
      </c>
      <c r="BJ58" s="359">
        <v>0.25</v>
      </c>
      <c r="BK58" s="356">
        <v>1.5</v>
      </c>
      <c r="BL58" s="357">
        <v>1</v>
      </c>
      <c r="BM58" s="357">
        <v>0.5</v>
      </c>
      <c r="BN58" s="358">
        <v>0.25</v>
      </c>
      <c r="BO58" s="360"/>
      <c r="BP58" s="361" t="str">
        <f t="shared" si="8"/>
        <v/>
      </c>
      <c r="BQ58" s="362" t="str">
        <f t="shared" si="8"/>
        <v/>
      </c>
      <c r="BR58" s="362" t="str">
        <f t="shared" si="8"/>
        <v/>
      </c>
      <c r="BS58" s="362" t="str">
        <f t="shared" si="8"/>
        <v/>
      </c>
      <c r="BT58" s="363">
        <v>1</v>
      </c>
      <c r="BU58" s="364">
        <v>0.75</v>
      </c>
      <c r="BV58" s="365">
        <v>0.5</v>
      </c>
      <c r="BW58" s="366">
        <v>0.25</v>
      </c>
      <c r="BX58" s="367">
        <v>1</v>
      </c>
      <c r="BY58" s="364">
        <v>0.75</v>
      </c>
      <c r="BZ58" s="365">
        <v>0.5</v>
      </c>
      <c r="CA58" s="368">
        <v>0.25</v>
      </c>
      <c r="CB58" s="369">
        <v>1.25</v>
      </c>
      <c r="CC58" s="364">
        <v>0.75</v>
      </c>
      <c r="CD58" s="366">
        <v>0.25</v>
      </c>
      <c r="CE58" s="367">
        <v>1.25</v>
      </c>
      <c r="CF58" s="364">
        <v>0.75</v>
      </c>
      <c r="CG58" s="368">
        <v>0.25</v>
      </c>
      <c r="CH58" s="363">
        <v>1</v>
      </c>
      <c r="CI58" s="364">
        <v>0.75</v>
      </c>
      <c r="CJ58" s="370">
        <v>0.5</v>
      </c>
      <c r="CK58" s="367">
        <v>1.25</v>
      </c>
      <c r="CL58" s="364">
        <v>1</v>
      </c>
      <c r="CM58" s="364">
        <v>0.75</v>
      </c>
      <c r="CN58" s="368">
        <v>0.25</v>
      </c>
      <c r="CO58" s="369">
        <v>1.25</v>
      </c>
      <c r="CP58" s="365">
        <v>1</v>
      </c>
      <c r="CQ58" s="364">
        <v>0.75</v>
      </c>
      <c r="CR58" s="365">
        <v>0.5</v>
      </c>
      <c r="CS58" s="366">
        <v>0.25</v>
      </c>
      <c r="CT58" s="367">
        <v>0.25</v>
      </c>
      <c r="CU58" s="364">
        <v>0.25</v>
      </c>
      <c r="CV58" s="368">
        <v>0.25</v>
      </c>
      <c r="CW58" s="369">
        <v>0.25</v>
      </c>
      <c r="CX58" s="364">
        <v>0.25</v>
      </c>
      <c r="CY58" s="366">
        <v>0.25</v>
      </c>
      <c r="CZ58" s="371">
        <v>0.5</v>
      </c>
      <c r="DA58" s="360"/>
      <c r="DB58" s="361" t="str">
        <f t="shared" si="7"/>
        <v/>
      </c>
      <c r="DC58" s="362" t="str">
        <f t="shared" si="7"/>
        <v/>
      </c>
      <c r="DD58" s="362" t="str">
        <f t="shared" si="7"/>
        <v/>
      </c>
      <c r="DE58" s="362" t="str">
        <f t="shared" si="7"/>
        <v/>
      </c>
      <c r="DF58" s="363">
        <v>1</v>
      </c>
      <c r="DG58" s="364">
        <v>0.75</v>
      </c>
      <c r="DH58" s="365">
        <v>0.5</v>
      </c>
      <c r="DI58" s="366">
        <v>0.25</v>
      </c>
      <c r="DJ58" s="367">
        <v>1</v>
      </c>
      <c r="DK58" s="364">
        <v>0.75</v>
      </c>
      <c r="DL58" s="365">
        <v>0.5</v>
      </c>
      <c r="DM58" s="368">
        <v>0.25</v>
      </c>
      <c r="DN58" s="369">
        <v>1.25</v>
      </c>
      <c r="DO58" s="364">
        <v>0.75</v>
      </c>
      <c r="DP58" s="366">
        <v>0.25</v>
      </c>
      <c r="DQ58" s="367">
        <v>1.25</v>
      </c>
      <c r="DR58" s="364">
        <v>0.75</v>
      </c>
      <c r="DS58" s="368">
        <v>0.25</v>
      </c>
      <c r="DT58" s="363">
        <v>1</v>
      </c>
      <c r="DU58" s="364">
        <v>0.75</v>
      </c>
      <c r="DV58" s="370">
        <v>0.5</v>
      </c>
      <c r="DW58" s="367">
        <v>1.25</v>
      </c>
      <c r="DX58" s="364">
        <v>1</v>
      </c>
      <c r="DY58" s="364">
        <v>0.75</v>
      </c>
      <c r="DZ58" s="368">
        <v>0.25</v>
      </c>
      <c r="EA58" s="369">
        <v>1.25</v>
      </c>
      <c r="EB58" s="365">
        <v>1</v>
      </c>
      <c r="EC58" s="364">
        <v>0.75</v>
      </c>
      <c r="ED58" s="365">
        <v>0.5</v>
      </c>
      <c r="EE58" s="366">
        <v>0.25</v>
      </c>
      <c r="EF58" s="367">
        <v>0.25</v>
      </c>
      <c r="EG58" s="364">
        <v>0.25</v>
      </c>
      <c r="EH58" s="368">
        <v>0.25</v>
      </c>
      <c r="EI58" s="369">
        <v>0.25</v>
      </c>
      <c r="EJ58" s="364">
        <v>0.25</v>
      </c>
      <c r="EK58" s="366">
        <v>0.25</v>
      </c>
      <c r="EL58" s="371">
        <v>0.5</v>
      </c>
      <c r="EM58" s="360"/>
    </row>
    <row r="59" spans="1:143" ht="41.4" customHeight="1" x14ac:dyDescent="0.3">
      <c r="A59" t="s">
        <v>293</v>
      </c>
      <c r="B59" s="327" t="str">
        <f>IF('ordem de passagem'!B60="","",'ordem de passagem'!B60)</f>
        <v/>
      </c>
      <c r="C59" s="127" t="str">
        <f>IF('ordem de passagem'!C60="","",'ordem de passagem'!C60)</f>
        <v/>
      </c>
      <c r="D59" s="327" t="str">
        <f>IF('ordem de passagem'!F60="","",'ordem de passagem'!F60)</f>
        <v/>
      </c>
      <c r="E59" s="372" t="str">
        <f>IF('ordem de passagem'!G60="","",'ordem de passagem'!G60)</f>
        <v/>
      </c>
      <c r="F59" s="373">
        <v>1.5</v>
      </c>
      <c r="G59" s="372">
        <v>1</v>
      </c>
      <c r="H59" s="372">
        <v>0.5</v>
      </c>
      <c r="I59" s="374">
        <v>0.25</v>
      </c>
      <c r="J59" s="372">
        <v>1</v>
      </c>
      <c r="K59" s="372">
        <v>0.75</v>
      </c>
      <c r="L59" s="372">
        <v>0.5</v>
      </c>
      <c r="M59" s="375">
        <v>0.25</v>
      </c>
      <c r="N59" s="373">
        <v>1.5</v>
      </c>
      <c r="O59" s="372">
        <v>1</v>
      </c>
      <c r="P59" s="372">
        <v>0.5</v>
      </c>
      <c r="Q59" s="374">
        <v>0.25</v>
      </c>
      <c r="R59" s="372">
        <v>1.5</v>
      </c>
      <c r="S59" s="372">
        <v>1</v>
      </c>
      <c r="T59" s="372">
        <v>0.5</v>
      </c>
      <c r="U59" s="375">
        <v>0.25</v>
      </c>
      <c r="V59" s="373">
        <v>1.5</v>
      </c>
      <c r="W59" s="372">
        <v>1</v>
      </c>
      <c r="X59" s="372">
        <v>0.5</v>
      </c>
      <c r="Y59" s="374">
        <v>0.25</v>
      </c>
      <c r="Z59" s="372">
        <v>1.5</v>
      </c>
      <c r="AA59" s="372">
        <v>1</v>
      </c>
      <c r="AB59" s="372">
        <v>0.5</v>
      </c>
      <c r="AC59" s="375">
        <v>0.25</v>
      </c>
      <c r="AD59" s="373">
        <v>1.5</v>
      </c>
      <c r="AE59" s="372">
        <v>1</v>
      </c>
      <c r="AF59" s="372">
        <v>0.5</v>
      </c>
      <c r="AG59" s="374">
        <v>0.25</v>
      </c>
      <c r="AH59" s="376"/>
      <c r="AI59" s="377" t="str">
        <f t="shared" si="6"/>
        <v/>
      </c>
      <c r="AJ59" s="378" t="str">
        <f t="shared" si="6"/>
        <v/>
      </c>
      <c r="AK59" s="378" t="str">
        <f t="shared" si="6"/>
        <v/>
      </c>
      <c r="AL59" s="378" t="str">
        <f t="shared" si="6"/>
        <v/>
      </c>
      <c r="AM59" s="373">
        <v>1.5</v>
      </c>
      <c r="AN59" s="372">
        <v>1</v>
      </c>
      <c r="AO59" s="372">
        <v>0.5</v>
      </c>
      <c r="AP59" s="374">
        <v>0.25</v>
      </c>
      <c r="AQ59" s="372">
        <v>1</v>
      </c>
      <c r="AR59" s="372">
        <v>0.75</v>
      </c>
      <c r="AS59" s="372">
        <v>0.5</v>
      </c>
      <c r="AT59" s="375">
        <v>0.25</v>
      </c>
      <c r="AU59" s="373">
        <v>1.5</v>
      </c>
      <c r="AV59" s="372">
        <v>1</v>
      </c>
      <c r="AW59" s="372">
        <v>0.5</v>
      </c>
      <c r="AX59" s="374">
        <v>0.25</v>
      </c>
      <c r="AY59" s="372">
        <v>1.5</v>
      </c>
      <c r="AZ59" s="372">
        <v>1</v>
      </c>
      <c r="BA59" s="372">
        <v>0.5</v>
      </c>
      <c r="BB59" s="375">
        <v>0.25</v>
      </c>
      <c r="BC59" s="373">
        <v>1.5</v>
      </c>
      <c r="BD59" s="372">
        <v>1</v>
      </c>
      <c r="BE59" s="372">
        <v>0.5</v>
      </c>
      <c r="BF59" s="374">
        <v>0.25</v>
      </c>
      <c r="BG59" s="372">
        <v>1.5</v>
      </c>
      <c r="BH59" s="372">
        <v>1</v>
      </c>
      <c r="BI59" s="372">
        <v>0.5</v>
      </c>
      <c r="BJ59" s="375">
        <v>0.25</v>
      </c>
      <c r="BK59" s="373">
        <v>1.5</v>
      </c>
      <c r="BL59" s="372">
        <v>1</v>
      </c>
      <c r="BM59" s="372">
        <v>0.5</v>
      </c>
      <c r="BN59" s="374">
        <v>0.25</v>
      </c>
      <c r="BO59" s="376"/>
      <c r="BP59" s="377" t="str">
        <f t="shared" si="8"/>
        <v/>
      </c>
      <c r="BQ59" s="378" t="str">
        <f t="shared" si="8"/>
        <v/>
      </c>
      <c r="BR59" s="378" t="str">
        <f t="shared" si="8"/>
        <v/>
      </c>
      <c r="BS59" s="378" t="str">
        <f t="shared" si="8"/>
        <v/>
      </c>
      <c r="BT59" s="379">
        <v>1</v>
      </c>
      <c r="BU59" s="380">
        <v>0.75</v>
      </c>
      <c r="BV59" s="381">
        <v>0.5</v>
      </c>
      <c r="BW59" s="382">
        <v>0.25</v>
      </c>
      <c r="BX59" s="383">
        <v>1</v>
      </c>
      <c r="BY59" s="380">
        <v>0.75</v>
      </c>
      <c r="BZ59" s="381">
        <v>0.5</v>
      </c>
      <c r="CA59" s="384">
        <v>0.25</v>
      </c>
      <c r="CB59" s="385">
        <v>1.25</v>
      </c>
      <c r="CC59" s="380">
        <v>0.75</v>
      </c>
      <c r="CD59" s="382">
        <v>0.25</v>
      </c>
      <c r="CE59" s="386">
        <v>1.25</v>
      </c>
      <c r="CF59" s="380">
        <v>0.75</v>
      </c>
      <c r="CG59" s="384">
        <v>0.25</v>
      </c>
      <c r="CH59" s="379">
        <v>1</v>
      </c>
      <c r="CI59" s="380">
        <v>0.75</v>
      </c>
      <c r="CJ59" s="387">
        <v>0.5</v>
      </c>
      <c r="CK59" s="386">
        <v>1.25</v>
      </c>
      <c r="CL59" s="380">
        <v>1</v>
      </c>
      <c r="CM59" s="380">
        <v>0.75</v>
      </c>
      <c r="CN59" s="384">
        <v>0.25</v>
      </c>
      <c r="CO59" s="385">
        <v>1.25</v>
      </c>
      <c r="CP59" s="381">
        <v>1</v>
      </c>
      <c r="CQ59" s="380">
        <v>0.75</v>
      </c>
      <c r="CR59" s="381">
        <v>0.5</v>
      </c>
      <c r="CS59" s="382">
        <v>0.25</v>
      </c>
      <c r="CT59" s="386">
        <v>0.25</v>
      </c>
      <c r="CU59" s="380">
        <v>0.25</v>
      </c>
      <c r="CV59" s="384">
        <v>0.25</v>
      </c>
      <c r="CW59" s="385">
        <v>0.25</v>
      </c>
      <c r="CX59" s="380">
        <v>0.25</v>
      </c>
      <c r="CY59" s="382">
        <v>0.25</v>
      </c>
      <c r="CZ59" s="388">
        <v>0.5</v>
      </c>
      <c r="DA59" s="376"/>
      <c r="DB59" s="377" t="str">
        <f t="shared" si="7"/>
        <v/>
      </c>
      <c r="DC59" s="378" t="str">
        <f t="shared" si="7"/>
        <v/>
      </c>
      <c r="DD59" s="378" t="str">
        <f t="shared" si="7"/>
        <v/>
      </c>
      <c r="DE59" s="378" t="str">
        <f t="shared" si="7"/>
        <v/>
      </c>
      <c r="DF59" s="379">
        <v>1</v>
      </c>
      <c r="DG59" s="380">
        <v>0.75</v>
      </c>
      <c r="DH59" s="381">
        <v>0.5</v>
      </c>
      <c r="DI59" s="382">
        <v>0.25</v>
      </c>
      <c r="DJ59" s="383">
        <v>1</v>
      </c>
      <c r="DK59" s="380">
        <v>0.75</v>
      </c>
      <c r="DL59" s="381">
        <v>0.5</v>
      </c>
      <c r="DM59" s="384">
        <v>0.25</v>
      </c>
      <c r="DN59" s="385">
        <v>1.25</v>
      </c>
      <c r="DO59" s="380">
        <v>0.75</v>
      </c>
      <c r="DP59" s="382">
        <v>0.25</v>
      </c>
      <c r="DQ59" s="386">
        <v>1.25</v>
      </c>
      <c r="DR59" s="380">
        <v>0.75</v>
      </c>
      <c r="DS59" s="384">
        <v>0.25</v>
      </c>
      <c r="DT59" s="379">
        <v>1</v>
      </c>
      <c r="DU59" s="380">
        <v>0.75</v>
      </c>
      <c r="DV59" s="387">
        <v>0.5</v>
      </c>
      <c r="DW59" s="386">
        <v>1.25</v>
      </c>
      <c r="DX59" s="380">
        <v>1</v>
      </c>
      <c r="DY59" s="380">
        <v>0.75</v>
      </c>
      <c r="DZ59" s="384">
        <v>0.25</v>
      </c>
      <c r="EA59" s="385">
        <v>1.25</v>
      </c>
      <c r="EB59" s="381">
        <v>1</v>
      </c>
      <c r="EC59" s="380">
        <v>0.75</v>
      </c>
      <c r="ED59" s="381">
        <v>0.5</v>
      </c>
      <c r="EE59" s="382">
        <v>0.25</v>
      </c>
      <c r="EF59" s="386">
        <v>0.25</v>
      </c>
      <c r="EG59" s="380">
        <v>0.25</v>
      </c>
      <c r="EH59" s="384">
        <v>0.25</v>
      </c>
      <c r="EI59" s="385">
        <v>0.25</v>
      </c>
      <c r="EJ59" s="380">
        <v>0.25</v>
      </c>
      <c r="EK59" s="382">
        <v>0.25</v>
      </c>
      <c r="EL59" s="388">
        <v>0.5</v>
      </c>
      <c r="EM59" s="376"/>
    </row>
    <row r="60" spans="1:143" ht="41.4" customHeight="1" x14ac:dyDescent="0.3">
      <c r="A60" t="s">
        <v>294</v>
      </c>
      <c r="B60" s="198" t="str">
        <f>IF('ordem de passagem'!B61="","",'ordem de passagem'!B61)</f>
        <v/>
      </c>
      <c r="C60" s="199" t="str">
        <f>IF('ordem de passagem'!C61="","",'ordem de passagem'!C61)</f>
        <v/>
      </c>
      <c r="D60" s="198" t="str">
        <f>IF('ordem de passagem'!F61="","",'ordem de passagem'!F61)</f>
        <v/>
      </c>
      <c r="E60" s="357" t="str">
        <f>IF('ordem de passagem'!G61="","",'ordem de passagem'!G61)</f>
        <v/>
      </c>
      <c r="F60" s="356">
        <v>1.5</v>
      </c>
      <c r="G60" s="357">
        <v>1</v>
      </c>
      <c r="H60" s="357">
        <v>0.5</v>
      </c>
      <c r="I60" s="358">
        <v>0.25</v>
      </c>
      <c r="J60" s="357">
        <v>1</v>
      </c>
      <c r="K60" s="357">
        <v>0.75</v>
      </c>
      <c r="L60" s="357">
        <v>0.5</v>
      </c>
      <c r="M60" s="359">
        <v>0.25</v>
      </c>
      <c r="N60" s="356">
        <v>1.5</v>
      </c>
      <c r="O60" s="357">
        <v>1</v>
      </c>
      <c r="P60" s="357">
        <v>0.5</v>
      </c>
      <c r="Q60" s="358">
        <v>0.25</v>
      </c>
      <c r="R60" s="357">
        <v>1.5</v>
      </c>
      <c r="S60" s="357">
        <v>1</v>
      </c>
      <c r="T60" s="357">
        <v>0.5</v>
      </c>
      <c r="U60" s="359">
        <v>0.25</v>
      </c>
      <c r="V60" s="356">
        <v>1.5</v>
      </c>
      <c r="W60" s="357">
        <v>1</v>
      </c>
      <c r="X60" s="357">
        <v>0.5</v>
      </c>
      <c r="Y60" s="358">
        <v>0.25</v>
      </c>
      <c r="Z60" s="357">
        <v>1.5</v>
      </c>
      <c r="AA60" s="357">
        <v>1</v>
      </c>
      <c r="AB60" s="357">
        <v>0.5</v>
      </c>
      <c r="AC60" s="359">
        <v>0.25</v>
      </c>
      <c r="AD60" s="356">
        <v>1.5</v>
      </c>
      <c r="AE60" s="357">
        <v>1</v>
      </c>
      <c r="AF60" s="357">
        <v>0.5</v>
      </c>
      <c r="AG60" s="358">
        <v>0.25</v>
      </c>
      <c r="AH60" s="360"/>
      <c r="AI60" s="361" t="str">
        <f t="shared" si="6"/>
        <v/>
      </c>
      <c r="AJ60" s="362" t="str">
        <f t="shared" si="6"/>
        <v/>
      </c>
      <c r="AK60" s="362" t="str">
        <f t="shared" si="6"/>
        <v/>
      </c>
      <c r="AL60" s="362" t="str">
        <f t="shared" si="6"/>
        <v/>
      </c>
      <c r="AM60" s="356">
        <v>1.5</v>
      </c>
      <c r="AN60" s="357">
        <v>1</v>
      </c>
      <c r="AO60" s="357">
        <v>0.5</v>
      </c>
      <c r="AP60" s="358">
        <v>0.25</v>
      </c>
      <c r="AQ60" s="357">
        <v>1</v>
      </c>
      <c r="AR60" s="357">
        <v>0.75</v>
      </c>
      <c r="AS60" s="357">
        <v>0.5</v>
      </c>
      <c r="AT60" s="359">
        <v>0.25</v>
      </c>
      <c r="AU60" s="356">
        <v>1.5</v>
      </c>
      <c r="AV60" s="357">
        <v>1</v>
      </c>
      <c r="AW60" s="357">
        <v>0.5</v>
      </c>
      <c r="AX60" s="358">
        <v>0.25</v>
      </c>
      <c r="AY60" s="357">
        <v>1.5</v>
      </c>
      <c r="AZ60" s="357">
        <v>1</v>
      </c>
      <c r="BA60" s="357">
        <v>0.5</v>
      </c>
      <c r="BB60" s="359">
        <v>0.25</v>
      </c>
      <c r="BC60" s="356">
        <v>1.5</v>
      </c>
      <c r="BD60" s="357">
        <v>1</v>
      </c>
      <c r="BE60" s="357">
        <v>0.5</v>
      </c>
      <c r="BF60" s="358">
        <v>0.25</v>
      </c>
      <c r="BG60" s="357">
        <v>1.5</v>
      </c>
      <c r="BH60" s="357">
        <v>1</v>
      </c>
      <c r="BI60" s="357">
        <v>0.5</v>
      </c>
      <c r="BJ60" s="359">
        <v>0.25</v>
      </c>
      <c r="BK60" s="356">
        <v>1.5</v>
      </c>
      <c r="BL60" s="357">
        <v>1</v>
      </c>
      <c r="BM60" s="357">
        <v>0.5</v>
      </c>
      <c r="BN60" s="358">
        <v>0.25</v>
      </c>
      <c r="BO60" s="360"/>
      <c r="BP60" s="361" t="str">
        <f t="shared" si="8"/>
        <v/>
      </c>
      <c r="BQ60" s="362" t="str">
        <f t="shared" si="8"/>
        <v/>
      </c>
      <c r="BR60" s="362" t="str">
        <f t="shared" si="8"/>
        <v/>
      </c>
      <c r="BS60" s="362" t="str">
        <f t="shared" si="8"/>
        <v/>
      </c>
      <c r="BT60" s="363">
        <v>1</v>
      </c>
      <c r="BU60" s="364">
        <v>0.75</v>
      </c>
      <c r="BV60" s="365">
        <v>0.5</v>
      </c>
      <c r="BW60" s="366">
        <v>0.25</v>
      </c>
      <c r="BX60" s="367">
        <v>1</v>
      </c>
      <c r="BY60" s="364">
        <v>0.75</v>
      </c>
      <c r="BZ60" s="365">
        <v>0.5</v>
      </c>
      <c r="CA60" s="368">
        <v>0.25</v>
      </c>
      <c r="CB60" s="369">
        <v>1.25</v>
      </c>
      <c r="CC60" s="364">
        <v>0.75</v>
      </c>
      <c r="CD60" s="366">
        <v>0.25</v>
      </c>
      <c r="CE60" s="367">
        <v>1.25</v>
      </c>
      <c r="CF60" s="364">
        <v>0.75</v>
      </c>
      <c r="CG60" s="368">
        <v>0.25</v>
      </c>
      <c r="CH60" s="363">
        <v>1</v>
      </c>
      <c r="CI60" s="364">
        <v>0.75</v>
      </c>
      <c r="CJ60" s="370">
        <v>0.5</v>
      </c>
      <c r="CK60" s="367">
        <v>1.25</v>
      </c>
      <c r="CL60" s="364">
        <v>1</v>
      </c>
      <c r="CM60" s="364">
        <v>0.75</v>
      </c>
      <c r="CN60" s="368">
        <v>0.25</v>
      </c>
      <c r="CO60" s="369">
        <v>1.25</v>
      </c>
      <c r="CP60" s="365">
        <v>1</v>
      </c>
      <c r="CQ60" s="364">
        <v>0.75</v>
      </c>
      <c r="CR60" s="365">
        <v>0.5</v>
      </c>
      <c r="CS60" s="366">
        <v>0.25</v>
      </c>
      <c r="CT60" s="367">
        <v>0.25</v>
      </c>
      <c r="CU60" s="364">
        <v>0.25</v>
      </c>
      <c r="CV60" s="368">
        <v>0.25</v>
      </c>
      <c r="CW60" s="369">
        <v>0.25</v>
      </c>
      <c r="CX60" s="364">
        <v>0.25</v>
      </c>
      <c r="CY60" s="366">
        <v>0.25</v>
      </c>
      <c r="CZ60" s="371">
        <v>0.5</v>
      </c>
      <c r="DA60" s="360"/>
      <c r="DB60" s="361" t="str">
        <f t="shared" si="7"/>
        <v/>
      </c>
      <c r="DC60" s="362" t="str">
        <f t="shared" si="7"/>
        <v/>
      </c>
      <c r="DD60" s="362" t="str">
        <f t="shared" si="7"/>
        <v/>
      </c>
      <c r="DE60" s="362" t="str">
        <f t="shared" si="7"/>
        <v/>
      </c>
      <c r="DF60" s="363">
        <v>1</v>
      </c>
      <c r="DG60" s="364">
        <v>0.75</v>
      </c>
      <c r="DH60" s="365">
        <v>0.5</v>
      </c>
      <c r="DI60" s="366">
        <v>0.25</v>
      </c>
      <c r="DJ60" s="367">
        <v>1</v>
      </c>
      <c r="DK60" s="364">
        <v>0.75</v>
      </c>
      <c r="DL60" s="365">
        <v>0.5</v>
      </c>
      <c r="DM60" s="368">
        <v>0.25</v>
      </c>
      <c r="DN60" s="369">
        <v>1.25</v>
      </c>
      <c r="DO60" s="364">
        <v>0.75</v>
      </c>
      <c r="DP60" s="366">
        <v>0.25</v>
      </c>
      <c r="DQ60" s="367">
        <v>1.25</v>
      </c>
      <c r="DR60" s="364">
        <v>0.75</v>
      </c>
      <c r="DS60" s="368">
        <v>0.25</v>
      </c>
      <c r="DT60" s="363">
        <v>1</v>
      </c>
      <c r="DU60" s="364">
        <v>0.75</v>
      </c>
      <c r="DV60" s="370">
        <v>0.5</v>
      </c>
      <c r="DW60" s="367">
        <v>1.25</v>
      </c>
      <c r="DX60" s="364">
        <v>1</v>
      </c>
      <c r="DY60" s="364">
        <v>0.75</v>
      </c>
      <c r="DZ60" s="368">
        <v>0.25</v>
      </c>
      <c r="EA60" s="369">
        <v>1.25</v>
      </c>
      <c r="EB60" s="365">
        <v>1</v>
      </c>
      <c r="EC60" s="364">
        <v>0.75</v>
      </c>
      <c r="ED60" s="365">
        <v>0.5</v>
      </c>
      <c r="EE60" s="366">
        <v>0.25</v>
      </c>
      <c r="EF60" s="367">
        <v>0.25</v>
      </c>
      <c r="EG60" s="364">
        <v>0.25</v>
      </c>
      <c r="EH60" s="368">
        <v>0.25</v>
      </c>
      <c r="EI60" s="369">
        <v>0.25</v>
      </c>
      <c r="EJ60" s="364">
        <v>0.25</v>
      </c>
      <c r="EK60" s="366">
        <v>0.25</v>
      </c>
      <c r="EL60" s="371">
        <v>0.5</v>
      </c>
      <c r="EM60" s="360"/>
    </row>
    <row r="61" spans="1:143" ht="41.4" customHeight="1" x14ac:dyDescent="0.3">
      <c r="A61" t="s">
        <v>295</v>
      </c>
      <c r="B61" s="327" t="str">
        <f>IF('ordem de passagem'!B62="","",'ordem de passagem'!B62)</f>
        <v/>
      </c>
      <c r="C61" s="127" t="str">
        <f>IF('ordem de passagem'!C62="","",'ordem de passagem'!C62)</f>
        <v/>
      </c>
      <c r="D61" s="327" t="str">
        <f>IF('ordem de passagem'!F62="","",'ordem de passagem'!F62)</f>
        <v/>
      </c>
      <c r="E61" s="372" t="str">
        <f>IF('ordem de passagem'!G62="","",'ordem de passagem'!G62)</f>
        <v/>
      </c>
      <c r="F61" s="373">
        <v>1.5</v>
      </c>
      <c r="G61" s="372">
        <v>1</v>
      </c>
      <c r="H61" s="372">
        <v>0.5</v>
      </c>
      <c r="I61" s="374">
        <v>0.25</v>
      </c>
      <c r="J61" s="372">
        <v>1</v>
      </c>
      <c r="K61" s="372">
        <v>0.75</v>
      </c>
      <c r="L61" s="372">
        <v>0.5</v>
      </c>
      <c r="M61" s="375">
        <v>0.25</v>
      </c>
      <c r="N61" s="373">
        <v>1.5</v>
      </c>
      <c r="O61" s="372">
        <v>1</v>
      </c>
      <c r="P61" s="372">
        <v>0.5</v>
      </c>
      <c r="Q61" s="374">
        <v>0.25</v>
      </c>
      <c r="R61" s="372">
        <v>1.5</v>
      </c>
      <c r="S61" s="372">
        <v>1</v>
      </c>
      <c r="T61" s="372">
        <v>0.5</v>
      </c>
      <c r="U61" s="375">
        <v>0.25</v>
      </c>
      <c r="V61" s="373">
        <v>1.5</v>
      </c>
      <c r="W61" s="372">
        <v>1</v>
      </c>
      <c r="X61" s="372">
        <v>0.5</v>
      </c>
      <c r="Y61" s="374">
        <v>0.25</v>
      </c>
      <c r="Z61" s="372">
        <v>1.5</v>
      </c>
      <c r="AA61" s="372">
        <v>1</v>
      </c>
      <c r="AB61" s="372">
        <v>0.5</v>
      </c>
      <c r="AC61" s="375">
        <v>0.25</v>
      </c>
      <c r="AD61" s="373">
        <v>1.5</v>
      </c>
      <c r="AE61" s="372">
        <v>1</v>
      </c>
      <c r="AF61" s="372">
        <v>0.5</v>
      </c>
      <c r="AG61" s="374">
        <v>0.25</v>
      </c>
      <c r="AH61" s="376"/>
      <c r="AI61" s="377" t="str">
        <f t="shared" si="6"/>
        <v/>
      </c>
      <c r="AJ61" s="378" t="str">
        <f t="shared" si="6"/>
        <v/>
      </c>
      <c r="AK61" s="378" t="str">
        <f t="shared" si="6"/>
        <v/>
      </c>
      <c r="AL61" s="378" t="str">
        <f t="shared" si="6"/>
        <v/>
      </c>
      <c r="AM61" s="373">
        <v>1.5</v>
      </c>
      <c r="AN61" s="372">
        <v>1</v>
      </c>
      <c r="AO61" s="372">
        <v>0.5</v>
      </c>
      <c r="AP61" s="374">
        <v>0.25</v>
      </c>
      <c r="AQ61" s="372">
        <v>1</v>
      </c>
      <c r="AR61" s="372">
        <v>0.75</v>
      </c>
      <c r="AS61" s="372">
        <v>0.5</v>
      </c>
      <c r="AT61" s="375">
        <v>0.25</v>
      </c>
      <c r="AU61" s="373">
        <v>1.5</v>
      </c>
      <c r="AV61" s="372">
        <v>1</v>
      </c>
      <c r="AW61" s="372">
        <v>0.5</v>
      </c>
      <c r="AX61" s="374">
        <v>0.25</v>
      </c>
      <c r="AY61" s="372">
        <v>1.5</v>
      </c>
      <c r="AZ61" s="372">
        <v>1</v>
      </c>
      <c r="BA61" s="372">
        <v>0.5</v>
      </c>
      <c r="BB61" s="375">
        <v>0.25</v>
      </c>
      <c r="BC61" s="373">
        <v>1.5</v>
      </c>
      <c r="BD61" s="372">
        <v>1</v>
      </c>
      <c r="BE61" s="372">
        <v>0.5</v>
      </c>
      <c r="BF61" s="374">
        <v>0.25</v>
      </c>
      <c r="BG61" s="372">
        <v>1.5</v>
      </c>
      <c r="BH61" s="372">
        <v>1</v>
      </c>
      <c r="BI61" s="372">
        <v>0.5</v>
      </c>
      <c r="BJ61" s="375">
        <v>0.25</v>
      </c>
      <c r="BK61" s="373">
        <v>1.5</v>
      </c>
      <c r="BL61" s="372">
        <v>1</v>
      </c>
      <c r="BM61" s="372">
        <v>0.5</v>
      </c>
      <c r="BN61" s="374">
        <v>0.25</v>
      </c>
      <c r="BO61" s="376"/>
      <c r="BP61" s="377" t="str">
        <f t="shared" si="8"/>
        <v/>
      </c>
      <c r="BQ61" s="378" t="str">
        <f t="shared" si="8"/>
        <v/>
      </c>
      <c r="BR61" s="378" t="str">
        <f t="shared" si="8"/>
        <v/>
      </c>
      <c r="BS61" s="378" t="str">
        <f t="shared" si="8"/>
        <v/>
      </c>
      <c r="BT61" s="379">
        <v>1</v>
      </c>
      <c r="BU61" s="380">
        <v>0.75</v>
      </c>
      <c r="BV61" s="381">
        <v>0.5</v>
      </c>
      <c r="BW61" s="382">
        <v>0.25</v>
      </c>
      <c r="BX61" s="383">
        <v>1</v>
      </c>
      <c r="BY61" s="380">
        <v>0.75</v>
      </c>
      <c r="BZ61" s="381">
        <v>0.5</v>
      </c>
      <c r="CA61" s="384">
        <v>0.25</v>
      </c>
      <c r="CB61" s="385">
        <v>1.25</v>
      </c>
      <c r="CC61" s="380">
        <v>0.75</v>
      </c>
      <c r="CD61" s="382">
        <v>0.25</v>
      </c>
      <c r="CE61" s="386">
        <v>1.25</v>
      </c>
      <c r="CF61" s="380">
        <v>0.75</v>
      </c>
      <c r="CG61" s="384">
        <v>0.25</v>
      </c>
      <c r="CH61" s="379">
        <v>1</v>
      </c>
      <c r="CI61" s="380">
        <v>0.75</v>
      </c>
      <c r="CJ61" s="387">
        <v>0.5</v>
      </c>
      <c r="CK61" s="386">
        <v>1.25</v>
      </c>
      <c r="CL61" s="380">
        <v>1</v>
      </c>
      <c r="CM61" s="380">
        <v>0.75</v>
      </c>
      <c r="CN61" s="384">
        <v>0.25</v>
      </c>
      <c r="CO61" s="385">
        <v>1.25</v>
      </c>
      <c r="CP61" s="381">
        <v>1</v>
      </c>
      <c r="CQ61" s="380">
        <v>0.75</v>
      </c>
      <c r="CR61" s="381">
        <v>0.5</v>
      </c>
      <c r="CS61" s="382">
        <v>0.25</v>
      </c>
      <c r="CT61" s="386">
        <v>0.25</v>
      </c>
      <c r="CU61" s="380">
        <v>0.25</v>
      </c>
      <c r="CV61" s="384">
        <v>0.25</v>
      </c>
      <c r="CW61" s="385">
        <v>0.25</v>
      </c>
      <c r="CX61" s="380">
        <v>0.25</v>
      </c>
      <c r="CY61" s="382">
        <v>0.25</v>
      </c>
      <c r="CZ61" s="388">
        <v>0.5</v>
      </c>
      <c r="DA61" s="376"/>
      <c r="DB61" s="377" t="str">
        <f t="shared" si="7"/>
        <v/>
      </c>
      <c r="DC61" s="378" t="str">
        <f t="shared" si="7"/>
        <v/>
      </c>
      <c r="DD61" s="378" t="str">
        <f t="shared" si="7"/>
        <v/>
      </c>
      <c r="DE61" s="378" t="str">
        <f t="shared" si="7"/>
        <v/>
      </c>
      <c r="DF61" s="379">
        <v>1</v>
      </c>
      <c r="DG61" s="380">
        <v>0.75</v>
      </c>
      <c r="DH61" s="381">
        <v>0.5</v>
      </c>
      <c r="DI61" s="382">
        <v>0.25</v>
      </c>
      <c r="DJ61" s="383">
        <v>1</v>
      </c>
      <c r="DK61" s="380">
        <v>0.75</v>
      </c>
      <c r="DL61" s="381">
        <v>0.5</v>
      </c>
      <c r="DM61" s="384">
        <v>0.25</v>
      </c>
      <c r="DN61" s="385">
        <v>1.25</v>
      </c>
      <c r="DO61" s="380">
        <v>0.75</v>
      </c>
      <c r="DP61" s="382">
        <v>0.25</v>
      </c>
      <c r="DQ61" s="386">
        <v>1.25</v>
      </c>
      <c r="DR61" s="380">
        <v>0.75</v>
      </c>
      <c r="DS61" s="384">
        <v>0.25</v>
      </c>
      <c r="DT61" s="379">
        <v>1</v>
      </c>
      <c r="DU61" s="380">
        <v>0.75</v>
      </c>
      <c r="DV61" s="387">
        <v>0.5</v>
      </c>
      <c r="DW61" s="386">
        <v>1.25</v>
      </c>
      <c r="DX61" s="380">
        <v>1</v>
      </c>
      <c r="DY61" s="380">
        <v>0.75</v>
      </c>
      <c r="DZ61" s="384">
        <v>0.25</v>
      </c>
      <c r="EA61" s="385">
        <v>1.25</v>
      </c>
      <c r="EB61" s="381">
        <v>1</v>
      </c>
      <c r="EC61" s="380">
        <v>0.75</v>
      </c>
      <c r="ED61" s="381">
        <v>0.5</v>
      </c>
      <c r="EE61" s="382">
        <v>0.25</v>
      </c>
      <c r="EF61" s="386">
        <v>0.25</v>
      </c>
      <c r="EG61" s="380">
        <v>0.25</v>
      </c>
      <c r="EH61" s="384">
        <v>0.25</v>
      </c>
      <c r="EI61" s="385">
        <v>0.25</v>
      </c>
      <c r="EJ61" s="380">
        <v>0.25</v>
      </c>
      <c r="EK61" s="382">
        <v>0.25</v>
      </c>
      <c r="EL61" s="388">
        <v>0.5</v>
      </c>
      <c r="EM61" s="376"/>
    </row>
    <row r="62" spans="1:143" ht="41.4" customHeight="1" x14ac:dyDescent="0.3">
      <c r="A62" t="s">
        <v>296</v>
      </c>
      <c r="B62" s="198" t="str">
        <f>IF('ordem de passagem'!B63="","",'ordem de passagem'!B63)</f>
        <v/>
      </c>
      <c r="C62" s="199" t="str">
        <f>IF('ordem de passagem'!C63="","",'ordem de passagem'!C63)</f>
        <v/>
      </c>
      <c r="D62" s="198" t="str">
        <f>IF('ordem de passagem'!F63="","",'ordem de passagem'!F63)</f>
        <v/>
      </c>
      <c r="E62" s="357" t="str">
        <f>IF('ordem de passagem'!G63="","",'ordem de passagem'!G63)</f>
        <v/>
      </c>
      <c r="F62" s="356">
        <v>1.5</v>
      </c>
      <c r="G62" s="357">
        <v>1</v>
      </c>
      <c r="H62" s="357">
        <v>0.5</v>
      </c>
      <c r="I62" s="358">
        <v>0.25</v>
      </c>
      <c r="J62" s="357">
        <v>1</v>
      </c>
      <c r="K62" s="357">
        <v>0.75</v>
      </c>
      <c r="L62" s="357">
        <v>0.5</v>
      </c>
      <c r="M62" s="359">
        <v>0.25</v>
      </c>
      <c r="N62" s="356">
        <v>1.5</v>
      </c>
      <c r="O62" s="357">
        <v>1</v>
      </c>
      <c r="P62" s="357">
        <v>0.5</v>
      </c>
      <c r="Q62" s="358">
        <v>0.25</v>
      </c>
      <c r="R62" s="357">
        <v>1.5</v>
      </c>
      <c r="S62" s="357">
        <v>1</v>
      </c>
      <c r="T62" s="357">
        <v>0.5</v>
      </c>
      <c r="U62" s="359">
        <v>0.25</v>
      </c>
      <c r="V62" s="356">
        <v>1.5</v>
      </c>
      <c r="W62" s="357">
        <v>1</v>
      </c>
      <c r="X62" s="357">
        <v>0.5</v>
      </c>
      <c r="Y62" s="358">
        <v>0.25</v>
      </c>
      <c r="Z62" s="357">
        <v>1.5</v>
      </c>
      <c r="AA62" s="357">
        <v>1</v>
      </c>
      <c r="AB62" s="357">
        <v>0.5</v>
      </c>
      <c r="AC62" s="359">
        <v>0.25</v>
      </c>
      <c r="AD62" s="356">
        <v>1.5</v>
      </c>
      <c r="AE62" s="357">
        <v>1</v>
      </c>
      <c r="AF62" s="357">
        <v>0.5</v>
      </c>
      <c r="AG62" s="358">
        <v>0.25</v>
      </c>
      <c r="AH62" s="360"/>
      <c r="AI62" s="361" t="str">
        <f t="shared" si="6"/>
        <v/>
      </c>
      <c r="AJ62" s="362" t="str">
        <f t="shared" si="6"/>
        <v/>
      </c>
      <c r="AK62" s="362" t="str">
        <f t="shared" si="6"/>
        <v/>
      </c>
      <c r="AL62" s="362" t="str">
        <f t="shared" si="6"/>
        <v/>
      </c>
      <c r="AM62" s="356">
        <v>1.5</v>
      </c>
      <c r="AN62" s="357">
        <v>1</v>
      </c>
      <c r="AO62" s="357">
        <v>0.5</v>
      </c>
      <c r="AP62" s="358">
        <v>0.25</v>
      </c>
      <c r="AQ62" s="357">
        <v>1</v>
      </c>
      <c r="AR62" s="357">
        <v>0.75</v>
      </c>
      <c r="AS62" s="357">
        <v>0.5</v>
      </c>
      <c r="AT62" s="359">
        <v>0.25</v>
      </c>
      <c r="AU62" s="356">
        <v>1.5</v>
      </c>
      <c r="AV62" s="357">
        <v>1</v>
      </c>
      <c r="AW62" s="357">
        <v>0.5</v>
      </c>
      <c r="AX62" s="358">
        <v>0.25</v>
      </c>
      <c r="AY62" s="357">
        <v>1.5</v>
      </c>
      <c r="AZ62" s="357">
        <v>1</v>
      </c>
      <c r="BA62" s="357">
        <v>0.5</v>
      </c>
      <c r="BB62" s="359">
        <v>0.25</v>
      </c>
      <c r="BC62" s="356">
        <v>1.5</v>
      </c>
      <c r="BD62" s="357">
        <v>1</v>
      </c>
      <c r="BE62" s="357">
        <v>0.5</v>
      </c>
      <c r="BF62" s="358">
        <v>0.25</v>
      </c>
      <c r="BG62" s="357">
        <v>1.5</v>
      </c>
      <c r="BH62" s="357">
        <v>1</v>
      </c>
      <c r="BI62" s="357">
        <v>0.5</v>
      </c>
      <c r="BJ62" s="359">
        <v>0.25</v>
      </c>
      <c r="BK62" s="356">
        <v>1.5</v>
      </c>
      <c r="BL62" s="357">
        <v>1</v>
      </c>
      <c r="BM62" s="357">
        <v>0.5</v>
      </c>
      <c r="BN62" s="358">
        <v>0.25</v>
      </c>
      <c r="BO62" s="360"/>
      <c r="BP62" s="361" t="str">
        <f t="shared" si="8"/>
        <v/>
      </c>
      <c r="BQ62" s="362" t="str">
        <f t="shared" si="8"/>
        <v/>
      </c>
      <c r="BR62" s="362" t="str">
        <f t="shared" si="8"/>
        <v/>
      </c>
      <c r="BS62" s="362" t="str">
        <f t="shared" si="8"/>
        <v/>
      </c>
      <c r="BT62" s="363">
        <v>1</v>
      </c>
      <c r="BU62" s="364">
        <v>0.75</v>
      </c>
      <c r="BV62" s="365">
        <v>0.5</v>
      </c>
      <c r="BW62" s="366">
        <v>0.25</v>
      </c>
      <c r="BX62" s="367">
        <v>1</v>
      </c>
      <c r="BY62" s="364">
        <v>0.75</v>
      </c>
      <c r="BZ62" s="365">
        <v>0.5</v>
      </c>
      <c r="CA62" s="368">
        <v>0.25</v>
      </c>
      <c r="CB62" s="369">
        <v>1.25</v>
      </c>
      <c r="CC62" s="364">
        <v>0.75</v>
      </c>
      <c r="CD62" s="366">
        <v>0.25</v>
      </c>
      <c r="CE62" s="367">
        <v>1.25</v>
      </c>
      <c r="CF62" s="364">
        <v>0.75</v>
      </c>
      <c r="CG62" s="368">
        <v>0.25</v>
      </c>
      <c r="CH62" s="363">
        <v>1</v>
      </c>
      <c r="CI62" s="364">
        <v>0.75</v>
      </c>
      <c r="CJ62" s="370">
        <v>0.5</v>
      </c>
      <c r="CK62" s="367">
        <v>1.25</v>
      </c>
      <c r="CL62" s="364">
        <v>1</v>
      </c>
      <c r="CM62" s="364">
        <v>0.75</v>
      </c>
      <c r="CN62" s="368">
        <v>0.25</v>
      </c>
      <c r="CO62" s="369">
        <v>1.25</v>
      </c>
      <c r="CP62" s="365">
        <v>1</v>
      </c>
      <c r="CQ62" s="364">
        <v>0.75</v>
      </c>
      <c r="CR62" s="365">
        <v>0.5</v>
      </c>
      <c r="CS62" s="366">
        <v>0.25</v>
      </c>
      <c r="CT62" s="367">
        <v>0.25</v>
      </c>
      <c r="CU62" s="364">
        <v>0.25</v>
      </c>
      <c r="CV62" s="368">
        <v>0.25</v>
      </c>
      <c r="CW62" s="369">
        <v>0.25</v>
      </c>
      <c r="CX62" s="364">
        <v>0.25</v>
      </c>
      <c r="CY62" s="366">
        <v>0.25</v>
      </c>
      <c r="CZ62" s="371">
        <v>0.5</v>
      </c>
      <c r="DA62" s="360"/>
      <c r="DB62" s="361" t="str">
        <f t="shared" si="7"/>
        <v/>
      </c>
      <c r="DC62" s="362" t="str">
        <f t="shared" si="7"/>
        <v/>
      </c>
      <c r="DD62" s="362" t="str">
        <f t="shared" si="7"/>
        <v/>
      </c>
      <c r="DE62" s="362" t="str">
        <f t="shared" si="7"/>
        <v/>
      </c>
      <c r="DF62" s="363">
        <v>1</v>
      </c>
      <c r="DG62" s="364">
        <v>0.75</v>
      </c>
      <c r="DH62" s="365">
        <v>0.5</v>
      </c>
      <c r="DI62" s="366">
        <v>0.25</v>
      </c>
      <c r="DJ62" s="367">
        <v>1</v>
      </c>
      <c r="DK62" s="364">
        <v>0.75</v>
      </c>
      <c r="DL62" s="365">
        <v>0.5</v>
      </c>
      <c r="DM62" s="368">
        <v>0.25</v>
      </c>
      <c r="DN62" s="369">
        <v>1.25</v>
      </c>
      <c r="DO62" s="364">
        <v>0.75</v>
      </c>
      <c r="DP62" s="366">
        <v>0.25</v>
      </c>
      <c r="DQ62" s="367">
        <v>1.25</v>
      </c>
      <c r="DR62" s="364">
        <v>0.75</v>
      </c>
      <c r="DS62" s="368">
        <v>0.25</v>
      </c>
      <c r="DT62" s="363">
        <v>1</v>
      </c>
      <c r="DU62" s="364">
        <v>0.75</v>
      </c>
      <c r="DV62" s="370">
        <v>0.5</v>
      </c>
      <c r="DW62" s="367">
        <v>1.25</v>
      </c>
      <c r="DX62" s="364">
        <v>1</v>
      </c>
      <c r="DY62" s="364">
        <v>0.75</v>
      </c>
      <c r="DZ62" s="368">
        <v>0.25</v>
      </c>
      <c r="EA62" s="369">
        <v>1.25</v>
      </c>
      <c r="EB62" s="365">
        <v>1</v>
      </c>
      <c r="EC62" s="364">
        <v>0.75</v>
      </c>
      <c r="ED62" s="365">
        <v>0.5</v>
      </c>
      <c r="EE62" s="366">
        <v>0.25</v>
      </c>
      <c r="EF62" s="367">
        <v>0.25</v>
      </c>
      <c r="EG62" s="364">
        <v>0.25</v>
      </c>
      <c r="EH62" s="368">
        <v>0.25</v>
      </c>
      <c r="EI62" s="369">
        <v>0.25</v>
      </c>
      <c r="EJ62" s="364">
        <v>0.25</v>
      </c>
      <c r="EK62" s="366">
        <v>0.25</v>
      </c>
      <c r="EL62" s="371">
        <v>0.5</v>
      </c>
      <c r="EM62" s="360"/>
    </row>
    <row r="63" spans="1:143" ht="41.4" customHeight="1" x14ac:dyDescent="0.3">
      <c r="A63" t="s">
        <v>297</v>
      </c>
      <c r="B63" s="327" t="str">
        <f>IF('ordem de passagem'!B64="","",'ordem de passagem'!B64)</f>
        <v/>
      </c>
      <c r="C63" s="127" t="str">
        <f>IF('ordem de passagem'!C64="","",'ordem de passagem'!C64)</f>
        <v/>
      </c>
      <c r="D63" s="327" t="str">
        <f>IF('ordem de passagem'!F64="","",'ordem de passagem'!F64)</f>
        <v/>
      </c>
      <c r="E63" s="372" t="str">
        <f>IF('ordem de passagem'!G64="","",'ordem de passagem'!G64)</f>
        <v/>
      </c>
      <c r="F63" s="373">
        <v>1.5</v>
      </c>
      <c r="G63" s="372">
        <v>1</v>
      </c>
      <c r="H63" s="372">
        <v>0.5</v>
      </c>
      <c r="I63" s="374">
        <v>0.25</v>
      </c>
      <c r="J63" s="372">
        <v>1</v>
      </c>
      <c r="K63" s="372">
        <v>0.75</v>
      </c>
      <c r="L63" s="372">
        <v>0.5</v>
      </c>
      <c r="M63" s="375">
        <v>0.25</v>
      </c>
      <c r="N63" s="373">
        <v>1.5</v>
      </c>
      <c r="O63" s="372">
        <v>1</v>
      </c>
      <c r="P63" s="372">
        <v>0.5</v>
      </c>
      <c r="Q63" s="374">
        <v>0.25</v>
      </c>
      <c r="R63" s="372">
        <v>1.5</v>
      </c>
      <c r="S63" s="372">
        <v>1</v>
      </c>
      <c r="T63" s="372">
        <v>0.5</v>
      </c>
      <c r="U63" s="375">
        <v>0.25</v>
      </c>
      <c r="V63" s="373">
        <v>1.5</v>
      </c>
      <c r="W63" s="372">
        <v>1</v>
      </c>
      <c r="X63" s="372">
        <v>0.5</v>
      </c>
      <c r="Y63" s="374">
        <v>0.25</v>
      </c>
      <c r="Z63" s="372">
        <v>1.5</v>
      </c>
      <c r="AA63" s="372">
        <v>1</v>
      </c>
      <c r="AB63" s="372">
        <v>0.5</v>
      </c>
      <c r="AC63" s="375">
        <v>0.25</v>
      </c>
      <c r="AD63" s="373">
        <v>1.5</v>
      </c>
      <c r="AE63" s="372">
        <v>1</v>
      </c>
      <c r="AF63" s="372">
        <v>0.5</v>
      </c>
      <c r="AG63" s="374">
        <v>0.25</v>
      </c>
      <c r="AH63" s="376"/>
      <c r="AI63" s="377" t="str">
        <f t="shared" si="6"/>
        <v/>
      </c>
      <c r="AJ63" s="378" t="str">
        <f t="shared" si="6"/>
        <v/>
      </c>
      <c r="AK63" s="378" t="str">
        <f t="shared" si="6"/>
        <v/>
      </c>
      <c r="AL63" s="378" t="str">
        <f t="shared" si="6"/>
        <v/>
      </c>
      <c r="AM63" s="373">
        <v>1.5</v>
      </c>
      <c r="AN63" s="372">
        <v>1</v>
      </c>
      <c r="AO63" s="372">
        <v>0.5</v>
      </c>
      <c r="AP63" s="374">
        <v>0.25</v>
      </c>
      <c r="AQ63" s="372">
        <v>1</v>
      </c>
      <c r="AR63" s="372">
        <v>0.75</v>
      </c>
      <c r="AS63" s="372">
        <v>0.5</v>
      </c>
      <c r="AT63" s="375">
        <v>0.25</v>
      </c>
      <c r="AU63" s="373">
        <v>1.5</v>
      </c>
      <c r="AV63" s="372">
        <v>1</v>
      </c>
      <c r="AW63" s="372">
        <v>0.5</v>
      </c>
      <c r="AX63" s="374">
        <v>0.25</v>
      </c>
      <c r="AY63" s="372">
        <v>1.5</v>
      </c>
      <c r="AZ63" s="372">
        <v>1</v>
      </c>
      <c r="BA63" s="372">
        <v>0.5</v>
      </c>
      <c r="BB63" s="375">
        <v>0.25</v>
      </c>
      <c r="BC63" s="373">
        <v>1.5</v>
      </c>
      <c r="BD63" s="372">
        <v>1</v>
      </c>
      <c r="BE63" s="372">
        <v>0.5</v>
      </c>
      <c r="BF63" s="374">
        <v>0.25</v>
      </c>
      <c r="BG63" s="372">
        <v>1.5</v>
      </c>
      <c r="BH63" s="372">
        <v>1</v>
      </c>
      <c r="BI63" s="372">
        <v>0.5</v>
      </c>
      <c r="BJ63" s="375">
        <v>0.25</v>
      </c>
      <c r="BK63" s="373">
        <v>1.5</v>
      </c>
      <c r="BL63" s="372">
        <v>1</v>
      </c>
      <c r="BM63" s="372">
        <v>0.5</v>
      </c>
      <c r="BN63" s="374">
        <v>0.25</v>
      </c>
      <c r="BO63" s="376"/>
      <c r="BP63" s="377" t="str">
        <f t="shared" si="8"/>
        <v/>
      </c>
      <c r="BQ63" s="378" t="str">
        <f t="shared" si="8"/>
        <v/>
      </c>
      <c r="BR63" s="378" t="str">
        <f t="shared" si="8"/>
        <v/>
      </c>
      <c r="BS63" s="378" t="str">
        <f t="shared" si="8"/>
        <v/>
      </c>
      <c r="BT63" s="379">
        <v>1</v>
      </c>
      <c r="BU63" s="380">
        <v>0.75</v>
      </c>
      <c r="BV63" s="381">
        <v>0.5</v>
      </c>
      <c r="BW63" s="382">
        <v>0.25</v>
      </c>
      <c r="BX63" s="383">
        <v>1</v>
      </c>
      <c r="BY63" s="380">
        <v>0.75</v>
      </c>
      <c r="BZ63" s="381">
        <v>0.5</v>
      </c>
      <c r="CA63" s="384">
        <v>0.25</v>
      </c>
      <c r="CB63" s="385">
        <v>1.25</v>
      </c>
      <c r="CC63" s="380">
        <v>0.75</v>
      </c>
      <c r="CD63" s="382">
        <v>0.25</v>
      </c>
      <c r="CE63" s="386">
        <v>1.25</v>
      </c>
      <c r="CF63" s="380">
        <v>0.75</v>
      </c>
      <c r="CG63" s="384">
        <v>0.25</v>
      </c>
      <c r="CH63" s="379">
        <v>1</v>
      </c>
      <c r="CI63" s="380">
        <v>0.75</v>
      </c>
      <c r="CJ63" s="387">
        <v>0.5</v>
      </c>
      <c r="CK63" s="386">
        <v>1.25</v>
      </c>
      <c r="CL63" s="380">
        <v>1</v>
      </c>
      <c r="CM63" s="380">
        <v>0.75</v>
      </c>
      <c r="CN63" s="384">
        <v>0.25</v>
      </c>
      <c r="CO63" s="385">
        <v>1.25</v>
      </c>
      <c r="CP63" s="381">
        <v>1</v>
      </c>
      <c r="CQ63" s="380">
        <v>0.75</v>
      </c>
      <c r="CR63" s="381">
        <v>0.5</v>
      </c>
      <c r="CS63" s="382">
        <v>0.25</v>
      </c>
      <c r="CT63" s="386">
        <v>0.25</v>
      </c>
      <c r="CU63" s="380">
        <v>0.25</v>
      </c>
      <c r="CV63" s="384">
        <v>0.25</v>
      </c>
      <c r="CW63" s="385">
        <v>0.25</v>
      </c>
      <c r="CX63" s="380">
        <v>0.25</v>
      </c>
      <c r="CY63" s="382">
        <v>0.25</v>
      </c>
      <c r="CZ63" s="388">
        <v>0.5</v>
      </c>
      <c r="DA63" s="376"/>
      <c r="DB63" s="377" t="str">
        <f t="shared" si="7"/>
        <v/>
      </c>
      <c r="DC63" s="378" t="str">
        <f t="shared" si="7"/>
        <v/>
      </c>
      <c r="DD63" s="378" t="str">
        <f t="shared" si="7"/>
        <v/>
      </c>
      <c r="DE63" s="378" t="str">
        <f t="shared" si="7"/>
        <v/>
      </c>
      <c r="DF63" s="379">
        <v>1</v>
      </c>
      <c r="DG63" s="380">
        <v>0.75</v>
      </c>
      <c r="DH63" s="381">
        <v>0.5</v>
      </c>
      <c r="DI63" s="382">
        <v>0.25</v>
      </c>
      <c r="DJ63" s="383">
        <v>1</v>
      </c>
      <c r="DK63" s="380">
        <v>0.75</v>
      </c>
      <c r="DL63" s="381">
        <v>0.5</v>
      </c>
      <c r="DM63" s="384">
        <v>0.25</v>
      </c>
      <c r="DN63" s="385">
        <v>1.25</v>
      </c>
      <c r="DO63" s="380">
        <v>0.75</v>
      </c>
      <c r="DP63" s="382">
        <v>0.25</v>
      </c>
      <c r="DQ63" s="386">
        <v>1.25</v>
      </c>
      <c r="DR63" s="380">
        <v>0.75</v>
      </c>
      <c r="DS63" s="384">
        <v>0.25</v>
      </c>
      <c r="DT63" s="379">
        <v>1</v>
      </c>
      <c r="DU63" s="380">
        <v>0.75</v>
      </c>
      <c r="DV63" s="387">
        <v>0.5</v>
      </c>
      <c r="DW63" s="386">
        <v>1.25</v>
      </c>
      <c r="DX63" s="380">
        <v>1</v>
      </c>
      <c r="DY63" s="380">
        <v>0.75</v>
      </c>
      <c r="DZ63" s="384">
        <v>0.25</v>
      </c>
      <c r="EA63" s="385">
        <v>1.25</v>
      </c>
      <c r="EB63" s="381">
        <v>1</v>
      </c>
      <c r="EC63" s="380">
        <v>0.75</v>
      </c>
      <c r="ED63" s="381">
        <v>0.5</v>
      </c>
      <c r="EE63" s="382">
        <v>0.25</v>
      </c>
      <c r="EF63" s="386">
        <v>0.25</v>
      </c>
      <c r="EG63" s="380">
        <v>0.25</v>
      </c>
      <c r="EH63" s="384">
        <v>0.25</v>
      </c>
      <c r="EI63" s="385">
        <v>0.25</v>
      </c>
      <c r="EJ63" s="380">
        <v>0.25</v>
      </c>
      <c r="EK63" s="382">
        <v>0.25</v>
      </c>
      <c r="EL63" s="388">
        <v>0.5</v>
      </c>
      <c r="EM63" s="376"/>
    </row>
    <row r="64" spans="1:143" ht="41.4" customHeight="1" x14ac:dyDescent="0.3">
      <c r="A64" t="s">
        <v>298</v>
      </c>
      <c r="B64" s="198" t="str">
        <f>IF('ordem de passagem'!B65="","",'ordem de passagem'!B65)</f>
        <v/>
      </c>
      <c r="C64" s="199" t="str">
        <f>IF('ordem de passagem'!C65="","",'ordem de passagem'!C65)</f>
        <v/>
      </c>
      <c r="D64" s="198" t="str">
        <f>IF('ordem de passagem'!F65="","",'ordem de passagem'!F65)</f>
        <v/>
      </c>
      <c r="E64" s="357" t="str">
        <f>IF('ordem de passagem'!G65="","",'ordem de passagem'!G65)</f>
        <v/>
      </c>
      <c r="F64" s="356">
        <v>1.5</v>
      </c>
      <c r="G64" s="357">
        <v>1</v>
      </c>
      <c r="H64" s="357">
        <v>0.5</v>
      </c>
      <c r="I64" s="358">
        <v>0.25</v>
      </c>
      <c r="J64" s="357">
        <v>1</v>
      </c>
      <c r="K64" s="357">
        <v>0.75</v>
      </c>
      <c r="L64" s="357">
        <v>0.5</v>
      </c>
      <c r="M64" s="359">
        <v>0.25</v>
      </c>
      <c r="N64" s="356">
        <v>1.5</v>
      </c>
      <c r="O64" s="357">
        <v>1</v>
      </c>
      <c r="P64" s="357">
        <v>0.5</v>
      </c>
      <c r="Q64" s="358">
        <v>0.25</v>
      </c>
      <c r="R64" s="357">
        <v>1.5</v>
      </c>
      <c r="S64" s="357">
        <v>1</v>
      </c>
      <c r="T64" s="357">
        <v>0.5</v>
      </c>
      <c r="U64" s="359">
        <v>0.25</v>
      </c>
      <c r="V64" s="356">
        <v>1.5</v>
      </c>
      <c r="W64" s="357">
        <v>1</v>
      </c>
      <c r="X64" s="357">
        <v>0.5</v>
      </c>
      <c r="Y64" s="358">
        <v>0.25</v>
      </c>
      <c r="Z64" s="357">
        <v>1.5</v>
      </c>
      <c r="AA64" s="357">
        <v>1</v>
      </c>
      <c r="AB64" s="357">
        <v>0.5</v>
      </c>
      <c r="AC64" s="359">
        <v>0.25</v>
      </c>
      <c r="AD64" s="356">
        <v>1.5</v>
      </c>
      <c r="AE64" s="357">
        <v>1</v>
      </c>
      <c r="AF64" s="357">
        <v>0.5</v>
      </c>
      <c r="AG64" s="358">
        <v>0.25</v>
      </c>
      <c r="AH64" s="360"/>
      <c r="AI64" s="361" t="str">
        <f t="shared" si="6"/>
        <v/>
      </c>
      <c r="AJ64" s="362" t="str">
        <f t="shared" si="6"/>
        <v/>
      </c>
      <c r="AK64" s="362" t="str">
        <f t="shared" si="6"/>
        <v/>
      </c>
      <c r="AL64" s="362" t="str">
        <f t="shared" si="6"/>
        <v/>
      </c>
      <c r="AM64" s="356">
        <v>1.5</v>
      </c>
      <c r="AN64" s="357">
        <v>1</v>
      </c>
      <c r="AO64" s="357">
        <v>0.5</v>
      </c>
      <c r="AP64" s="358">
        <v>0.25</v>
      </c>
      <c r="AQ64" s="357">
        <v>1</v>
      </c>
      <c r="AR64" s="357">
        <v>0.75</v>
      </c>
      <c r="AS64" s="357">
        <v>0.5</v>
      </c>
      <c r="AT64" s="359">
        <v>0.25</v>
      </c>
      <c r="AU64" s="356">
        <v>1.5</v>
      </c>
      <c r="AV64" s="357">
        <v>1</v>
      </c>
      <c r="AW64" s="357">
        <v>0.5</v>
      </c>
      <c r="AX64" s="358">
        <v>0.25</v>
      </c>
      <c r="AY64" s="357">
        <v>1.5</v>
      </c>
      <c r="AZ64" s="357">
        <v>1</v>
      </c>
      <c r="BA64" s="357">
        <v>0.5</v>
      </c>
      <c r="BB64" s="359">
        <v>0.25</v>
      </c>
      <c r="BC64" s="356">
        <v>1.5</v>
      </c>
      <c r="BD64" s="357">
        <v>1</v>
      </c>
      <c r="BE64" s="357">
        <v>0.5</v>
      </c>
      <c r="BF64" s="358">
        <v>0.25</v>
      </c>
      <c r="BG64" s="357">
        <v>1.5</v>
      </c>
      <c r="BH64" s="357">
        <v>1</v>
      </c>
      <c r="BI64" s="357">
        <v>0.5</v>
      </c>
      <c r="BJ64" s="359">
        <v>0.25</v>
      </c>
      <c r="BK64" s="356">
        <v>1.5</v>
      </c>
      <c r="BL64" s="357">
        <v>1</v>
      </c>
      <c r="BM64" s="357">
        <v>0.5</v>
      </c>
      <c r="BN64" s="358">
        <v>0.25</v>
      </c>
      <c r="BO64" s="360"/>
      <c r="BP64" s="361" t="str">
        <f t="shared" si="8"/>
        <v/>
      </c>
      <c r="BQ64" s="362" t="str">
        <f t="shared" si="8"/>
        <v/>
      </c>
      <c r="BR64" s="362" t="str">
        <f t="shared" si="8"/>
        <v/>
      </c>
      <c r="BS64" s="362" t="str">
        <f t="shared" si="8"/>
        <v/>
      </c>
      <c r="BT64" s="363">
        <v>1</v>
      </c>
      <c r="BU64" s="364">
        <v>0.75</v>
      </c>
      <c r="BV64" s="365">
        <v>0.5</v>
      </c>
      <c r="BW64" s="366">
        <v>0.25</v>
      </c>
      <c r="BX64" s="367">
        <v>1</v>
      </c>
      <c r="BY64" s="364">
        <v>0.75</v>
      </c>
      <c r="BZ64" s="365">
        <v>0.5</v>
      </c>
      <c r="CA64" s="368">
        <v>0.25</v>
      </c>
      <c r="CB64" s="369">
        <v>1.25</v>
      </c>
      <c r="CC64" s="364">
        <v>0.75</v>
      </c>
      <c r="CD64" s="366">
        <v>0.25</v>
      </c>
      <c r="CE64" s="367">
        <v>1.25</v>
      </c>
      <c r="CF64" s="364">
        <v>0.75</v>
      </c>
      <c r="CG64" s="368">
        <v>0.25</v>
      </c>
      <c r="CH64" s="363">
        <v>1</v>
      </c>
      <c r="CI64" s="364">
        <v>0.75</v>
      </c>
      <c r="CJ64" s="370">
        <v>0.5</v>
      </c>
      <c r="CK64" s="367">
        <v>1.25</v>
      </c>
      <c r="CL64" s="364">
        <v>1</v>
      </c>
      <c r="CM64" s="364">
        <v>0.75</v>
      </c>
      <c r="CN64" s="368">
        <v>0.25</v>
      </c>
      <c r="CO64" s="369">
        <v>1.25</v>
      </c>
      <c r="CP64" s="365">
        <v>1</v>
      </c>
      <c r="CQ64" s="364">
        <v>0.75</v>
      </c>
      <c r="CR64" s="365">
        <v>0.5</v>
      </c>
      <c r="CS64" s="366">
        <v>0.25</v>
      </c>
      <c r="CT64" s="367">
        <v>0.25</v>
      </c>
      <c r="CU64" s="364">
        <v>0.25</v>
      </c>
      <c r="CV64" s="368">
        <v>0.25</v>
      </c>
      <c r="CW64" s="369">
        <v>0.25</v>
      </c>
      <c r="CX64" s="364">
        <v>0.25</v>
      </c>
      <c r="CY64" s="366">
        <v>0.25</v>
      </c>
      <c r="CZ64" s="371">
        <v>0.5</v>
      </c>
      <c r="DA64" s="360"/>
      <c r="DB64" s="361" t="str">
        <f t="shared" si="7"/>
        <v/>
      </c>
      <c r="DC64" s="362" t="str">
        <f t="shared" si="7"/>
        <v/>
      </c>
      <c r="DD64" s="362" t="str">
        <f t="shared" si="7"/>
        <v/>
      </c>
      <c r="DE64" s="362" t="str">
        <f t="shared" si="7"/>
        <v/>
      </c>
      <c r="DF64" s="363">
        <v>1</v>
      </c>
      <c r="DG64" s="364">
        <v>0.75</v>
      </c>
      <c r="DH64" s="365">
        <v>0.5</v>
      </c>
      <c r="DI64" s="366">
        <v>0.25</v>
      </c>
      <c r="DJ64" s="367">
        <v>1</v>
      </c>
      <c r="DK64" s="364">
        <v>0.75</v>
      </c>
      <c r="DL64" s="365">
        <v>0.5</v>
      </c>
      <c r="DM64" s="368">
        <v>0.25</v>
      </c>
      <c r="DN64" s="369">
        <v>1.25</v>
      </c>
      <c r="DO64" s="364">
        <v>0.75</v>
      </c>
      <c r="DP64" s="366">
        <v>0.25</v>
      </c>
      <c r="DQ64" s="367">
        <v>1.25</v>
      </c>
      <c r="DR64" s="364">
        <v>0.75</v>
      </c>
      <c r="DS64" s="368">
        <v>0.25</v>
      </c>
      <c r="DT64" s="363">
        <v>1</v>
      </c>
      <c r="DU64" s="364">
        <v>0.75</v>
      </c>
      <c r="DV64" s="370">
        <v>0.5</v>
      </c>
      <c r="DW64" s="367">
        <v>1.25</v>
      </c>
      <c r="DX64" s="364">
        <v>1</v>
      </c>
      <c r="DY64" s="364">
        <v>0.75</v>
      </c>
      <c r="DZ64" s="368">
        <v>0.25</v>
      </c>
      <c r="EA64" s="369">
        <v>1.25</v>
      </c>
      <c r="EB64" s="365">
        <v>1</v>
      </c>
      <c r="EC64" s="364">
        <v>0.75</v>
      </c>
      <c r="ED64" s="365">
        <v>0.5</v>
      </c>
      <c r="EE64" s="366">
        <v>0.25</v>
      </c>
      <c r="EF64" s="367">
        <v>0.25</v>
      </c>
      <c r="EG64" s="364">
        <v>0.25</v>
      </c>
      <c r="EH64" s="368">
        <v>0.25</v>
      </c>
      <c r="EI64" s="369">
        <v>0.25</v>
      </c>
      <c r="EJ64" s="364">
        <v>0.25</v>
      </c>
      <c r="EK64" s="366">
        <v>0.25</v>
      </c>
      <c r="EL64" s="371">
        <v>0.5</v>
      </c>
      <c r="EM64" s="360"/>
    </row>
    <row r="65" spans="1:143" ht="41.4" customHeight="1" x14ac:dyDescent="0.3">
      <c r="A65" t="s">
        <v>299</v>
      </c>
      <c r="B65" s="327" t="str">
        <f>IF('ordem de passagem'!B66="","",'ordem de passagem'!B66)</f>
        <v/>
      </c>
      <c r="C65" s="127" t="str">
        <f>IF('ordem de passagem'!C66="","",'ordem de passagem'!C66)</f>
        <v/>
      </c>
      <c r="D65" s="327" t="str">
        <f>IF('ordem de passagem'!F66="","",'ordem de passagem'!F66)</f>
        <v/>
      </c>
      <c r="E65" s="372" t="str">
        <f>IF('ordem de passagem'!G66="","",'ordem de passagem'!G66)</f>
        <v/>
      </c>
      <c r="F65" s="373">
        <v>1.5</v>
      </c>
      <c r="G65" s="372">
        <v>1</v>
      </c>
      <c r="H65" s="372">
        <v>0.5</v>
      </c>
      <c r="I65" s="374">
        <v>0.25</v>
      </c>
      <c r="J65" s="372">
        <v>1</v>
      </c>
      <c r="K65" s="372">
        <v>0.75</v>
      </c>
      <c r="L65" s="372">
        <v>0.5</v>
      </c>
      <c r="M65" s="375">
        <v>0.25</v>
      </c>
      <c r="N65" s="373">
        <v>1.5</v>
      </c>
      <c r="O65" s="372">
        <v>1</v>
      </c>
      <c r="P65" s="372">
        <v>0.5</v>
      </c>
      <c r="Q65" s="374">
        <v>0.25</v>
      </c>
      <c r="R65" s="372">
        <v>1.5</v>
      </c>
      <c r="S65" s="372">
        <v>1</v>
      </c>
      <c r="T65" s="372">
        <v>0.5</v>
      </c>
      <c r="U65" s="375">
        <v>0.25</v>
      </c>
      <c r="V65" s="373">
        <v>1.5</v>
      </c>
      <c r="W65" s="372">
        <v>1</v>
      </c>
      <c r="X65" s="372">
        <v>0.5</v>
      </c>
      <c r="Y65" s="374">
        <v>0.25</v>
      </c>
      <c r="Z65" s="372">
        <v>1.5</v>
      </c>
      <c r="AA65" s="372">
        <v>1</v>
      </c>
      <c r="AB65" s="372">
        <v>0.5</v>
      </c>
      <c r="AC65" s="375">
        <v>0.25</v>
      </c>
      <c r="AD65" s="373">
        <v>1.5</v>
      </c>
      <c r="AE65" s="372">
        <v>1</v>
      </c>
      <c r="AF65" s="372">
        <v>0.5</v>
      </c>
      <c r="AG65" s="374">
        <v>0.25</v>
      </c>
      <c r="AH65" s="376"/>
      <c r="AI65" s="377" t="str">
        <f t="shared" si="6"/>
        <v/>
      </c>
      <c r="AJ65" s="378" t="str">
        <f t="shared" si="6"/>
        <v/>
      </c>
      <c r="AK65" s="378" t="str">
        <f t="shared" si="6"/>
        <v/>
      </c>
      <c r="AL65" s="378" t="str">
        <f t="shared" si="6"/>
        <v/>
      </c>
      <c r="AM65" s="373">
        <v>1.5</v>
      </c>
      <c r="AN65" s="372">
        <v>1</v>
      </c>
      <c r="AO65" s="372">
        <v>0.5</v>
      </c>
      <c r="AP65" s="374">
        <v>0.25</v>
      </c>
      <c r="AQ65" s="372">
        <v>1</v>
      </c>
      <c r="AR65" s="372">
        <v>0.75</v>
      </c>
      <c r="AS65" s="372">
        <v>0.5</v>
      </c>
      <c r="AT65" s="375">
        <v>0.25</v>
      </c>
      <c r="AU65" s="373">
        <v>1.5</v>
      </c>
      <c r="AV65" s="372">
        <v>1</v>
      </c>
      <c r="AW65" s="372">
        <v>0.5</v>
      </c>
      <c r="AX65" s="374">
        <v>0.25</v>
      </c>
      <c r="AY65" s="372">
        <v>1.5</v>
      </c>
      <c r="AZ65" s="372">
        <v>1</v>
      </c>
      <c r="BA65" s="372">
        <v>0.5</v>
      </c>
      <c r="BB65" s="375">
        <v>0.25</v>
      </c>
      <c r="BC65" s="373">
        <v>1.5</v>
      </c>
      <c r="BD65" s="372">
        <v>1</v>
      </c>
      <c r="BE65" s="372">
        <v>0.5</v>
      </c>
      <c r="BF65" s="374">
        <v>0.25</v>
      </c>
      <c r="BG65" s="372">
        <v>1.5</v>
      </c>
      <c r="BH65" s="372">
        <v>1</v>
      </c>
      <c r="BI65" s="372">
        <v>0.5</v>
      </c>
      <c r="BJ65" s="375">
        <v>0.25</v>
      </c>
      <c r="BK65" s="373">
        <v>1.5</v>
      </c>
      <c r="BL65" s="372">
        <v>1</v>
      </c>
      <c r="BM65" s="372">
        <v>0.5</v>
      </c>
      <c r="BN65" s="374">
        <v>0.25</v>
      </c>
      <c r="BO65" s="376"/>
      <c r="BP65" s="377" t="str">
        <f t="shared" si="8"/>
        <v/>
      </c>
      <c r="BQ65" s="378" t="str">
        <f t="shared" si="8"/>
        <v/>
      </c>
      <c r="BR65" s="378" t="str">
        <f t="shared" si="8"/>
        <v/>
      </c>
      <c r="BS65" s="378" t="str">
        <f t="shared" si="8"/>
        <v/>
      </c>
      <c r="BT65" s="379">
        <v>1</v>
      </c>
      <c r="BU65" s="380">
        <v>0.75</v>
      </c>
      <c r="BV65" s="381">
        <v>0.5</v>
      </c>
      <c r="BW65" s="382">
        <v>0.25</v>
      </c>
      <c r="BX65" s="383">
        <v>1</v>
      </c>
      <c r="BY65" s="380">
        <v>0.75</v>
      </c>
      <c r="BZ65" s="381">
        <v>0.5</v>
      </c>
      <c r="CA65" s="384">
        <v>0.25</v>
      </c>
      <c r="CB65" s="385">
        <v>1.25</v>
      </c>
      <c r="CC65" s="380">
        <v>0.75</v>
      </c>
      <c r="CD65" s="382">
        <v>0.25</v>
      </c>
      <c r="CE65" s="386">
        <v>1.25</v>
      </c>
      <c r="CF65" s="380">
        <v>0.75</v>
      </c>
      <c r="CG65" s="384">
        <v>0.25</v>
      </c>
      <c r="CH65" s="379">
        <v>1</v>
      </c>
      <c r="CI65" s="380">
        <v>0.75</v>
      </c>
      <c r="CJ65" s="387">
        <v>0.5</v>
      </c>
      <c r="CK65" s="386">
        <v>1.25</v>
      </c>
      <c r="CL65" s="380">
        <v>1</v>
      </c>
      <c r="CM65" s="380">
        <v>0.75</v>
      </c>
      <c r="CN65" s="384">
        <v>0.25</v>
      </c>
      <c r="CO65" s="385">
        <v>1.25</v>
      </c>
      <c r="CP65" s="381">
        <v>1</v>
      </c>
      <c r="CQ65" s="380">
        <v>0.75</v>
      </c>
      <c r="CR65" s="381">
        <v>0.5</v>
      </c>
      <c r="CS65" s="382">
        <v>0.25</v>
      </c>
      <c r="CT65" s="386">
        <v>0.25</v>
      </c>
      <c r="CU65" s="380">
        <v>0.25</v>
      </c>
      <c r="CV65" s="384">
        <v>0.25</v>
      </c>
      <c r="CW65" s="385">
        <v>0.25</v>
      </c>
      <c r="CX65" s="380">
        <v>0.25</v>
      </c>
      <c r="CY65" s="382">
        <v>0.25</v>
      </c>
      <c r="CZ65" s="388">
        <v>0.5</v>
      </c>
      <c r="DA65" s="376"/>
      <c r="DB65" s="377" t="str">
        <f t="shared" si="7"/>
        <v/>
      </c>
      <c r="DC65" s="378" t="str">
        <f t="shared" si="7"/>
        <v/>
      </c>
      <c r="DD65" s="378" t="str">
        <f t="shared" si="7"/>
        <v/>
      </c>
      <c r="DE65" s="378" t="str">
        <f t="shared" si="7"/>
        <v/>
      </c>
      <c r="DF65" s="379">
        <v>1</v>
      </c>
      <c r="DG65" s="380">
        <v>0.75</v>
      </c>
      <c r="DH65" s="381">
        <v>0.5</v>
      </c>
      <c r="DI65" s="382">
        <v>0.25</v>
      </c>
      <c r="DJ65" s="383">
        <v>1</v>
      </c>
      <c r="DK65" s="380">
        <v>0.75</v>
      </c>
      <c r="DL65" s="381">
        <v>0.5</v>
      </c>
      <c r="DM65" s="384">
        <v>0.25</v>
      </c>
      <c r="DN65" s="385">
        <v>1.25</v>
      </c>
      <c r="DO65" s="380">
        <v>0.75</v>
      </c>
      <c r="DP65" s="382">
        <v>0.25</v>
      </c>
      <c r="DQ65" s="386">
        <v>1.25</v>
      </c>
      <c r="DR65" s="380">
        <v>0.75</v>
      </c>
      <c r="DS65" s="384">
        <v>0.25</v>
      </c>
      <c r="DT65" s="379">
        <v>1</v>
      </c>
      <c r="DU65" s="380">
        <v>0.75</v>
      </c>
      <c r="DV65" s="387">
        <v>0.5</v>
      </c>
      <c r="DW65" s="386">
        <v>1.25</v>
      </c>
      <c r="DX65" s="380">
        <v>1</v>
      </c>
      <c r="DY65" s="380">
        <v>0.75</v>
      </c>
      <c r="DZ65" s="384">
        <v>0.25</v>
      </c>
      <c r="EA65" s="385">
        <v>1.25</v>
      </c>
      <c r="EB65" s="381">
        <v>1</v>
      </c>
      <c r="EC65" s="380">
        <v>0.75</v>
      </c>
      <c r="ED65" s="381">
        <v>0.5</v>
      </c>
      <c r="EE65" s="382">
        <v>0.25</v>
      </c>
      <c r="EF65" s="386">
        <v>0.25</v>
      </c>
      <c r="EG65" s="380">
        <v>0.25</v>
      </c>
      <c r="EH65" s="384">
        <v>0.25</v>
      </c>
      <c r="EI65" s="385">
        <v>0.25</v>
      </c>
      <c r="EJ65" s="380">
        <v>0.25</v>
      </c>
      <c r="EK65" s="382">
        <v>0.25</v>
      </c>
      <c r="EL65" s="388">
        <v>0.5</v>
      </c>
      <c r="EM65" s="376"/>
    </row>
    <row r="66" spans="1:143" ht="41.4" customHeight="1" x14ac:dyDescent="0.3">
      <c r="A66" t="s">
        <v>300</v>
      </c>
      <c r="B66" s="198" t="str">
        <f>IF('ordem de passagem'!B67="","",'ordem de passagem'!B67)</f>
        <v/>
      </c>
      <c r="C66" s="199" t="str">
        <f>IF('ordem de passagem'!C67="","",'ordem de passagem'!C67)</f>
        <v/>
      </c>
      <c r="D66" s="198" t="str">
        <f>IF('ordem de passagem'!F67="","",'ordem de passagem'!F67)</f>
        <v/>
      </c>
      <c r="E66" s="357" t="str">
        <f>IF('ordem de passagem'!G67="","",'ordem de passagem'!G67)</f>
        <v/>
      </c>
      <c r="F66" s="356">
        <v>1.5</v>
      </c>
      <c r="G66" s="357">
        <v>1</v>
      </c>
      <c r="H66" s="357">
        <v>0.5</v>
      </c>
      <c r="I66" s="358">
        <v>0.25</v>
      </c>
      <c r="J66" s="357">
        <v>1</v>
      </c>
      <c r="K66" s="357">
        <v>0.75</v>
      </c>
      <c r="L66" s="357">
        <v>0.5</v>
      </c>
      <c r="M66" s="359">
        <v>0.25</v>
      </c>
      <c r="N66" s="356">
        <v>1.5</v>
      </c>
      <c r="O66" s="357">
        <v>1</v>
      </c>
      <c r="P66" s="357">
        <v>0.5</v>
      </c>
      <c r="Q66" s="358">
        <v>0.25</v>
      </c>
      <c r="R66" s="357">
        <v>1.5</v>
      </c>
      <c r="S66" s="357">
        <v>1</v>
      </c>
      <c r="T66" s="357">
        <v>0.5</v>
      </c>
      <c r="U66" s="359">
        <v>0.25</v>
      </c>
      <c r="V66" s="356">
        <v>1.5</v>
      </c>
      <c r="W66" s="357">
        <v>1</v>
      </c>
      <c r="X66" s="357">
        <v>0.5</v>
      </c>
      <c r="Y66" s="358">
        <v>0.25</v>
      </c>
      <c r="Z66" s="357">
        <v>1.5</v>
      </c>
      <c r="AA66" s="357">
        <v>1</v>
      </c>
      <c r="AB66" s="357">
        <v>0.5</v>
      </c>
      <c r="AC66" s="359">
        <v>0.25</v>
      </c>
      <c r="AD66" s="356">
        <v>1.5</v>
      </c>
      <c r="AE66" s="357">
        <v>1</v>
      </c>
      <c r="AF66" s="357">
        <v>0.5</v>
      </c>
      <c r="AG66" s="358">
        <v>0.25</v>
      </c>
      <c r="AH66" s="360"/>
      <c r="AI66" s="361" t="str">
        <f t="shared" si="6"/>
        <v/>
      </c>
      <c r="AJ66" s="362" t="str">
        <f t="shared" si="6"/>
        <v/>
      </c>
      <c r="AK66" s="362" t="str">
        <f t="shared" si="6"/>
        <v/>
      </c>
      <c r="AL66" s="362" t="str">
        <f t="shared" si="6"/>
        <v/>
      </c>
      <c r="AM66" s="356">
        <v>1.5</v>
      </c>
      <c r="AN66" s="357">
        <v>1</v>
      </c>
      <c r="AO66" s="357">
        <v>0.5</v>
      </c>
      <c r="AP66" s="358">
        <v>0.25</v>
      </c>
      <c r="AQ66" s="357">
        <v>1</v>
      </c>
      <c r="AR66" s="357">
        <v>0.75</v>
      </c>
      <c r="AS66" s="357">
        <v>0.5</v>
      </c>
      <c r="AT66" s="359">
        <v>0.25</v>
      </c>
      <c r="AU66" s="356">
        <v>1.5</v>
      </c>
      <c r="AV66" s="357">
        <v>1</v>
      </c>
      <c r="AW66" s="357">
        <v>0.5</v>
      </c>
      <c r="AX66" s="358">
        <v>0.25</v>
      </c>
      <c r="AY66" s="357">
        <v>1.5</v>
      </c>
      <c r="AZ66" s="357">
        <v>1</v>
      </c>
      <c r="BA66" s="357">
        <v>0.5</v>
      </c>
      <c r="BB66" s="359">
        <v>0.25</v>
      </c>
      <c r="BC66" s="356">
        <v>1.5</v>
      </c>
      <c r="BD66" s="357">
        <v>1</v>
      </c>
      <c r="BE66" s="357">
        <v>0.5</v>
      </c>
      <c r="BF66" s="358">
        <v>0.25</v>
      </c>
      <c r="BG66" s="357">
        <v>1.5</v>
      </c>
      <c r="BH66" s="357">
        <v>1</v>
      </c>
      <c r="BI66" s="357">
        <v>0.5</v>
      </c>
      <c r="BJ66" s="359">
        <v>0.25</v>
      </c>
      <c r="BK66" s="356">
        <v>1.5</v>
      </c>
      <c r="BL66" s="357">
        <v>1</v>
      </c>
      <c r="BM66" s="357">
        <v>0.5</v>
      </c>
      <c r="BN66" s="358">
        <v>0.25</v>
      </c>
      <c r="BO66" s="360"/>
      <c r="BP66" s="361" t="str">
        <f t="shared" si="8"/>
        <v/>
      </c>
      <c r="BQ66" s="362" t="str">
        <f t="shared" si="8"/>
        <v/>
      </c>
      <c r="BR66" s="362" t="str">
        <f t="shared" si="8"/>
        <v/>
      </c>
      <c r="BS66" s="362" t="str">
        <f t="shared" si="8"/>
        <v/>
      </c>
      <c r="BT66" s="363">
        <v>1</v>
      </c>
      <c r="BU66" s="364">
        <v>0.75</v>
      </c>
      <c r="BV66" s="365">
        <v>0.5</v>
      </c>
      <c r="BW66" s="366">
        <v>0.25</v>
      </c>
      <c r="BX66" s="367">
        <v>1</v>
      </c>
      <c r="BY66" s="364">
        <v>0.75</v>
      </c>
      <c r="BZ66" s="365">
        <v>0.5</v>
      </c>
      <c r="CA66" s="368">
        <v>0.25</v>
      </c>
      <c r="CB66" s="369">
        <v>1.25</v>
      </c>
      <c r="CC66" s="364">
        <v>0.75</v>
      </c>
      <c r="CD66" s="366">
        <v>0.25</v>
      </c>
      <c r="CE66" s="367">
        <v>1.25</v>
      </c>
      <c r="CF66" s="364">
        <v>0.75</v>
      </c>
      <c r="CG66" s="368">
        <v>0.25</v>
      </c>
      <c r="CH66" s="363">
        <v>1</v>
      </c>
      <c r="CI66" s="364">
        <v>0.75</v>
      </c>
      <c r="CJ66" s="370">
        <v>0.5</v>
      </c>
      <c r="CK66" s="367">
        <v>1.25</v>
      </c>
      <c r="CL66" s="364">
        <v>1</v>
      </c>
      <c r="CM66" s="364">
        <v>0.75</v>
      </c>
      <c r="CN66" s="368">
        <v>0.25</v>
      </c>
      <c r="CO66" s="369">
        <v>1.25</v>
      </c>
      <c r="CP66" s="365">
        <v>1</v>
      </c>
      <c r="CQ66" s="364">
        <v>0.75</v>
      </c>
      <c r="CR66" s="365">
        <v>0.5</v>
      </c>
      <c r="CS66" s="366">
        <v>0.25</v>
      </c>
      <c r="CT66" s="367">
        <v>0.25</v>
      </c>
      <c r="CU66" s="364">
        <v>0.25</v>
      </c>
      <c r="CV66" s="368">
        <v>0.25</v>
      </c>
      <c r="CW66" s="369">
        <v>0.25</v>
      </c>
      <c r="CX66" s="364">
        <v>0.25</v>
      </c>
      <c r="CY66" s="366">
        <v>0.25</v>
      </c>
      <c r="CZ66" s="371">
        <v>0.5</v>
      </c>
      <c r="DA66" s="360"/>
      <c r="DB66" s="361" t="str">
        <f t="shared" si="7"/>
        <v/>
      </c>
      <c r="DC66" s="362" t="str">
        <f t="shared" si="7"/>
        <v/>
      </c>
      <c r="DD66" s="362" t="str">
        <f t="shared" si="7"/>
        <v/>
      </c>
      <c r="DE66" s="362" t="str">
        <f t="shared" si="7"/>
        <v/>
      </c>
      <c r="DF66" s="363">
        <v>1</v>
      </c>
      <c r="DG66" s="364">
        <v>0.75</v>
      </c>
      <c r="DH66" s="365">
        <v>0.5</v>
      </c>
      <c r="DI66" s="366">
        <v>0.25</v>
      </c>
      <c r="DJ66" s="367">
        <v>1</v>
      </c>
      <c r="DK66" s="364">
        <v>0.75</v>
      </c>
      <c r="DL66" s="365">
        <v>0.5</v>
      </c>
      <c r="DM66" s="368">
        <v>0.25</v>
      </c>
      <c r="DN66" s="369">
        <v>1.25</v>
      </c>
      <c r="DO66" s="364">
        <v>0.75</v>
      </c>
      <c r="DP66" s="366">
        <v>0.25</v>
      </c>
      <c r="DQ66" s="367">
        <v>1.25</v>
      </c>
      <c r="DR66" s="364">
        <v>0.75</v>
      </c>
      <c r="DS66" s="368">
        <v>0.25</v>
      </c>
      <c r="DT66" s="363">
        <v>1</v>
      </c>
      <c r="DU66" s="364">
        <v>0.75</v>
      </c>
      <c r="DV66" s="370">
        <v>0.5</v>
      </c>
      <c r="DW66" s="367">
        <v>1.25</v>
      </c>
      <c r="DX66" s="364">
        <v>1</v>
      </c>
      <c r="DY66" s="364">
        <v>0.75</v>
      </c>
      <c r="DZ66" s="368">
        <v>0.25</v>
      </c>
      <c r="EA66" s="369">
        <v>1.25</v>
      </c>
      <c r="EB66" s="365">
        <v>1</v>
      </c>
      <c r="EC66" s="364">
        <v>0.75</v>
      </c>
      <c r="ED66" s="365">
        <v>0.5</v>
      </c>
      <c r="EE66" s="366">
        <v>0.25</v>
      </c>
      <c r="EF66" s="367">
        <v>0.25</v>
      </c>
      <c r="EG66" s="364">
        <v>0.25</v>
      </c>
      <c r="EH66" s="368">
        <v>0.25</v>
      </c>
      <c r="EI66" s="369">
        <v>0.25</v>
      </c>
      <c r="EJ66" s="364">
        <v>0.25</v>
      </c>
      <c r="EK66" s="366">
        <v>0.25</v>
      </c>
      <c r="EL66" s="371">
        <v>0.5</v>
      </c>
      <c r="EM66" s="360"/>
    </row>
    <row r="67" spans="1:143" ht="41.4" customHeight="1" x14ac:dyDescent="0.3">
      <c r="A67" t="s">
        <v>301</v>
      </c>
      <c r="B67" s="327" t="str">
        <f>IF('ordem de passagem'!B68="","",'ordem de passagem'!B68)</f>
        <v/>
      </c>
      <c r="C67" s="127" t="str">
        <f>IF('ordem de passagem'!C68="","",'ordem de passagem'!C68)</f>
        <v/>
      </c>
      <c r="D67" s="327" t="str">
        <f>IF('ordem de passagem'!F68="","",'ordem de passagem'!F68)</f>
        <v/>
      </c>
      <c r="E67" s="372" t="str">
        <f>IF('ordem de passagem'!G68="","",'ordem de passagem'!G68)</f>
        <v/>
      </c>
      <c r="F67" s="373">
        <v>1.5</v>
      </c>
      <c r="G67" s="372">
        <v>1</v>
      </c>
      <c r="H67" s="372">
        <v>0.5</v>
      </c>
      <c r="I67" s="374">
        <v>0.25</v>
      </c>
      <c r="J67" s="372">
        <v>1</v>
      </c>
      <c r="K67" s="372">
        <v>0.75</v>
      </c>
      <c r="L67" s="372">
        <v>0.5</v>
      </c>
      <c r="M67" s="375">
        <v>0.25</v>
      </c>
      <c r="N67" s="373">
        <v>1.5</v>
      </c>
      <c r="O67" s="372">
        <v>1</v>
      </c>
      <c r="P67" s="372">
        <v>0.5</v>
      </c>
      <c r="Q67" s="374">
        <v>0.25</v>
      </c>
      <c r="R67" s="372">
        <v>1.5</v>
      </c>
      <c r="S67" s="372">
        <v>1</v>
      </c>
      <c r="T67" s="372">
        <v>0.5</v>
      </c>
      <c r="U67" s="375">
        <v>0.25</v>
      </c>
      <c r="V67" s="373">
        <v>1.5</v>
      </c>
      <c r="W67" s="372">
        <v>1</v>
      </c>
      <c r="X67" s="372">
        <v>0.5</v>
      </c>
      <c r="Y67" s="374">
        <v>0.25</v>
      </c>
      <c r="Z67" s="372">
        <v>1.5</v>
      </c>
      <c r="AA67" s="372">
        <v>1</v>
      </c>
      <c r="AB67" s="372">
        <v>0.5</v>
      </c>
      <c r="AC67" s="375">
        <v>0.25</v>
      </c>
      <c r="AD67" s="373">
        <v>1.5</v>
      </c>
      <c r="AE67" s="372">
        <v>1</v>
      </c>
      <c r="AF67" s="372">
        <v>0.5</v>
      </c>
      <c r="AG67" s="374">
        <v>0.25</v>
      </c>
      <c r="AH67" s="376"/>
      <c r="AI67" s="377" t="str">
        <f t="shared" si="6"/>
        <v/>
      </c>
      <c r="AJ67" s="378" t="str">
        <f t="shared" si="6"/>
        <v/>
      </c>
      <c r="AK67" s="378" t="str">
        <f t="shared" si="6"/>
        <v/>
      </c>
      <c r="AL67" s="378" t="str">
        <f t="shared" si="6"/>
        <v/>
      </c>
      <c r="AM67" s="373">
        <v>1.5</v>
      </c>
      <c r="AN67" s="372">
        <v>1</v>
      </c>
      <c r="AO67" s="372">
        <v>0.5</v>
      </c>
      <c r="AP67" s="374">
        <v>0.25</v>
      </c>
      <c r="AQ67" s="372">
        <v>1</v>
      </c>
      <c r="AR67" s="372">
        <v>0.75</v>
      </c>
      <c r="AS67" s="372">
        <v>0.5</v>
      </c>
      <c r="AT67" s="375">
        <v>0.25</v>
      </c>
      <c r="AU67" s="373">
        <v>1.5</v>
      </c>
      <c r="AV67" s="372">
        <v>1</v>
      </c>
      <c r="AW67" s="372">
        <v>0.5</v>
      </c>
      <c r="AX67" s="374">
        <v>0.25</v>
      </c>
      <c r="AY67" s="372">
        <v>1.5</v>
      </c>
      <c r="AZ67" s="372">
        <v>1</v>
      </c>
      <c r="BA67" s="372">
        <v>0.5</v>
      </c>
      <c r="BB67" s="375">
        <v>0.25</v>
      </c>
      <c r="BC67" s="373">
        <v>1.5</v>
      </c>
      <c r="BD67" s="372">
        <v>1</v>
      </c>
      <c r="BE67" s="372">
        <v>0.5</v>
      </c>
      <c r="BF67" s="374">
        <v>0.25</v>
      </c>
      <c r="BG67" s="372">
        <v>1.5</v>
      </c>
      <c r="BH67" s="372">
        <v>1</v>
      </c>
      <c r="BI67" s="372">
        <v>0.5</v>
      </c>
      <c r="BJ67" s="375">
        <v>0.25</v>
      </c>
      <c r="BK67" s="373">
        <v>1.5</v>
      </c>
      <c r="BL67" s="372">
        <v>1</v>
      </c>
      <c r="BM67" s="372">
        <v>0.5</v>
      </c>
      <c r="BN67" s="374">
        <v>0.25</v>
      </c>
      <c r="BO67" s="376"/>
      <c r="BP67" s="377" t="str">
        <f t="shared" si="8"/>
        <v/>
      </c>
      <c r="BQ67" s="378" t="str">
        <f t="shared" si="8"/>
        <v/>
      </c>
      <c r="BR67" s="378" t="str">
        <f t="shared" si="8"/>
        <v/>
      </c>
      <c r="BS67" s="378" t="str">
        <f t="shared" si="8"/>
        <v/>
      </c>
      <c r="BT67" s="379">
        <v>1</v>
      </c>
      <c r="BU67" s="380">
        <v>0.75</v>
      </c>
      <c r="BV67" s="381">
        <v>0.5</v>
      </c>
      <c r="BW67" s="382">
        <v>0.25</v>
      </c>
      <c r="BX67" s="383">
        <v>1</v>
      </c>
      <c r="BY67" s="380">
        <v>0.75</v>
      </c>
      <c r="BZ67" s="381">
        <v>0.5</v>
      </c>
      <c r="CA67" s="384">
        <v>0.25</v>
      </c>
      <c r="CB67" s="385">
        <v>1.25</v>
      </c>
      <c r="CC67" s="380">
        <v>0.75</v>
      </c>
      <c r="CD67" s="382">
        <v>0.25</v>
      </c>
      <c r="CE67" s="386">
        <v>1.25</v>
      </c>
      <c r="CF67" s="380">
        <v>0.75</v>
      </c>
      <c r="CG67" s="384">
        <v>0.25</v>
      </c>
      <c r="CH67" s="379">
        <v>1</v>
      </c>
      <c r="CI67" s="380">
        <v>0.75</v>
      </c>
      <c r="CJ67" s="387">
        <v>0.5</v>
      </c>
      <c r="CK67" s="386">
        <v>1.25</v>
      </c>
      <c r="CL67" s="380">
        <v>1</v>
      </c>
      <c r="CM67" s="380">
        <v>0.75</v>
      </c>
      <c r="CN67" s="384">
        <v>0.25</v>
      </c>
      <c r="CO67" s="385">
        <v>1.25</v>
      </c>
      <c r="CP67" s="381">
        <v>1</v>
      </c>
      <c r="CQ67" s="380">
        <v>0.75</v>
      </c>
      <c r="CR67" s="381">
        <v>0.5</v>
      </c>
      <c r="CS67" s="382">
        <v>0.25</v>
      </c>
      <c r="CT67" s="386">
        <v>0.25</v>
      </c>
      <c r="CU67" s="380">
        <v>0.25</v>
      </c>
      <c r="CV67" s="384">
        <v>0.25</v>
      </c>
      <c r="CW67" s="385">
        <v>0.25</v>
      </c>
      <c r="CX67" s="380">
        <v>0.25</v>
      </c>
      <c r="CY67" s="382">
        <v>0.25</v>
      </c>
      <c r="CZ67" s="388">
        <v>0.5</v>
      </c>
      <c r="DA67" s="376"/>
      <c r="DB67" s="377" t="str">
        <f t="shared" si="7"/>
        <v/>
      </c>
      <c r="DC67" s="378" t="str">
        <f t="shared" si="7"/>
        <v/>
      </c>
      <c r="DD67" s="378" t="str">
        <f t="shared" si="7"/>
        <v/>
      </c>
      <c r="DE67" s="378" t="str">
        <f t="shared" si="7"/>
        <v/>
      </c>
      <c r="DF67" s="379">
        <v>1</v>
      </c>
      <c r="DG67" s="380">
        <v>0.75</v>
      </c>
      <c r="DH67" s="381">
        <v>0.5</v>
      </c>
      <c r="DI67" s="382">
        <v>0.25</v>
      </c>
      <c r="DJ67" s="383">
        <v>1</v>
      </c>
      <c r="DK67" s="380">
        <v>0.75</v>
      </c>
      <c r="DL67" s="381">
        <v>0.5</v>
      </c>
      <c r="DM67" s="384">
        <v>0.25</v>
      </c>
      <c r="DN67" s="385">
        <v>1.25</v>
      </c>
      <c r="DO67" s="380">
        <v>0.75</v>
      </c>
      <c r="DP67" s="382">
        <v>0.25</v>
      </c>
      <c r="DQ67" s="386">
        <v>1.25</v>
      </c>
      <c r="DR67" s="380">
        <v>0.75</v>
      </c>
      <c r="DS67" s="384">
        <v>0.25</v>
      </c>
      <c r="DT67" s="379">
        <v>1</v>
      </c>
      <c r="DU67" s="380">
        <v>0.75</v>
      </c>
      <c r="DV67" s="387">
        <v>0.5</v>
      </c>
      <c r="DW67" s="386">
        <v>1.25</v>
      </c>
      <c r="DX67" s="380">
        <v>1</v>
      </c>
      <c r="DY67" s="380">
        <v>0.75</v>
      </c>
      <c r="DZ67" s="384">
        <v>0.25</v>
      </c>
      <c r="EA67" s="385">
        <v>1.25</v>
      </c>
      <c r="EB67" s="381">
        <v>1</v>
      </c>
      <c r="EC67" s="380">
        <v>0.75</v>
      </c>
      <c r="ED67" s="381">
        <v>0.5</v>
      </c>
      <c r="EE67" s="382">
        <v>0.25</v>
      </c>
      <c r="EF67" s="386">
        <v>0.25</v>
      </c>
      <c r="EG67" s="380">
        <v>0.25</v>
      </c>
      <c r="EH67" s="384">
        <v>0.25</v>
      </c>
      <c r="EI67" s="385">
        <v>0.25</v>
      </c>
      <c r="EJ67" s="380">
        <v>0.25</v>
      </c>
      <c r="EK67" s="382">
        <v>0.25</v>
      </c>
      <c r="EL67" s="388">
        <v>0.5</v>
      </c>
      <c r="EM67" s="376"/>
    </row>
    <row r="68" spans="1:143" ht="41.4" customHeight="1" x14ac:dyDescent="0.3">
      <c r="A68" t="s">
        <v>302</v>
      </c>
      <c r="B68" s="198" t="str">
        <f>IF('ordem de passagem'!B69="","",'ordem de passagem'!B69)</f>
        <v/>
      </c>
      <c r="C68" s="199" t="str">
        <f>IF('ordem de passagem'!C69="","",'ordem de passagem'!C69)</f>
        <v/>
      </c>
      <c r="D68" s="198" t="str">
        <f>IF('ordem de passagem'!F69="","",'ordem de passagem'!F69)</f>
        <v/>
      </c>
      <c r="E68" s="357" t="str">
        <f>IF('ordem de passagem'!G69="","",'ordem de passagem'!G69)</f>
        <v/>
      </c>
      <c r="F68" s="356">
        <v>1.5</v>
      </c>
      <c r="G68" s="357">
        <v>1</v>
      </c>
      <c r="H68" s="357">
        <v>0.5</v>
      </c>
      <c r="I68" s="358">
        <v>0.25</v>
      </c>
      <c r="J68" s="357">
        <v>1</v>
      </c>
      <c r="K68" s="357">
        <v>0.75</v>
      </c>
      <c r="L68" s="357">
        <v>0.5</v>
      </c>
      <c r="M68" s="359">
        <v>0.25</v>
      </c>
      <c r="N68" s="356">
        <v>1.5</v>
      </c>
      <c r="O68" s="357">
        <v>1</v>
      </c>
      <c r="P68" s="357">
        <v>0.5</v>
      </c>
      <c r="Q68" s="358">
        <v>0.25</v>
      </c>
      <c r="R68" s="357">
        <v>1.5</v>
      </c>
      <c r="S68" s="357">
        <v>1</v>
      </c>
      <c r="T68" s="357">
        <v>0.5</v>
      </c>
      <c r="U68" s="359">
        <v>0.25</v>
      </c>
      <c r="V68" s="356">
        <v>1.5</v>
      </c>
      <c r="W68" s="357">
        <v>1</v>
      </c>
      <c r="X68" s="357">
        <v>0.5</v>
      </c>
      <c r="Y68" s="358">
        <v>0.25</v>
      </c>
      <c r="Z68" s="357">
        <v>1.5</v>
      </c>
      <c r="AA68" s="357">
        <v>1</v>
      </c>
      <c r="AB68" s="357">
        <v>0.5</v>
      </c>
      <c r="AC68" s="359">
        <v>0.25</v>
      </c>
      <c r="AD68" s="356">
        <v>1.5</v>
      </c>
      <c r="AE68" s="357">
        <v>1</v>
      </c>
      <c r="AF68" s="357">
        <v>0.5</v>
      </c>
      <c r="AG68" s="358">
        <v>0.25</v>
      </c>
      <c r="AH68" s="360"/>
      <c r="AI68" s="361" t="str">
        <f t="shared" si="6"/>
        <v/>
      </c>
      <c r="AJ68" s="362" t="str">
        <f t="shared" si="6"/>
        <v/>
      </c>
      <c r="AK68" s="362" t="str">
        <f t="shared" si="6"/>
        <v/>
      </c>
      <c r="AL68" s="362" t="str">
        <f t="shared" si="6"/>
        <v/>
      </c>
      <c r="AM68" s="356">
        <v>1.5</v>
      </c>
      <c r="AN68" s="357">
        <v>1</v>
      </c>
      <c r="AO68" s="357">
        <v>0.5</v>
      </c>
      <c r="AP68" s="358">
        <v>0.25</v>
      </c>
      <c r="AQ68" s="357">
        <v>1</v>
      </c>
      <c r="AR68" s="357">
        <v>0.75</v>
      </c>
      <c r="AS68" s="357">
        <v>0.5</v>
      </c>
      <c r="AT68" s="359">
        <v>0.25</v>
      </c>
      <c r="AU68" s="356">
        <v>1.5</v>
      </c>
      <c r="AV68" s="357">
        <v>1</v>
      </c>
      <c r="AW68" s="357">
        <v>0.5</v>
      </c>
      <c r="AX68" s="358">
        <v>0.25</v>
      </c>
      <c r="AY68" s="357">
        <v>1.5</v>
      </c>
      <c r="AZ68" s="357">
        <v>1</v>
      </c>
      <c r="BA68" s="357">
        <v>0.5</v>
      </c>
      <c r="BB68" s="359">
        <v>0.25</v>
      </c>
      <c r="BC68" s="356">
        <v>1.5</v>
      </c>
      <c r="BD68" s="357">
        <v>1</v>
      </c>
      <c r="BE68" s="357">
        <v>0.5</v>
      </c>
      <c r="BF68" s="358">
        <v>0.25</v>
      </c>
      <c r="BG68" s="357">
        <v>1.5</v>
      </c>
      <c r="BH68" s="357">
        <v>1</v>
      </c>
      <c r="BI68" s="357">
        <v>0.5</v>
      </c>
      <c r="BJ68" s="359">
        <v>0.25</v>
      </c>
      <c r="BK68" s="356">
        <v>1.5</v>
      </c>
      <c r="BL68" s="357">
        <v>1</v>
      </c>
      <c r="BM68" s="357">
        <v>0.5</v>
      </c>
      <c r="BN68" s="358">
        <v>0.25</v>
      </c>
      <c r="BO68" s="360"/>
      <c r="BP68" s="361" t="str">
        <f t="shared" si="8"/>
        <v/>
      </c>
      <c r="BQ68" s="362" t="str">
        <f t="shared" si="8"/>
        <v/>
      </c>
      <c r="BR68" s="362" t="str">
        <f t="shared" si="8"/>
        <v/>
      </c>
      <c r="BS68" s="362" t="str">
        <f t="shared" si="8"/>
        <v/>
      </c>
      <c r="BT68" s="363">
        <v>1</v>
      </c>
      <c r="BU68" s="364">
        <v>0.75</v>
      </c>
      <c r="BV68" s="365">
        <v>0.5</v>
      </c>
      <c r="BW68" s="366">
        <v>0.25</v>
      </c>
      <c r="BX68" s="367">
        <v>1</v>
      </c>
      <c r="BY68" s="364">
        <v>0.75</v>
      </c>
      <c r="BZ68" s="365">
        <v>0.5</v>
      </c>
      <c r="CA68" s="368">
        <v>0.25</v>
      </c>
      <c r="CB68" s="369">
        <v>1.25</v>
      </c>
      <c r="CC68" s="364">
        <v>0.75</v>
      </c>
      <c r="CD68" s="366">
        <v>0.25</v>
      </c>
      <c r="CE68" s="367">
        <v>1.25</v>
      </c>
      <c r="CF68" s="364">
        <v>0.75</v>
      </c>
      <c r="CG68" s="368">
        <v>0.25</v>
      </c>
      <c r="CH68" s="363">
        <v>1</v>
      </c>
      <c r="CI68" s="364">
        <v>0.75</v>
      </c>
      <c r="CJ68" s="370">
        <v>0.5</v>
      </c>
      <c r="CK68" s="367">
        <v>1.25</v>
      </c>
      <c r="CL68" s="364">
        <v>1</v>
      </c>
      <c r="CM68" s="364">
        <v>0.75</v>
      </c>
      <c r="CN68" s="368">
        <v>0.25</v>
      </c>
      <c r="CO68" s="369">
        <v>1.25</v>
      </c>
      <c r="CP68" s="365">
        <v>1</v>
      </c>
      <c r="CQ68" s="364">
        <v>0.75</v>
      </c>
      <c r="CR68" s="365">
        <v>0.5</v>
      </c>
      <c r="CS68" s="366">
        <v>0.25</v>
      </c>
      <c r="CT68" s="367">
        <v>0.25</v>
      </c>
      <c r="CU68" s="364">
        <v>0.25</v>
      </c>
      <c r="CV68" s="368">
        <v>0.25</v>
      </c>
      <c r="CW68" s="369">
        <v>0.25</v>
      </c>
      <c r="CX68" s="364">
        <v>0.25</v>
      </c>
      <c r="CY68" s="366">
        <v>0.25</v>
      </c>
      <c r="CZ68" s="371">
        <v>0.5</v>
      </c>
      <c r="DA68" s="360"/>
      <c r="DB68" s="361" t="str">
        <f t="shared" si="7"/>
        <v/>
      </c>
      <c r="DC68" s="362" t="str">
        <f t="shared" si="7"/>
        <v/>
      </c>
      <c r="DD68" s="362" t="str">
        <f t="shared" si="7"/>
        <v/>
      </c>
      <c r="DE68" s="362" t="str">
        <f t="shared" si="7"/>
        <v/>
      </c>
      <c r="DF68" s="363">
        <v>1</v>
      </c>
      <c r="DG68" s="364">
        <v>0.75</v>
      </c>
      <c r="DH68" s="365">
        <v>0.5</v>
      </c>
      <c r="DI68" s="366">
        <v>0.25</v>
      </c>
      <c r="DJ68" s="367">
        <v>1</v>
      </c>
      <c r="DK68" s="364">
        <v>0.75</v>
      </c>
      <c r="DL68" s="365">
        <v>0.5</v>
      </c>
      <c r="DM68" s="368">
        <v>0.25</v>
      </c>
      <c r="DN68" s="369">
        <v>1.25</v>
      </c>
      <c r="DO68" s="364">
        <v>0.75</v>
      </c>
      <c r="DP68" s="366">
        <v>0.25</v>
      </c>
      <c r="DQ68" s="367">
        <v>1.25</v>
      </c>
      <c r="DR68" s="364">
        <v>0.75</v>
      </c>
      <c r="DS68" s="368">
        <v>0.25</v>
      </c>
      <c r="DT68" s="363">
        <v>1</v>
      </c>
      <c r="DU68" s="364">
        <v>0.75</v>
      </c>
      <c r="DV68" s="370">
        <v>0.5</v>
      </c>
      <c r="DW68" s="367">
        <v>1.25</v>
      </c>
      <c r="DX68" s="364">
        <v>1</v>
      </c>
      <c r="DY68" s="364">
        <v>0.75</v>
      </c>
      <c r="DZ68" s="368">
        <v>0.25</v>
      </c>
      <c r="EA68" s="369">
        <v>1.25</v>
      </c>
      <c r="EB68" s="365">
        <v>1</v>
      </c>
      <c r="EC68" s="364">
        <v>0.75</v>
      </c>
      <c r="ED68" s="365">
        <v>0.5</v>
      </c>
      <c r="EE68" s="366">
        <v>0.25</v>
      </c>
      <c r="EF68" s="367">
        <v>0.25</v>
      </c>
      <c r="EG68" s="364">
        <v>0.25</v>
      </c>
      <c r="EH68" s="368">
        <v>0.25</v>
      </c>
      <c r="EI68" s="369">
        <v>0.25</v>
      </c>
      <c r="EJ68" s="364">
        <v>0.25</v>
      </c>
      <c r="EK68" s="366">
        <v>0.25</v>
      </c>
      <c r="EL68" s="371">
        <v>0.5</v>
      </c>
      <c r="EM68" s="360"/>
    </row>
    <row r="69" spans="1:143" ht="41.4" customHeight="1" x14ac:dyDescent="0.3">
      <c r="A69" t="s">
        <v>303</v>
      </c>
      <c r="B69" s="327" t="str">
        <f>IF('ordem de passagem'!B70="","",'ordem de passagem'!B70)</f>
        <v/>
      </c>
      <c r="C69" s="127" t="str">
        <f>IF('ordem de passagem'!C70="","",'ordem de passagem'!C70)</f>
        <v/>
      </c>
      <c r="D69" s="327" t="str">
        <f>IF('ordem de passagem'!F70="","",'ordem de passagem'!F70)</f>
        <v/>
      </c>
      <c r="E69" s="372" t="str">
        <f>IF('ordem de passagem'!G70="","",'ordem de passagem'!G70)</f>
        <v/>
      </c>
      <c r="F69" s="373">
        <v>1.5</v>
      </c>
      <c r="G69" s="372">
        <v>1</v>
      </c>
      <c r="H69" s="372">
        <v>0.5</v>
      </c>
      <c r="I69" s="374">
        <v>0.25</v>
      </c>
      <c r="J69" s="372">
        <v>1</v>
      </c>
      <c r="K69" s="372">
        <v>0.75</v>
      </c>
      <c r="L69" s="372">
        <v>0.5</v>
      </c>
      <c r="M69" s="375">
        <v>0.25</v>
      </c>
      <c r="N69" s="373">
        <v>1.5</v>
      </c>
      <c r="O69" s="372">
        <v>1</v>
      </c>
      <c r="P69" s="372">
        <v>0.5</v>
      </c>
      <c r="Q69" s="374">
        <v>0.25</v>
      </c>
      <c r="R69" s="372">
        <v>1.5</v>
      </c>
      <c r="S69" s="372">
        <v>1</v>
      </c>
      <c r="T69" s="372">
        <v>0.5</v>
      </c>
      <c r="U69" s="375">
        <v>0.25</v>
      </c>
      <c r="V69" s="373">
        <v>1.5</v>
      </c>
      <c r="W69" s="372">
        <v>1</v>
      </c>
      <c r="X69" s="372">
        <v>0.5</v>
      </c>
      <c r="Y69" s="374">
        <v>0.25</v>
      </c>
      <c r="Z69" s="372">
        <v>1.5</v>
      </c>
      <c r="AA69" s="372">
        <v>1</v>
      </c>
      <c r="AB69" s="372">
        <v>0.5</v>
      </c>
      <c r="AC69" s="375">
        <v>0.25</v>
      </c>
      <c r="AD69" s="373">
        <v>1.5</v>
      </c>
      <c r="AE69" s="372">
        <v>1</v>
      </c>
      <c r="AF69" s="372">
        <v>0.5</v>
      </c>
      <c r="AG69" s="374">
        <v>0.25</v>
      </c>
      <c r="AH69" s="376"/>
      <c r="AI69" s="377" t="str">
        <f t="shared" si="6"/>
        <v/>
      </c>
      <c r="AJ69" s="378" t="str">
        <f t="shared" si="6"/>
        <v/>
      </c>
      <c r="AK69" s="378" t="str">
        <f t="shared" si="6"/>
        <v/>
      </c>
      <c r="AL69" s="378" t="str">
        <f t="shared" si="6"/>
        <v/>
      </c>
      <c r="AM69" s="373">
        <v>1.5</v>
      </c>
      <c r="AN69" s="372">
        <v>1</v>
      </c>
      <c r="AO69" s="372">
        <v>0.5</v>
      </c>
      <c r="AP69" s="374">
        <v>0.25</v>
      </c>
      <c r="AQ69" s="372">
        <v>1</v>
      </c>
      <c r="AR69" s="372">
        <v>0.75</v>
      </c>
      <c r="AS69" s="372">
        <v>0.5</v>
      </c>
      <c r="AT69" s="375">
        <v>0.25</v>
      </c>
      <c r="AU69" s="373">
        <v>1.5</v>
      </c>
      <c r="AV69" s="372">
        <v>1</v>
      </c>
      <c r="AW69" s="372">
        <v>0.5</v>
      </c>
      <c r="AX69" s="374">
        <v>0.25</v>
      </c>
      <c r="AY69" s="372">
        <v>1.5</v>
      </c>
      <c r="AZ69" s="372">
        <v>1</v>
      </c>
      <c r="BA69" s="372">
        <v>0.5</v>
      </c>
      <c r="BB69" s="375">
        <v>0.25</v>
      </c>
      <c r="BC69" s="373">
        <v>1.5</v>
      </c>
      <c r="BD69" s="372">
        <v>1</v>
      </c>
      <c r="BE69" s="372">
        <v>0.5</v>
      </c>
      <c r="BF69" s="374">
        <v>0.25</v>
      </c>
      <c r="BG69" s="372">
        <v>1.5</v>
      </c>
      <c r="BH69" s="372">
        <v>1</v>
      </c>
      <c r="BI69" s="372">
        <v>0.5</v>
      </c>
      <c r="BJ69" s="375">
        <v>0.25</v>
      </c>
      <c r="BK69" s="373">
        <v>1.5</v>
      </c>
      <c r="BL69" s="372">
        <v>1</v>
      </c>
      <c r="BM69" s="372">
        <v>0.5</v>
      </c>
      <c r="BN69" s="374">
        <v>0.25</v>
      </c>
      <c r="BO69" s="376"/>
      <c r="BP69" s="377" t="str">
        <f t="shared" si="8"/>
        <v/>
      </c>
      <c r="BQ69" s="378" t="str">
        <f t="shared" si="8"/>
        <v/>
      </c>
      <c r="BR69" s="378" t="str">
        <f t="shared" si="8"/>
        <v/>
      </c>
      <c r="BS69" s="378" t="str">
        <f t="shared" si="8"/>
        <v/>
      </c>
      <c r="BT69" s="379">
        <v>1</v>
      </c>
      <c r="BU69" s="380">
        <v>0.75</v>
      </c>
      <c r="BV69" s="381">
        <v>0.5</v>
      </c>
      <c r="BW69" s="382">
        <v>0.25</v>
      </c>
      <c r="BX69" s="383">
        <v>1</v>
      </c>
      <c r="BY69" s="380">
        <v>0.75</v>
      </c>
      <c r="BZ69" s="381">
        <v>0.5</v>
      </c>
      <c r="CA69" s="384">
        <v>0.25</v>
      </c>
      <c r="CB69" s="385">
        <v>1.25</v>
      </c>
      <c r="CC69" s="380">
        <v>0.75</v>
      </c>
      <c r="CD69" s="382">
        <v>0.25</v>
      </c>
      <c r="CE69" s="386">
        <v>1.25</v>
      </c>
      <c r="CF69" s="380">
        <v>0.75</v>
      </c>
      <c r="CG69" s="384">
        <v>0.25</v>
      </c>
      <c r="CH69" s="379">
        <v>1</v>
      </c>
      <c r="CI69" s="380">
        <v>0.75</v>
      </c>
      <c r="CJ69" s="387">
        <v>0.5</v>
      </c>
      <c r="CK69" s="386">
        <v>1.25</v>
      </c>
      <c r="CL69" s="380">
        <v>1</v>
      </c>
      <c r="CM69" s="380">
        <v>0.75</v>
      </c>
      <c r="CN69" s="384">
        <v>0.25</v>
      </c>
      <c r="CO69" s="385">
        <v>1.25</v>
      </c>
      <c r="CP69" s="381">
        <v>1</v>
      </c>
      <c r="CQ69" s="380">
        <v>0.75</v>
      </c>
      <c r="CR69" s="381">
        <v>0.5</v>
      </c>
      <c r="CS69" s="382">
        <v>0.25</v>
      </c>
      <c r="CT69" s="386">
        <v>0.25</v>
      </c>
      <c r="CU69" s="380">
        <v>0.25</v>
      </c>
      <c r="CV69" s="384">
        <v>0.25</v>
      </c>
      <c r="CW69" s="385">
        <v>0.25</v>
      </c>
      <c r="CX69" s="380">
        <v>0.25</v>
      </c>
      <c r="CY69" s="382">
        <v>0.25</v>
      </c>
      <c r="CZ69" s="388">
        <v>0.5</v>
      </c>
      <c r="DA69" s="376"/>
      <c r="DB69" s="377" t="str">
        <f t="shared" si="7"/>
        <v/>
      </c>
      <c r="DC69" s="378" t="str">
        <f t="shared" si="7"/>
        <v/>
      </c>
      <c r="DD69" s="378" t="str">
        <f t="shared" si="7"/>
        <v/>
      </c>
      <c r="DE69" s="378" t="str">
        <f t="shared" si="7"/>
        <v/>
      </c>
      <c r="DF69" s="379">
        <v>1</v>
      </c>
      <c r="DG69" s="380">
        <v>0.75</v>
      </c>
      <c r="DH69" s="381">
        <v>0.5</v>
      </c>
      <c r="DI69" s="382">
        <v>0.25</v>
      </c>
      <c r="DJ69" s="383">
        <v>1</v>
      </c>
      <c r="DK69" s="380">
        <v>0.75</v>
      </c>
      <c r="DL69" s="381">
        <v>0.5</v>
      </c>
      <c r="DM69" s="384">
        <v>0.25</v>
      </c>
      <c r="DN69" s="385">
        <v>1.25</v>
      </c>
      <c r="DO69" s="380">
        <v>0.75</v>
      </c>
      <c r="DP69" s="382">
        <v>0.25</v>
      </c>
      <c r="DQ69" s="386">
        <v>1.25</v>
      </c>
      <c r="DR69" s="380">
        <v>0.75</v>
      </c>
      <c r="DS69" s="384">
        <v>0.25</v>
      </c>
      <c r="DT69" s="379">
        <v>1</v>
      </c>
      <c r="DU69" s="380">
        <v>0.75</v>
      </c>
      <c r="DV69" s="387">
        <v>0.5</v>
      </c>
      <c r="DW69" s="386">
        <v>1.25</v>
      </c>
      <c r="DX69" s="380">
        <v>1</v>
      </c>
      <c r="DY69" s="380">
        <v>0.75</v>
      </c>
      <c r="DZ69" s="384">
        <v>0.25</v>
      </c>
      <c r="EA69" s="385">
        <v>1.25</v>
      </c>
      <c r="EB69" s="381">
        <v>1</v>
      </c>
      <c r="EC69" s="380">
        <v>0.75</v>
      </c>
      <c r="ED69" s="381">
        <v>0.5</v>
      </c>
      <c r="EE69" s="382">
        <v>0.25</v>
      </c>
      <c r="EF69" s="386">
        <v>0.25</v>
      </c>
      <c r="EG69" s="380">
        <v>0.25</v>
      </c>
      <c r="EH69" s="384">
        <v>0.25</v>
      </c>
      <c r="EI69" s="385">
        <v>0.25</v>
      </c>
      <c r="EJ69" s="380">
        <v>0.25</v>
      </c>
      <c r="EK69" s="382">
        <v>0.25</v>
      </c>
      <c r="EL69" s="388">
        <v>0.5</v>
      </c>
      <c r="EM69" s="376"/>
    </row>
    <row r="70" spans="1:143" ht="41.4" customHeight="1" x14ac:dyDescent="0.3">
      <c r="A70" t="s">
        <v>304</v>
      </c>
      <c r="B70" s="198" t="str">
        <f>IF('ordem de passagem'!B71="","",'ordem de passagem'!B71)</f>
        <v/>
      </c>
      <c r="C70" s="199" t="str">
        <f>IF('ordem de passagem'!C71="","",'ordem de passagem'!C71)</f>
        <v/>
      </c>
      <c r="D70" s="198" t="str">
        <f>IF('ordem de passagem'!F71="","",'ordem de passagem'!F71)</f>
        <v/>
      </c>
      <c r="E70" s="357" t="str">
        <f>IF('ordem de passagem'!G71="","",'ordem de passagem'!G71)</f>
        <v/>
      </c>
      <c r="F70" s="356">
        <v>1.5</v>
      </c>
      <c r="G70" s="357">
        <v>1</v>
      </c>
      <c r="H70" s="357">
        <v>0.5</v>
      </c>
      <c r="I70" s="358">
        <v>0.25</v>
      </c>
      <c r="J70" s="357">
        <v>1</v>
      </c>
      <c r="K70" s="357">
        <v>0.75</v>
      </c>
      <c r="L70" s="357">
        <v>0.5</v>
      </c>
      <c r="M70" s="359">
        <v>0.25</v>
      </c>
      <c r="N70" s="356">
        <v>1.5</v>
      </c>
      <c r="O70" s="357">
        <v>1</v>
      </c>
      <c r="P70" s="357">
        <v>0.5</v>
      </c>
      <c r="Q70" s="358">
        <v>0.25</v>
      </c>
      <c r="R70" s="357">
        <v>1.5</v>
      </c>
      <c r="S70" s="357">
        <v>1</v>
      </c>
      <c r="T70" s="357">
        <v>0.5</v>
      </c>
      <c r="U70" s="359">
        <v>0.25</v>
      </c>
      <c r="V70" s="356">
        <v>1.5</v>
      </c>
      <c r="W70" s="357">
        <v>1</v>
      </c>
      <c r="X70" s="357">
        <v>0.5</v>
      </c>
      <c r="Y70" s="358">
        <v>0.25</v>
      </c>
      <c r="Z70" s="357">
        <v>1.5</v>
      </c>
      <c r="AA70" s="357">
        <v>1</v>
      </c>
      <c r="AB70" s="357">
        <v>0.5</v>
      </c>
      <c r="AC70" s="359">
        <v>0.25</v>
      </c>
      <c r="AD70" s="356">
        <v>1.5</v>
      </c>
      <c r="AE70" s="357">
        <v>1</v>
      </c>
      <c r="AF70" s="357">
        <v>0.5</v>
      </c>
      <c r="AG70" s="358">
        <v>0.25</v>
      </c>
      <c r="AH70" s="360"/>
      <c r="AI70" s="361" t="str">
        <f t="shared" si="6"/>
        <v/>
      </c>
      <c r="AJ70" s="362" t="str">
        <f t="shared" si="6"/>
        <v/>
      </c>
      <c r="AK70" s="362" t="str">
        <f t="shared" si="6"/>
        <v/>
      </c>
      <c r="AL70" s="362" t="str">
        <f t="shared" si="6"/>
        <v/>
      </c>
      <c r="AM70" s="356">
        <v>1.5</v>
      </c>
      <c r="AN70" s="357">
        <v>1</v>
      </c>
      <c r="AO70" s="357">
        <v>0.5</v>
      </c>
      <c r="AP70" s="358">
        <v>0.25</v>
      </c>
      <c r="AQ70" s="357">
        <v>1</v>
      </c>
      <c r="AR70" s="357">
        <v>0.75</v>
      </c>
      <c r="AS70" s="357">
        <v>0.5</v>
      </c>
      <c r="AT70" s="359">
        <v>0.25</v>
      </c>
      <c r="AU70" s="356">
        <v>1.5</v>
      </c>
      <c r="AV70" s="357">
        <v>1</v>
      </c>
      <c r="AW70" s="357">
        <v>0.5</v>
      </c>
      <c r="AX70" s="358">
        <v>0.25</v>
      </c>
      <c r="AY70" s="357">
        <v>1.5</v>
      </c>
      <c r="AZ70" s="357">
        <v>1</v>
      </c>
      <c r="BA70" s="357">
        <v>0.5</v>
      </c>
      <c r="BB70" s="359">
        <v>0.25</v>
      </c>
      <c r="BC70" s="356">
        <v>1.5</v>
      </c>
      <c r="BD70" s="357">
        <v>1</v>
      </c>
      <c r="BE70" s="357">
        <v>0.5</v>
      </c>
      <c r="BF70" s="358">
        <v>0.25</v>
      </c>
      <c r="BG70" s="357">
        <v>1.5</v>
      </c>
      <c r="BH70" s="357">
        <v>1</v>
      </c>
      <c r="BI70" s="357">
        <v>0.5</v>
      </c>
      <c r="BJ70" s="359">
        <v>0.25</v>
      </c>
      <c r="BK70" s="356">
        <v>1.5</v>
      </c>
      <c r="BL70" s="357">
        <v>1</v>
      </c>
      <c r="BM70" s="357">
        <v>0.5</v>
      </c>
      <c r="BN70" s="358">
        <v>0.25</v>
      </c>
      <c r="BO70" s="360"/>
      <c r="BP70" s="361" t="str">
        <f t="shared" si="8"/>
        <v/>
      </c>
      <c r="BQ70" s="362" t="str">
        <f t="shared" si="8"/>
        <v/>
      </c>
      <c r="BR70" s="362" t="str">
        <f t="shared" si="8"/>
        <v/>
      </c>
      <c r="BS70" s="362" t="str">
        <f t="shared" si="8"/>
        <v/>
      </c>
      <c r="BT70" s="363">
        <v>1</v>
      </c>
      <c r="BU70" s="364">
        <v>0.75</v>
      </c>
      <c r="BV70" s="365">
        <v>0.5</v>
      </c>
      <c r="BW70" s="366">
        <v>0.25</v>
      </c>
      <c r="BX70" s="367">
        <v>1</v>
      </c>
      <c r="BY70" s="364">
        <v>0.75</v>
      </c>
      <c r="BZ70" s="365">
        <v>0.5</v>
      </c>
      <c r="CA70" s="368">
        <v>0.25</v>
      </c>
      <c r="CB70" s="369">
        <v>1.25</v>
      </c>
      <c r="CC70" s="364">
        <v>0.75</v>
      </c>
      <c r="CD70" s="366">
        <v>0.25</v>
      </c>
      <c r="CE70" s="367">
        <v>1.25</v>
      </c>
      <c r="CF70" s="364">
        <v>0.75</v>
      </c>
      <c r="CG70" s="368">
        <v>0.25</v>
      </c>
      <c r="CH70" s="363">
        <v>1</v>
      </c>
      <c r="CI70" s="364">
        <v>0.75</v>
      </c>
      <c r="CJ70" s="370">
        <v>0.5</v>
      </c>
      <c r="CK70" s="367">
        <v>1.25</v>
      </c>
      <c r="CL70" s="364">
        <v>1</v>
      </c>
      <c r="CM70" s="364">
        <v>0.75</v>
      </c>
      <c r="CN70" s="368">
        <v>0.25</v>
      </c>
      <c r="CO70" s="369">
        <v>1.25</v>
      </c>
      <c r="CP70" s="365">
        <v>1</v>
      </c>
      <c r="CQ70" s="364">
        <v>0.75</v>
      </c>
      <c r="CR70" s="365">
        <v>0.5</v>
      </c>
      <c r="CS70" s="366">
        <v>0.25</v>
      </c>
      <c r="CT70" s="367">
        <v>0.25</v>
      </c>
      <c r="CU70" s="364">
        <v>0.25</v>
      </c>
      <c r="CV70" s="368">
        <v>0.25</v>
      </c>
      <c r="CW70" s="369">
        <v>0.25</v>
      </c>
      <c r="CX70" s="364">
        <v>0.25</v>
      </c>
      <c r="CY70" s="366">
        <v>0.25</v>
      </c>
      <c r="CZ70" s="371">
        <v>0.5</v>
      </c>
      <c r="DA70" s="360"/>
      <c r="DB70" s="361" t="str">
        <f t="shared" si="7"/>
        <v/>
      </c>
      <c r="DC70" s="362" t="str">
        <f t="shared" si="7"/>
        <v/>
      </c>
      <c r="DD70" s="362" t="str">
        <f t="shared" si="7"/>
        <v/>
      </c>
      <c r="DE70" s="362" t="str">
        <f t="shared" si="7"/>
        <v/>
      </c>
      <c r="DF70" s="363">
        <v>1</v>
      </c>
      <c r="DG70" s="364">
        <v>0.75</v>
      </c>
      <c r="DH70" s="365">
        <v>0.5</v>
      </c>
      <c r="DI70" s="366">
        <v>0.25</v>
      </c>
      <c r="DJ70" s="367">
        <v>1</v>
      </c>
      <c r="DK70" s="364">
        <v>0.75</v>
      </c>
      <c r="DL70" s="365">
        <v>0.5</v>
      </c>
      <c r="DM70" s="368">
        <v>0.25</v>
      </c>
      <c r="DN70" s="369">
        <v>1.25</v>
      </c>
      <c r="DO70" s="364">
        <v>0.75</v>
      </c>
      <c r="DP70" s="366">
        <v>0.25</v>
      </c>
      <c r="DQ70" s="367">
        <v>1.25</v>
      </c>
      <c r="DR70" s="364">
        <v>0.75</v>
      </c>
      <c r="DS70" s="368">
        <v>0.25</v>
      </c>
      <c r="DT70" s="363">
        <v>1</v>
      </c>
      <c r="DU70" s="364">
        <v>0.75</v>
      </c>
      <c r="DV70" s="370">
        <v>0.5</v>
      </c>
      <c r="DW70" s="367">
        <v>1.25</v>
      </c>
      <c r="DX70" s="364">
        <v>1</v>
      </c>
      <c r="DY70" s="364">
        <v>0.75</v>
      </c>
      <c r="DZ70" s="368">
        <v>0.25</v>
      </c>
      <c r="EA70" s="369">
        <v>1.25</v>
      </c>
      <c r="EB70" s="365">
        <v>1</v>
      </c>
      <c r="EC70" s="364">
        <v>0.75</v>
      </c>
      <c r="ED70" s="365">
        <v>0.5</v>
      </c>
      <c r="EE70" s="366">
        <v>0.25</v>
      </c>
      <c r="EF70" s="367">
        <v>0.25</v>
      </c>
      <c r="EG70" s="364">
        <v>0.25</v>
      </c>
      <c r="EH70" s="368">
        <v>0.25</v>
      </c>
      <c r="EI70" s="369">
        <v>0.25</v>
      </c>
      <c r="EJ70" s="364">
        <v>0.25</v>
      </c>
      <c r="EK70" s="366">
        <v>0.25</v>
      </c>
      <c r="EL70" s="371">
        <v>0.5</v>
      </c>
      <c r="EM70" s="360"/>
    </row>
    <row r="71" spans="1:143" ht="41.4" customHeight="1" x14ac:dyDescent="0.3">
      <c r="A71" t="s">
        <v>305</v>
      </c>
      <c r="B71" s="327" t="str">
        <f>IF('ordem de passagem'!B72="","",'ordem de passagem'!B72)</f>
        <v/>
      </c>
      <c r="C71" s="127" t="str">
        <f>IF('ordem de passagem'!C72="","",'ordem de passagem'!C72)</f>
        <v/>
      </c>
      <c r="D71" s="327" t="str">
        <f>IF('ordem de passagem'!F72="","",'ordem de passagem'!F72)</f>
        <v/>
      </c>
      <c r="E71" s="372" t="str">
        <f>IF('ordem de passagem'!G72="","",'ordem de passagem'!G72)</f>
        <v/>
      </c>
      <c r="F71" s="373">
        <v>1.5</v>
      </c>
      <c r="G71" s="372">
        <v>1</v>
      </c>
      <c r="H71" s="372">
        <v>0.5</v>
      </c>
      <c r="I71" s="374">
        <v>0.25</v>
      </c>
      <c r="J71" s="372">
        <v>1</v>
      </c>
      <c r="K71" s="372">
        <v>0.75</v>
      </c>
      <c r="L71" s="372">
        <v>0.5</v>
      </c>
      <c r="M71" s="375">
        <v>0.25</v>
      </c>
      <c r="N71" s="373">
        <v>1.5</v>
      </c>
      <c r="O71" s="372">
        <v>1</v>
      </c>
      <c r="P71" s="372">
        <v>0.5</v>
      </c>
      <c r="Q71" s="374">
        <v>0.25</v>
      </c>
      <c r="R71" s="372">
        <v>1.5</v>
      </c>
      <c r="S71" s="372">
        <v>1</v>
      </c>
      <c r="T71" s="372">
        <v>0.5</v>
      </c>
      <c r="U71" s="375">
        <v>0.25</v>
      </c>
      <c r="V71" s="373">
        <v>1.5</v>
      </c>
      <c r="W71" s="372">
        <v>1</v>
      </c>
      <c r="X71" s="372">
        <v>0.5</v>
      </c>
      <c r="Y71" s="374">
        <v>0.25</v>
      </c>
      <c r="Z71" s="372">
        <v>1.5</v>
      </c>
      <c r="AA71" s="372">
        <v>1</v>
      </c>
      <c r="AB71" s="372">
        <v>0.5</v>
      </c>
      <c r="AC71" s="375">
        <v>0.25</v>
      </c>
      <c r="AD71" s="373">
        <v>1.5</v>
      </c>
      <c r="AE71" s="372">
        <v>1</v>
      </c>
      <c r="AF71" s="372">
        <v>0.5</v>
      </c>
      <c r="AG71" s="374">
        <v>0.25</v>
      </c>
      <c r="AH71" s="376"/>
      <c r="AI71" s="377" t="str">
        <f t="shared" si="6"/>
        <v/>
      </c>
      <c r="AJ71" s="378" t="str">
        <f t="shared" si="6"/>
        <v/>
      </c>
      <c r="AK71" s="378" t="str">
        <f t="shared" si="6"/>
        <v/>
      </c>
      <c r="AL71" s="378" t="str">
        <f t="shared" si="6"/>
        <v/>
      </c>
      <c r="AM71" s="373">
        <v>1.5</v>
      </c>
      <c r="AN71" s="372">
        <v>1</v>
      </c>
      <c r="AO71" s="372">
        <v>0.5</v>
      </c>
      <c r="AP71" s="374">
        <v>0.25</v>
      </c>
      <c r="AQ71" s="372">
        <v>1</v>
      </c>
      <c r="AR71" s="372">
        <v>0.75</v>
      </c>
      <c r="AS71" s="372">
        <v>0.5</v>
      </c>
      <c r="AT71" s="375">
        <v>0.25</v>
      </c>
      <c r="AU71" s="373">
        <v>1.5</v>
      </c>
      <c r="AV71" s="372">
        <v>1</v>
      </c>
      <c r="AW71" s="372">
        <v>0.5</v>
      </c>
      <c r="AX71" s="374">
        <v>0.25</v>
      </c>
      <c r="AY71" s="372">
        <v>1.5</v>
      </c>
      <c r="AZ71" s="372">
        <v>1</v>
      </c>
      <c r="BA71" s="372">
        <v>0.5</v>
      </c>
      <c r="BB71" s="375">
        <v>0.25</v>
      </c>
      <c r="BC71" s="373">
        <v>1.5</v>
      </c>
      <c r="BD71" s="372">
        <v>1</v>
      </c>
      <c r="BE71" s="372">
        <v>0.5</v>
      </c>
      <c r="BF71" s="374">
        <v>0.25</v>
      </c>
      <c r="BG71" s="372">
        <v>1.5</v>
      </c>
      <c r="BH71" s="372">
        <v>1</v>
      </c>
      <c r="BI71" s="372">
        <v>0.5</v>
      </c>
      <c r="BJ71" s="375">
        <v>0.25</v>
      </c>
      <c r="BK71" s="373">
        <v>1.5</v>
      </c>
      <c r="BL71" s="372">
        <v>1</v>
      </c>
      <c r="BM71" s="372">
        <v>0.5</v>
      </c>
      <c r="BN71" s="374">
        <v>0.25</v>
      </c>
      <c r="BO71" s="376"/>
      <c r="BP71" s="377" t="str">
        <f t="shared" si="8"/>
        <v/>
      </c>
      <c r="BQ71" s="378" t="str">
        <f t="shared" si="8"/>
        <v/>
      </c>
      <c r="BR71" s="378" t="str">
        <f t="shared" si="8"/>
        <v/>
      </c>
      <c r="BS71" s="378" t="str">
        <f t="shared" si="8"/>
        <v/>
      </c>
      <c r="BT71" s="379">
        <v>1</v>
      </c>
      <c r="BU71" s="380">
        <v>0.75</v>
      </c>
      <c r="BV71" s="381">
        <v>0.5</v>
      </c>
      <c r="BW71" s="382">
        <v>0.25</v>
      </c>
      <c r="BX71" s="383">
        <v>1</v>
      </c>
      <c r="BY71" s="380">
        <v>0.75</v>
      </c>
      <c r="BZ71" s="381">
        <v>0.5</v>
      </c>
      <c r="CA71" s="384">
        <v>0.25</v>
      </c>
      <c r="CB71" s="385">
        <v>1.25</v>
      </c>
      <c r="CC71" s="380">
        <v>0.75</v>
      </c>
      <c r="CD71" s="382">
        <v>0.25</v>
      </c>
      <c r="CE71" s="386">
        <v>1.25</v>
      </c>
      <c r="CF71" s="380">
        <v>0.75</v>
      </c>
      <c r="CG71" s="384">
        <v>0.25</v>
      </c>
      <c r="CH71" s="379">
        <v>1</v>
      </c>
      <c r="CI71" s="380">
        <v>0.75</v>
      </c>
      <c r="CJ71" s="387">
        <v>0.5</v>
      </c>
      <c r="CK71" s="386">
        <v>1.25</v>
      </c>
      <c r="CL71" s="380">
        <v>1</v>
      </c>
      <c r="CM71" s="380">
        <v>0.75</v>
      </c>
      <c r="CN71" s="384">
        <v>0.25</v>
      </c>
      <c r="CO71" s="385">
        <v>1.25</v>
      </c>
      <c r="CP71" s="381">
        <v>1</v>
      </c>
      <c r="CQ71" s="380">
        <v>0.75</v>
      </c>
      <c r="CR71" s="381">
        <v>0.5</v>
      </c>
      <c r="CS71" s="382">
        <v>0.25</v>
      </c>
      <c r="CT71" s="386">
        <v>0.25</v>
      </c>
      <c r="CU71" s="380">
        <v>0.25</v>
      </c>
      <c r="CV71" s="384">
        <v>0.25</v>
      </c>
      <c r="CW71" s="385">
        <v>0.25</v>
      </c>
      <c r="CX71" s="380">
        <v>0.25</v>
      </c>
      <c r="CY71" s="382">
        <v>0.25</v>
      </c>
      <c r="CZ71" s="388">
        <v>0.5</v>
      </c>
      <c r="DA71" s="376"/>
      <c r="DB71" s="377" t="str">
        <f t="shared" si="7"/>
        <v/>
      </c>
      <c r="DC71" s="378" t="str">
        <f t="shared" si="7"/>
        <v/>
      </c>
      <c r="DD71" s="378" t="str">
        <f t="shared" si="7"/>
        <v/>
      </c>
      <c r="DE71" s="378" t="str">
        <f t="shared" si="7"/>
        <v/>
      </c>
      <c r="DF71" s="379">
        <v>1</v>
      </c>
      <c r="DG71" s="380">
        <v>0.75</v>
      </c>
      <c r="DH71" s="381">
        <v>0.5</v>
      </c>
      <c r="DI71" s="382">
        <v>0.25</v>
      </c>
      <c r="DJ71" s="383">
        <v>1</v>
      </c>
      <c r="DK71" s="380">
        <v>0.75</v>
      </c>
      <c r="DL71" s="381">
        <v>0.5</v>
      </c>
      <c r="DM71" s="384">
        <v>0.25</v>
      </c>
      <c r="DN71" s="385">
        <v>1.25</v>
      </c>
      <c r="DO71" s="380">
        <v>0.75</v>
      </c>
      <c r="DP71" s="382">
        <v>0.25</v>
      </c>
      <c r="DQ71" s="386">
        <v>1.25</v>
      </c>
      <c r="DR71" s="380">
        <v>0.75</v>
      </c>
      <c r="DS71" s="384">
        <v>0.25</v>
      </c>
      <c r="DT71" s="379">
        <v>1</v>
      </c>
      <c r="DU71" s="380">
        <v>0.75</v>
      </c>
      <c r="DV71" s="387">
        <v>0.5</v>
      </c>
      <c r="DW71" s="386">
        <v>1.25</v>
      </c>
      <c r="DX71" s="380">
        <v>1</v>
      </c>
      <c r="DY71" s="380">
        <v>0.75</v>
      </c>
      <c r="DZ71" s="384">
        <v>0.25</v>
      </c>
      <c r="EA71" s="385">
        <v>1.25</v>
      </c>
      <c r="EB71" s="381">
        <v>1</v>
      </c>
      <c r="EC71" s="380">
        <v>0.75</v>
      </c>
      <c r="ED71" s="381">
        <v>0.5</v>
      </c>
      <c r="EE71" s="382">
        <v>0.25</v>
      </c>
      <c r="EF71" s="386">
        <v>0.25</v>
      </c>
      <c r="EG71" s="380">
        <v>0.25</v>
      </c>
      <c r="EH71" s="384">
        <v>0.25</v>
      </c>
      <c r="EI71" s="385">
        <v>0.25</v>
      </c>
      <c r="EJ71" s="380">
        <v>0.25</v>
      </c>
      <c r="EK71" s="382">
        <v>0.25</v>
      </c>
      <c r="EL71" s="388">
        <v>0.5</v>
      </c>
      <c r="EM71" s="376"/>
    </row>
    <row r="72" spans="1:143" ht="41.4" customHeight="1" x14ac:dyDescent="0.3">
      <c r="A72" t="s">
        <v>306</v>
      </c>
      <c r="B72" s="198" t="str">
        <f>IF('ordem de passagem'!B73="","",'ordem de passagem'!B73)</f>
        <v/>
      </c>
      <c r="C72" s="199" t="str">
        <f>IF('ordem de passagem'!C73="","",'ordem de passagem'!C73)</f>
        <v/>
      </c>
      <c r="D72" s="198" t="str">
        <f>IF('ordem de passagem'!F73="","",'ordem de passagem'!F73)</f>
        <v/>
      </c>
      <c r="E72" s="357" t="str">
        <f>IF('ordem de passagem'!G73="","",'ordem de passagem'!G73)</f>
        <v/>
      </c>
      <c r="F72" s="356">
        <v>1.5</v>
      </c>
      <c r="G72" s="357">
        <v>1</v>
      </c>
      <c r="H72" s="357">
        <v>0.5</v>
      </c>
      <c r="I72" s="358">
        <v>0.25</v>
      </c>
      <c r="J72" s="357">
        <v>1</v>
      </c>
      <c r="K72" s="357">
        <v>0.75</v>
      </c>
      <c r="L72" s="357">
        <v>0.5</v>
      </c>
      <c r="M72" s="359">
        <v>0.25</v>
      </c>
      <c r="N72" s="356">
        <v>1.5</v>
      </c>
      <c r="O72" s="357">
        <v>1</v>
      </c>
      <c r="P72" s="357">
        <v>0.5</v>
      </c>
      <c r="Q72" s="358">
        <v>0.25</v>
      </c>
      <c r="R72" s="357">
        <v>1.5</v>
      </c>
      <c r="S72" s="357">
        <v>1</v>
      </c>
      <c r="T72" s="357">
        <v>0.5</v>
      </c>
      <c r="U72" s="359">
        <v>0.25</v>
      </c>
      <c r="V72" s="356">
        <v>1.5</v>
      </c>
      <c r="W72" s="357">
        <v>1</v>
      </c>
      <c r="X72" s="357">
        <v>0.5</v>
      </c>
      <c r="Y72" s="358">
        <v>0.25</v>
      </c>
      <c r="Z72" s="357">
        <v>1.5</v>
      </c>
      <c r="AA72" s="357">
        <v>1</v>
      </c>
      <c r="AB72" s="357">
        <v>0.5</v>
      </c>
      <c r="AC72" s="359">
        <v>0.25</v>
      </c>
      <c r="AD72" s="356">
        <v>1.5</v>
      </c>
      <c r="AE72" s="357">
        <v>1</v>
      </c>
      <c r="AF72" s="357">
        <v>0.5</v>
      </c>
      <c r="AG72" s="358">
        <v>0.25</v>
      </c>
      <c r="AH72" s="360"/>
      <c r="AI72" s="361" t="str">
        <f t="shared" si="6"/>
        <v/>
      </c>
      <c r="AJ72" s="362" t="str">
        <f t="shared" si="6"/>
        <v/>
      </c>
      <c r="AK72" s="362" t="str">
        <f t="shared" si="6"/>
        <v/>
      </c>
      <c r="AL72" s="362" t="str">
        <f t="shared" si="6"/>
        <v/>
      </c>
      <c r="AM72" s="356">
        <v>1.5</v>
      </c>
      <c r="AN72" s="357">
        <v>1</v>
      </c>
      <c r="AO72" s="357">
        <v>0.5</v>
      </c>
      <c r="AP72" s="358">
        <v>0.25</v>
      </c>
      <c r="AQ72" s="357">
        <v>1</v>
      </c>
      <c r="AR72" s="357">
        <v>0.75</v>
      </c>
      <c r="AS72" s="357">
        <v>0.5</v>
      </c>
      <c r="AT72" s="359">
        <v>0.25</v>
      </c>
      <c r="AU72" s="356">
        <v>1.5</v>
      </c>
      <c r="AV72" s="357">
        <v>1</v>
      </c>
      <c r="AW72" s="357">
        <v>0.5</v>
      </c>
      <c r="AX72" s="358">
        <v>0.25</v>
      </c>
      <c r="AY72" s="357">
        <v>1.5</v>
      </c>
      <c r="AZ72" s="357">
        <v>1</v>
      </c>
      <c r="BA72" s="357">
        <v>0.5</v>
      </c>
      <c r="BB72" s="359">
        <v>0.25</v>
      </c>
      <c r="BC72" s="356">
        <v>1.5</v>
      </c>
      <c r="BD72" s="357">
        <v>1</v>
      </c>
      <c r="BE72" s="357">
        <v>0.5</v>
      </c>
      <c r="BF72" s="358">
        <v>0.25</v>
      </c>
      <c r="BG72" s="357">
        <v>1.5</v>
      </c>
      <c r="BH72" s="357">
        <v>1</v>
      </c>
      <c r="BI72" s="357">
        <v>0.5</v>
      </c>
      <c r="BJ72" s="359">
        <v>0.25</v>
      </c>
      <c r="BK72" s="356">
        <v>1.5</v>
      </c>
      <c r="BL72" s="357">
        <v>1</v>
      </c>
      <c r="BM72" s="357">
        <v>0.5</v>
      </c>
      <c r="BN72" s="358">
        <v>0.25</v>
      </c>
      <c r="BO72" s="360"/>
      <c r="BP72" s="361" t="str">
        <f t="shared" si="8"/>
        <v/>
      </c>
      <c r="BQ72" s="362" t="str">
        <f t="shared" si="8"/>
        <v/>
      </c>
      <c r="BR72" s="362" t="str">
        <f t="shared" si="8"/>
        <v/>
      </c>
      <c r="BS72" s="362" t="str">
        <f t="shared" si="8"/>
        <v/>
      </c>
      <c r="BT72" s="363">
        <v>1</v>
      </c>
      <c r="BU72" s="364">
        <v>0.75</v>
      </c>
      <c r="BV72" s="365">
        <v>0.5</v>
      </c>
      <c r="BW72" s="366">
        <v>0.25</v>
      </c>
      <c r="BX72" s="367">
        <v>1</v>
      </c>
      <c r="BY72" s="364">
        <v>0.75</v>
      </c>
      <c r="BZ72" s="365">
        <v>0.5</v>
      </c>
      <c r="CA72" s="368">
        <v>0.25</v>
      </c>
      <c r="CB72" s="369">
        <v>1.25</v>
      </c>
      <c r="CC72" s="364">
        <v>0.75</v>
      </c>
      <c r="CD72" s="366">
        <v>0.25</v>
      </c>
      <c r="CE72" s="367">
        <v>1.25</v>
      </c>
      <c r="CF72" s="364">
        <v>0.75</v>
      </c>
      <c r="CG72" s="368">
        <v>0.25</v>
      </c>
      <c r="CH72" s="363">
        <v>1</v>
      </c>
      <c r="CI72" s="364">
        <v>0.75</v>
      </c>
      <c r="CJ72" s="370">
        <v>0.5</v>
      </c>
      <c r="CK72" s="367">
        <v>1.25</v>
      </c>
      <c r="CL72" s="364">
        <v>1</v>
      </c>
      <c r="CM72" s="364">
        <v>0.75</v>
      </c>
      <c r="CN72" s="368">
        <v>0.25</v>
      </c>
      <c r="CO72" s="369">
        <v>1.25</v>
      </c>
      <c r="CP72" s="365">
        <v>1</v>
      </c>
      <c r="CQ72" s="364">
        <v>0.75</v>
      </c>
      <c r="CR72" s="365">
        <v>0.5</v>
      </c>
      <c r="CS72" s="366">
        <v>0.25</v>
      </c>
      <c r="CT72" s="367">
        <v>0.25</v>
      </c>
      <c r="CU72" s="364">
        <v>0.25</v>
      </c>
      <c r="CV72" s="368">
        <v>0.25</v>
      </c>
      <c r="CW72" s="369">
        <v>0.25</v>
      </c>
      <c r="CX72" s="364">
        <v>0.25</v>
      </c>
      <c r="CY72" s="366">
        <v>0.25</v>
      </c>
      <c r="CZ72" s="371">
        <v>0.5</v>
      </c>
      <c r="DA72" s="360"/>
      <c r="DB72" s="361" t="str">
        <f t="shared" si="7"/>
        <v/>
      </c>
      <c r="DC72" s="362" t="str">
        <f t="shared" si="7"/>
        <v/>
      </c>
      <c r="DD72" s="362" t="str">
        <f t="shared" si="7"/>
        <v/>
      </c>
      <c r="DE72" s="362" t="str">
        <f t="shared" si="7"/>
        <v/>
      </c>
      <c r="DF72" s="363">
        <v>1</v>
      </c>
      <c r="DG72" s="364">
        <v>0.75</v>
      </c>
      <c r="DH72" s="365">
        <v>0.5</v>
      </c>
      <c r="DI72" s="366">
        <v>0.25</v>
      </c>
      <c r="DJ72" s="367">
        <v>1</v>
      </c>
      <c r="DK72" s="364">
        <v>0.75</v>
      </c>
      <c r="DL72" s="365">
        <v>0.5</v>
      </c>
      <c r="DM72" s="368">
        <v>0.25</v>
      </c>
      <c r="DN72" s="369">
        <v>1.25</v>
      </c>
      <c r="DO72" s="364">
        <v>0.75</v>
      </c>
      <c r="DP72" s="366">
        <v>0.25</v>
      </c>
      <c r="DQ72" s="367">
        <v>1.25</v>
      </c>
      <c r="DR72" s="364">
        <v>0.75</v>
      </c>
      <c r="DS72" s="368">
        <v>0.25</v>
      </c>
      <c r="DT72" s="363">
        <v>1</v>
      </c>
      <c r="DU72" s="364">
        <v>0.75</v>
      </c>
      <c r="DV72" s="370">
        <v>0.5</v>
      </c>
      <c r="DW72" s="367">
        <v>1.25</v>
      </c>
      <c r="DX72" s="364">
        <v>1</v>
      </c>
      <c r="DY72" s="364">
        <v>0.75</v>
      </c>
      <c r="DZ72" s="368">
        <v>0.25</v>
      </c>
      <c r="EA72" s="369">
        <v>1.25</v>
      </c>
      <c r="EB72" s="365">
        <v>1</v>
      </c>
      <c r="EC72" s="364">
        <v>0.75</v>
      </c>
      <c r="ED72" s="365">
        <v>0.5</v>
      </c>
      <c r="EE72" s="366">
        <v>0.25</v>
      </c>
      <c r="EF72" s="367">
        <v>0.25</v>
      </c>
      <c r="EG72" s="364">
        <v>0.25</v>
      </c>
      <c r="EH72" s="368">
        <v>0.25</v>
      </c>
      <c r="EI72" s="369">
        <v>0.25</v>
      </c>
      <c r="EJ72" s="364">
        <v>0.25</v>
      </c>
      <c r="EK72" s="366">
        <v>0.25</v>
      </c>
      <c r="EL72" s="371">
        <v>0.5</v>
      </c>
      <c r="EM72" s="360"/>
    </row>
    <row r="73" spans="1:143" ht="41.4" customHeight="1" x14ac:dyDescent="0.3">
      <c r="A73" t="s">
        <v>307</v>
      </c>
      <c r="B73" s="327" t="str">
        <f>IF('ordem de passagem'!B74="","",'ordem de passagem'!B74)</f>
        <v/>
      </c>
      <c r="C73" s="127" t="str">
        <f>IF('ordem de passagem'!C74="","",'ordem de passagem'!C74)</f>
        <v/>
      </c>
      <c r="D73" s="327" t="str">
        <f>IF('ordem de passagem'!F74="","",'ordem de passagem'!F74)</f>
        <v/>
      </c>
      <c r="E73" s="372" t="str">
        <f>IF('ordem de passagem'!G74="","",'ordem de passagem'!G74)</f>
        <v/>
      </c>
      <c r="F73" s="373">
        <v>1.5</v>
      </c>
      <c r="G73" s="372">
        <v>1</v>
      </c>
      <c r="H73" s="372">
        <v>0.5</v>
      </c>
      <c r="I73" s="374">
        <v>0.25</v>
      </c>
      <c r="J73" s="372">
        <v>1</v>
      </c>
      <c r="K73" s="372">
        <v>0.75</v>
      </c>
      <c r="L73" s="372">
        <v>0.5</v>
      </c>
      <c r="M73" s="375">
        <v>0.25</v>
      </c>
      <c r="N73" s="373">
        <v>1.5</v>
      </c>
      <c r="O73" s="372">
        <v>1</v>
      </c>
      <c r="P73" s="372">
        <v>0.5</v>
      </c>
      <c r="Q73" s="374">
        <v>0.25</v>
      </c>
      <c r="R73" s="372">
        <v>1.5</v>
      </c>
      <c r="S73" s="372">
        <v>1</v>
      </c>
      <c r="T73" s="372">
        <v>0.5</v>
      </c>
      <c r="U73" s="375">
        <v>0.25</v>
      </c>
      <c r="V73" s="373">
        <v>1.5</v>
      </c>
      <c r="W73" s="372">
        <v>1</v>
      </c>
      <c r="X73" s="372">
        <v>0.5</v>
      </c>
      <c r="Y73" s="374">
        <v>0.25</v>
      </c>
      <c r="Z73" s="372">
        <v>1.5</v>
      </c>
      <c r="AA73" s="372">
        <v>1</v>
      </c>
      <c r="AB73" s="372">
        <v>0.5</v>
      </c>
      <c r="AC73" s="375">
        <v>0.25</v>
      </c>
      <c r="AD73" s="373">
        <v>1.5</v>
      </c>
      <c r="AE73" s="372">
        <v>1</v>
      </c>
      <c r="AF73" s="372">
        <v>0.5</v>
      </c>
      <c r="AG73" s="374">
        <v>0.25</v>
      </c>
      <c r="AH73" s="376"/>
      <c r="AI73" s="377" t="str">
        <f t="shared" si="6"/>
        <v/>
      </c>
      <c r="AJ73" s="378" t="str">
        <f t="shared" si="6"/>
        <v/>
      </c>
      <c r="AK73" s="378" t="str">
        <f t="shared" si="6"/>
        <v/>
      </c>
      <c r="AL73" s="378" t="str">
        <f t="shared" si="6"/>
        <v/>
      </c>
      <c r="AM73" s="373">
        <v>1.5</v>
      </c>
      <c r="AN73" s="372">
        <v>1</v>
      </c>
      <c r="AO73" s="372">
        <v>0.5</v>
      </c>
      <c r="AP73" s="374">
        <v>0.25</v>
      </c>
      <c r="AQ73" s="372">
        <v>1</v>
      </c>
      <c r="AR73" s="372">
        <v>0.75</v>
      </c>
      <c r="AS73" s="372">
        <v>0.5</v>
      </c>
      <c r="AT73" s="375">
        <v>0.25</v>
      </c>
      <c r="AU73" s="373">
        <v>1.5</v>
      </c>
      <c r="AV73" s="372">
        <v>1</v>
      </c>
      <c r="AW73" s="372">
        <v>0.5</v>
      </c>
      <c r="AX73" s="374">
        <v>0.25</v>
      </c>
      <c r="AY73" s="372">
        <v>1.5</v>
      </c>
      <c r="AZ73" s="372">
        <v>1</v>
      </c>
      <c r="BA73" s="372">
        <v>0.5</v>
      </c>
      <c r="BB73" s="375">
        <v>0.25</v>
      </c>
      <c r="BC73" s="373">
        <v>1.5</v>
      </c>
      <c r="BD73" s="372">
        <v>1</v>
      </c>
      <c r="BE73" s="372">
        <v>0.5</v>
      </c>
      <c r="BF73" s="374">
        <v>0.25</v>
      </c>
      <c r="BG73" s="372">
        <v>1.5</v>
      </c>
      <c r="BH73" s="372">
        <v>1</v>
      </c>
      <c r="BI73" s="372">
        <v>0.5</v>
      </c>
      <c r="BJ73" s="375">
        <v>0.25</v>
      </c>
      <c r="BK73" s="373">
        <v>1.5</v>
      </c>
      <c r="BL73" s="372">
        <v>1</v>
      </c>
      <c r="BM73" s="372">
        <v>0.5</v>
      </c>
      <c r="BN73" s="374">
        <v>0.25</v>
      </c>
      <c r="BO73" s="376"/>
      <c r="BP73" s="377" t="str">
        <f t="shared" si="8"/>
        <v/>
      </c>
      <c r="BQ73" s="378" t="str">
        <f t="shared" si="8"/>
        <v/>
      </c>
      <c r="BR73" s="378" t="str">
        <f t="shared" si="8"/>
        <v/>
      </c>
      <c r="BS73" s="378" t="str">
        <f t="shared" si="8"/>
        <v/>
      </c>
      <c r="BT73" s="379">
        <v>1</v>
      </c>
      <c r="BU73" s="380">
        <v>0.75</v>
      </c>
      <c r="BV73" s="381">
        <v>0.5</v>
      </c>
      <c r="BW73" s="382">
        <v>0.25</v>
      </c>
      <c r="BX73" s="383">
        <v>1</v>
      </c>
      <c r="BY73" s="380">
        <v>0.75</v>
      </c>
      <c r="BZ73" s="381">
        <v>0.5</v>
      </c>
      <c r="CA73" s="384">
        <v>0.25</v>
      </c>
      <c r="CB73" s="385">
        <v>1.25</v>
      </c>
      <c r="CC73" s="380">
        <v>0.75</v>
      </c>
      <c r="CD73" s="382">
        <v>0.25</v>
      </c>
      <c r="CE73" s="386">
        <v>1.25</v>
      </c>
      <c r="CF73" s="380">
        <v>0.75</v>
      </c>
      <c r="CG73" s="384">
        <v>0.25</v>
      </c>
      <c r="CH73" s="379">
        <v>1</v>
      </c>
      <c r="CI73" s="380">
        <v>0.75</v>
      </c>
      <c r="CJ73" s="387">
        <v>0.5</v>
      </c>
      <c r="CK73" s="386">
        <v>1.25</v>
      </c>
      <c r="CL73" s="380">
        <v>1</v>
      </c>
      <c r="CM73" s="380">
        <v>0.75</v>
      </c>
      <c r="CN73" s="384">
        <v>0.25</v>
      </c>
      <c r="CO73" s="385">
        <v>1.25</v>
      </c>
      <c r="CP73" s="381">
        <v>1</v>
      </c>
      <c r="CQ73" s="380">
        <v>0.75</v>
      </c>
      <c r="CR73" s="381">
        <v>0.5</v>
      </c>
      <c r="CS73" s="382">
        <v>0.25</v>
      </c>
      <c r="CT73" s="386">
        <v>0.25</v>
      </c>
      <c r="CU73" s="380">
        <v>0.25</v>
      </c>
      <c r="CV73" s="384">
        <v>0.25</v>
      </c>
      <c r="CW73" s="385">
        <v>0.25</v>
      </c>
      <c r="CX73" s="380">
        <v>0.25</v>
      </c>
      <c r="CY73" s="382">
        <v>0.25</v>
      </c>
      <c r="CZ73" s="388">
        <v>0.5</v>
      </c>
      <c r="DA73" s="376"/>
      <c r="DB73" s="377" t="str">
        <f t="shared" si="7"/>
        <v/>
      </c>
      <c r="DC73" s="378" t="str">
        <f t="shared" si="7"/>
        <v/>
      </c>
      <c r="DD73" s="378" t="str">
        <f t="shared" si="7"/>
        <v/>
      </c>
      <c r="DE73" s="378" t="str">
        <f t="shared" si="7"/>
        <v/>
      </c>
      <c r="DF73" s="379">
        <v>1</v>
      </c>
      <c r="DG73" s="380">
        <v>0.75</v>
      </c>
      <c r="DH73" s="381">
        <v>0.5</v>
      </c>
      <c r="DI73" s="382">
        <v>0.25</v>
      </c>
      <c r="DJ73" s="383">
        <v>1</v>
      </c>
      <c r="DK73" s="380">
        <v>0.75</v>
      </c>
      <c r="DL73" s="381">
        <v>0.5</v>
      </c>
      <c r="DM73" s="384">
        <v>0.25</v>
      </c>
      <c r="DN73" s="385">
        <v>1.25</v>
      </c>
      <c r="DO73" s="380">
        <v>0.75</v>
      </c>
      <c r="DP73" s="382">
        <v>0.25</v>
      </c>
      <c r="DQ73" s="386">
        <v>1.25</v>
      </c>
      <c r="DR73" s="380">
        <v>0.75</v>
      </c>
      <c r="DS73" s="384">
        <v>0.25</v>
      </c>
      <c r="DT73" s="379">
        <v>1</v>
      </c>
      <c r="DU73" s="380">
        <v>0.75</v>
      </c>
      <c r="DV73" s="387">
        <v>0.5</v>
      </c>
      <c r="DW73" s="386">
        <v>1.25</v>
      </c>
      <c r="DX73" s="380">
        <v>1</v>
      </c>
      <c r="DY73" s="380">
        <v>0.75</v>
      </c>
      <c r="DZ73" s="384">
        <v>0.25</v>
      </c>
      <c r="EA73" s="385">
        <v>1.25</v>
      </c>
      <c r="EB73" s="381">
        <v>1</v>
      </c>
      <c r="EC73" s="380">
        <v>0.75</v>
      </c>
      <c r="ED73" s="381">
        <v>0.5</v>
      </c>
      <c r="EE73" s="382">
        <v>0.25</v>
      </c>
      <c r="EF73" s="386">
        <v>0.25</v>
      </c>
      <c r="EG73" s="380">
        <v>0.25</v>
      </c>
      <c r="EH73" s="384">
        <v>0.25</v>
      </c>
      <c r="EI73" s="385">
        <v>0.25</v>
      </c>
      <c r="EJ73" s="380">
        <v>0.25</v>
      </c>
      <c r="EK73" s="382">
        <v>0.25</v>
      </c>
      <c r="EL73" s="388">
        <v>0.5</v>
      </c>
      <c r="EM73" s="376"/>
    </row>
    <row r="74" spans="1:143" ht="41.4" customHeight="1" x14ac:dyDescent="0.3">
      <c r="A74" t="s">
        <v>308</v>
      </c>
      <c r="B74" s="198" t="str">
        <f>IF('ordem de passagem'!B75="","",'ordem de passagem'!B75)</f>
        <v/>
      </c>
      <c r="C74" s="199" t="str">
        <f>IF('ordem de passagem'!C75="","",'ordem de passagem'!C75)</f>
        <v/>
      </c>
      <c r="D74" s="198" t="str">
        <f>IF('ordem de passagem'!F75="","",'ordem de passagem'!F75)</f>
        <v/>
      </c>
      <c r="E74" s="357" t="str">
        <f>IF('ordem de passagem'!G75="","",'ordem de passagem'!G75)</f>
        <v/>
      </c>
      <c r="F74" s="356">
        <v>1.5</v>
      </c>
      <c r="G74" s="357">
        <v>1</v>
      </c>
      <c r="H74" s="357">
        <v>0.5</v>
      </c>
      <c r="I74" s="358">
        <v>0.25</v>
      </c>
      <c r="J74" s="357">
        <v>1</v>
      </c>
      <c r="K74" s="357">
        <v>0.75</v>
      </c>
      <c r="L74" s="357">
        <v>0.5</v>
      </c>
      <c r="M74" s="359">
        <v>0.25</v>
      </c>
      <c r="N74" s="356">
        <v>1.5</v>
      </c>
      <c r="O74" s="357">
        <v>1</v>
      </c>
      <c r="P74" s="357">
        <v>0.5</v>
      </c>
      <c r="Q74" s="358">
        <v>0.25</v>
      </c>
      <c r="R74" s="357">
        <v>1.5</v>
      </c>
      <c r="S74" s="357">
        <v>1</v>
      </c>
      <c r="T74" s="357">
        <v>0.5</v>
      </c>
      <c r="U74" s="359">
        <v>0.25</v>
      </c>
      <c r="V74" s="356">
        <v>1.5</v>
      </c>
      <c r="W74" s="357">
        <v>1</v>
      </c>
      <c r="X74" s="357">
        <v>0.5</v>
      </c>
      <c r="Y74" s="358">
        <v>0.25</v>
      </c>
      <c r="Z74" s="357">
        <v>1.5</v>
      </c>
      <c r="AA74" s="357">
        <v>1</v>
      </c>
      <c r="AB74" s="357">
        <v>0.5</v>
      </c>
      <c r="AC74" s="359">
        <v>0.25</v>
      </c>
      <c r="AD74" s="356">
        <v>1.5</v>
      </c>
      <c r="AE74" s="357">
        <v>1</v>
      </c>
      <c r="AF74" s="357">
        <v>0.5</v>
      </c>
      <c r="AG74" s="358">
        <v>0.25</v>
      </c>
      <c r="AH74" s="360"/>
      <c r="AI74" s="361" t="str">
        <f t="shared" si="6"/>
        <v/>
      </c>
      <c r="AJ74" s="362" t="str">
        <f t="shared" si="6"/>
        <v/>
      </c>
      <c r="AK74" s="362" t="str">
        <f t="shared" si="6"/>
        <v/>
      </c>
      <c r="AL74" s="362" t="str">
        <f t="shared" si="6"/>
        <v/>
      </c>
      <c r="AM74" s="356">
        <v>1.5</v>
      </c>
      <c r="AN74" s="357">
        <v>1</v>
      </c>
      <c r="AO74" s="357">
        <v>0.5</v>
      </c>
      <c r="AP74" s="358">
        <v>0.25</v>
      </c>
      <c r="AQ74" s="357">
        <v>1</v>
      </c>
      <c r="AR74" s="357">
        <v>0.75</v>
      </c>
      <c r="AS74" s="357">
        <v>0.5</v>
      </c>
      <c r="AT74" s="359">
        <v>0.25</v>
      </c>
      <c r="AU74" s="356">
        <v>1.5</v>
      </c>
      <c r="AV74" s="357">
        <v>1</v>
      </c>
      <c r="AW74" s="357">
        <v>0.5</v>
      </c>
      <c r="AX74" s="358">
        <v>0.25</v>
      </c>
      <c r="AY74" s="357">
        <v>1.5</v>
      </c>
      <c r="AZ74" s="357">
        <v>1</v>
      </c>
      <c r="BA74" s="357">
        <v>0.5</v>
      </c>
      <c r="BB74" s="359">
        <v>0.25</v>
      </c>
      <c r="BC74" s="356">
        <v>1.5</v>
      </c>
      <c r="BD74" s="357">
        <v>1</v>
      </c>
      <c r="BE74" s="357">
        <v>0.5</v>
      </c>
      <c r="BF74" s="358">
        <v>0.25</v>
      </c>
      <c r="BG74" s="357">
        <v>1.5</v>
      </c>
      <c r="BH74" s="357">
        <v>1</v>
      </c>
      <c r="BI74" s="357">
        <v>0.5</v>
      </c>
      <c r="BJ74" s="359">
        <v>0.25</v>
      </c>
      <c r="BK74" s="356">
        <v>1.5</v>
      </c>
      <c r="BL74" s="357">
        <v>1</v>
      </c>
      <c r="BM74" s="357">
        <v>0.5</v>
      </c>
      <c r="BN74" s="358">
        <v>0.25</v>
      </c>
      <c r="BO74" s="360"/>
      <c r="BP74" s="361" t="str">
        <f t="shared" si="8"/>
        <v/>
      </c>
      <c r="BQ74" s="362" t="str">
        <f t="shared" si="8"/>
        <v/>
      </c>
      <c r="BR74" s="362" t="str">
        <f t="shared" si="8"/>
        <v/>
      </c>
      <c r="BS74" s="362" t="str">
        <f t="shared" si="8"/>
        <v/>
      </c>
      <c r="BT74" s="363">
        <v>1</v>
      </c>
      <c r="BU74" s="364">
        <v>0.75</v>
      </c>
      <c r="BV74" s="365">
        <v>0.5</v>
      </c>
      <c r="BW74" s="366">
        <v>0.25</v>
      </c>
      <c r="BX74" s="367">
        <v>1</v>
      </c>
      <c r="BY74" s="364">
        <v>0.75</v>
      </c>
      <c r="BZ74" s="365">
        <v>0.5</v>
      </c>
      <c r="CA74" s="368">
        <v>0.25</v>
      </c>
      <c r="CB74" s="369">
        <v>1.25</v>
      </c>
      <c r="CC74" s="364">
        <v>0.75</v>
      </c>
      <c r="CD74" s="366">
        <v>0.25</v>
      </c>
      <c r="CE74" s="367">
        <v>1.25</v>
      </c>
      <c r="CF74" s="364">
        <v>0.75</v>
      </c>
      <c r="CG74" s="368">
        <v>0.25</v>
      </c>
      <c r="CH74" s="363">
        <v>1</v>
      </c>
      <c r="CI74" s="364">
        <v>0.75</v>
      </c>
      <c r="CJ74" s="370">
        <v>0.5</v>
      </c>
      <c r="CK74" s="367">
        <v>1.25</v>
      </c>
      <c r="CL74" s="364">
        <v>1</v>
      </c>
      <c r="CM74" s="364">
        <v>0.75</v>
      </c>
      <c r="CN74" s="368">
        <v>0.25</v>
      </c>
      <c r="CO74" s="369">
        <v>1.25</v>
      </c>
      <c r="CP74" s="365">
        <v>1</v>
      </c>
      <c r="CQ74" s="364">
        <v>0.75</v>
      </c>
      <c r="CR74" s="365">
        <v>0.5</v>
      </c>
      <c r="CS74" s="366">
        <v>0.25</v>
      </c>
      <c r="CT74" s="367">
        <v>0.25</v>
      </c>
      <c r="CU74" s="364">
        <v>0.25</v>
      </c>
      <c r="CV74" s="368">
        <v>0.25</v>
      </c>
      <c r="CW74" s="369">
        <v>0.25</v>
      </c>
      <c r="CX74" s="364">
        <v>0.25</v>
      </c>
      <c r="CY74" s="366">
        <v>0.25</v>
      </c>
      <c r="CZ74" s="371">
        <v>0.5</v>
      </c>
      <c r="DA74" s="360"/>
      <c r="DB74" s="361" t="str">
        <f t="shared" si="7"/>
        <v/>
      </c>
      <c r="DC74" s="362" t="str">
        <f t="shared" si="7"/>
        <v/>
      </c>
      <c r="DD74" s="362" t="str">
        <f t="shared" si="7"/>
        <v/>
      </c>
      <c r="DE74" s="362" t="str">
        <f t="shared" si="7"/>
        <v/>
      </c>
      <c r="DF74" s="363">
        <v>1</v>
      </c>
      <c r="DG74" s="364">
        <v>0.75</v>
      </c>
      <c r="DH74" s="365">
        <v>0.5</v>
      </c>
      <c r="DI74" s="366">
        <v>0.25</v>
      </c>
      <c r="DJ74" s="367">
        <v>1</v>
      </c>
      <c r="DK74" s="364">
        <v>0.75</v>
      </c>
      <c r="DL74" s="365">
        <v>0.5</v>
      </c>
      <c r="DM74" s="368">
        <v>0.25</v>
      </c>
      <c r="DN74" s="369">
        <v>1.25</v>
      </c>
      <c r="DO74" s="364">
        <v>0.75</v>
      </c>
      <c r="DP74" s="366">
        <v>0.25</v>
      </c>
      <c r="DQ74" s="367">
        <v>1.25</v>
      </c>
      <c r="DR74" s="364">
        <v>0.75</v>
      </c>
      <c r="DS74" s="368">
        <v>0.25</v>
      </c>
      <c r="DT74" s="363">
        <v>1</v>
      </c>
      <c r="DU74" s="364">
        <v>0.75</v>
      </c>
      <c r="DV74" s="370">
        <v>0.5</v>
      </c>
      <c r="DW74" s="367">
        <v>1.25</v>
      </c>
      <c r="DX74" s="364">
        <v>1</v>
      </c>
      <c r="DY74" s="364">
        <v>0.75</v>
      </c>
      <c r="DZ74" s="368">
        <v>0.25</v>
      </c>
      <c r="EA74" s="369">
        <v>1.25</v>
      </c>
      <c r="EB74" s="365">
        <v>1</v>
      </c>
      <c r="EC74" s="364">
        <v>0.75</v>
      </c>
      <c r="ED74" s="365">
        <v>0.5</v>
      </c>
      <c r="EE74" s="366">
        <v>0.25</v>
      </c>
      <c r="EF74" s="367">
        <v>0.25</v>
      </c>
      <c r="EG74" s="364">
        <v>0.25</v>
      </c>
      <c r="EH74" s="368">
        <v>0.25</v>
      </c>
      <c r="EI74" s="369">
        <v>0.25</v>
      </c>
      <c r="EJ74" s="364">
        <v>0.25</v>
      </c>
      <c r="EK74" s="366">
        <v>0.25</v>
      </c>
      <c r="EL74" s="371">
        <v>0.5</v>
      </c>
      <c r="EM74" s="360"/>
    </row>
    <row r="75" spans="1:143" ht="41.4" customHeight="1" x14ac:dyDescent="0.3">
      <c r="A75" t="s">
        <v>309</v>
      </c>
      <c r="B75" s="327" t="str">
        <f>IF('ordem de passagem'!B76="","",'ordem de passagem'!B76)</f>
        <v/>
      </c>
      <c r="C75" s="127" t="str">
        <f>IF('ordem de passagem'!C76="","",'ordem de passagem'!C76)</f>
        <v/>
      </c>
      <c r="D75" s="327" t="str">
        <f>IF('ordem de passagem'!F76="","",'ordem de passagem'!F76)</f>
        <v/>
      </c>
      <c r="E75" s="372" t="str">
        <f>IF('ordem de passagem'!G76="","",'ordem de passagem'!G76)</f>
        <v/>
      </c>
      <c r="F75" s="373">
        <v>1.5</v>
      </c>
      <c r="G75" s="372">
        <v>1</v>
      </c>
      <c r="H75" s="372">
        <v>0.5</v>
      </c>
      <c r="I75" s="374">
        <v>0.25</v>
      </c>
      <c r="J75" s="372">
        <v>1</v>
      </c>
      <c r="K75" s="372">
        <v>0.75</v>
      </c>
      <c r="L75" s="372">
        <v>0.5</v>
      </c>
      <c r="M75" s="375">
        <v>0.25</v>
      </c>
      <c r="N75" s="373">
        <v>1.5</v>
      </c>
      <c r="O75" s="372">
        <v>1</v>
      </c>
      <c r="P75" s="372">
        <v>0.5</v>
      </c>
      <c r="Q75" s="374">
        <v>0.25</v>
      </c>
      <c r="R75" s="372">
        <v>1.5</v>
      </c>
      <c r="S75" s="372">
        <v>1</v>
      </c>
      <c r="T75" s="372">
        <v>0.5</v>
      </c>
      <c r="U75" s="375">
        <v>0.25</v>
      </c>
      <c r="V75" s="373">
        <v>1.5</v>
      </c>
      <c r="W75" s="372">
        <v>1</v>
      </c>
      <c r="X75" s="372">
        <v>0.5</v>
      </c>
      <c r="Y75" s="374">
        <v>0.25</v>
      </c>
      <c r="Z75" s="372">
        <v>1.5</v>
      </c>
      <c r="AA75" s="372">
        <v>1</v>
      </c>
      <c r="AB75" s="372">
        <v>0.5</v>
      </c>
      <c r="AC75" s="375">
        <v>0.25</v>
      </c>
      <c r="AD75" s="373">
        <v>1.5</v>
      </c>
      <c r="AE75" s="372">
        <v>1</v>
      </c>
      <c r="AF75" s="372">
        <v>0.5</v>
      </c>
      <c r="AG75" s="374">
        <v>0.25</v>
      </c>
      <c r="AH75" s="376"/>
      <c r="AI75" s="377" t="str">
        <f t="shared" si="6"/>
        <v/>
      </c>
      <c r="AJ75" s="378" t="str">
        <f t="shared" si="6"/>
        <v/>
      </c>
      <c r="AK75" s="378" t="str">
        <f t="shared" si="6"/>
        <v/>
      </c>
      <c r="AL75" s="378" t="str">
        <f t="shared" si="6"/>
        <v/>
      </c>
      <c r="AM75" s="373">
        <v>1.5</v>
      </c>
      <c r="AN75" s="372">
        <v>1</v>
      </c>
      <c r="AO75" s="372">
        <v>0.5</v>
      </c>
      <c r="AP75" s="374">
        <v>0.25</v>
      </c>
      <c r="AQ75" s="372">
        <v>1</v>
      </c>
      <c r="AR75" s="372">
        <v>0.75</v>
      </c>
      <c r="AS75" s="372">
        <v>0.5</v>
      </c>
      <c r="AT75" s="375">
        <v>0.25</v>
      </c>
      <c r="AU75" s="373">
        <v>1.5</v>
      </c>
      <c r="AV75" s="372">
        <v>1</v>
      </c>
      <c r="AW75" s="372">
        <v>0.5</v>
      </c>
      <c r="AX75" s="374">
        <v>0.25</v>
      </c>
      <c r="AY75" s="372">
        <v>1.5</v>
      </c>
      <c r="AZ75" s="372">
        <v>1</v>
      </c>
      <c r="BA75" s="372">
        <v>0.5</v>
      </c>
      <c r="BB75" s="375">
        <v>0.25</v>
      </c>
      <c r="BC75" s="373">
        <v>1.5</v>
      </c>
      <c r="BD75" s="372">
        <v>1</v>
      </c>
      <c r="BE75" s="372">
        <v>0.5</v>
      </c>
      <c r="BF75" s="374">
        <v>0.25</v>
      </c>
      <c r="BG75" s="372">
        <v>1.5</v>
      </c>
      <c r="BH75" s="372">
        <v>1</v>
      </c>
      <c r="BI75" s="372">
        <v>0.5</v>
      </c>
      <c r="BJ75" s="375">
        <v>0.25</v>
      </c>
      <c r="BK75" s="373">
        <v>1.5</v>
      </c>
      <c r="BL75" s="372">
        <v>1</v>
      </c>
      <c r="BM75" s="372">
        <v>0.5</v>
      </c>
      <c r="BN75" s="374">
        <v>0.25</v>
      </c>
      <c r="BO75" s="376"/>
      <c r="BP75" s="377" t="str">
        <f t="shared" si="8"/>
        <v/>
      </c>
      <c r="BQ75" s="378" t="str">
        <f t="shared" si="8"/>
        <v/>
      </c>
      <c r="BR75" s="378" t="str">
        <f t="shared" si="8"/>
        <v/>
      </c>
      <c r="BS75" s="378" t="str">
        <f t="shared" si="8"/>
        <v/>
      </c>
      <c r="BT75" s="379">
        <v>1</v>
      </c>
      <c r="BU75" s="380">
        <v>0.75</v>
      </c>
      <c r="BV75" s="381">
        <v>0.5</v>
      </c>
      <c r="BW75" s="382">
        <v>0.25</v>
      </c>
      <c r="BX75" s="383">
        <v>1</v>
      </c>
      <c r="BY75" s="380">
        <v>0.75</v>
      </c>
      <c r="BZ75" s="381">
        <v>0.5</v>
      </c>
      <c r="CA75" s="384">
        <v>0.25</v>
      </c>
      <c r="CB75" s="385">
        <v>1.25</v>
      </c>
      <c r="CC75" s="380">
        <v>0.75</v>
      </c>
      <c r="CD75" s="382">
        <v>0.25</v>
      </c>
      <c r="CE75" s="386">
        <v>1.25</v>
      </c>
      <c r="CF75" s="380">
        <v>0.75</v>
      </c>
      <c r="CG75" s="384">
        <v>0.25</v>
      </c>
      <c r="CH75" s="379">
        <v>1</v>
      </c>
      <c r="CI75" s="380">
        <v>0.75</v>
      </c>
      <c r="CJ75" s="387">
        <v>0.5</v>
      </c>
      <c r="CK75" s="386">
        <v>1.25</v>
      </c>
      <c r="CL75" s="380">
        <v>1</v>
      </c>
      <c r="CM75" s="380">
        <v>0.75</v>
      </c>
      <c r="CN75" s="384">
        <v>0.25</v>
      </c>
      <c r="CO75" s="385">
        <v>1.25</v>
      </c>
      <c r="CP75" s="381">
        <v>1</v>
      </c>
      <c r="CQ75" s="380">
        <v>0.75</v>
      </c>
      <c r="CR75" s="381">
        <v>0.5</v>
      </c>
      <c r="CS75" s="382">
        <v>0.25</v>
      </c>
      <c r="CT75" s="386">
        <v>0.25</v>
      </c>
      <c r="CU75" s="380">
        <v>0.25</v>
      </c>
      <c r="CV75" s="384">
        <v>0.25</v>
      </c>
      <c r="CW75" s="385">
        <v>0.25</v>
      </c>
      <c r="CX75" s="380">
        <v>0.25</v>
      </c>
      <c r="CY75" s="382">
        <v>0.25</v>
      </c>
      <c r="CZ75" s="388">
        <v>0.5</v>
      </c>
      <c r="DA75" s="376"/>
      <c r="DB75" s="377" t="str">
        <f t="shared" si="7"/>
        <v/>
      </c>
      <c r="DC75" s="378" t="str">
        <f t="shared" si="7"/>
        <v/>
      </c>
      <c r="DD75" s="378" t="str">
        <f t="shared" si="7"/>
        <v/>
      </c>
      <c r="DE75" s="378" t="str">
        <f t="shared" si="7"/>
        <v/>
      </c>
      <c r="DF75" s="379">
        <v>1</v>
      </c>
      <c r="DG75" s="380">
        <v>0.75</v>
      </c>
      <c r="DH75" s="381">
        <v>0.5</v>
      </c>
      <c r="DI75" s="382">
        <v>0.25</v>
      </c>
      <c r="DJ75" s="383">
        <v>1</v>
      </c>
      <c r="DK75" s="380">
        <v>0.75</v>
      </c>
      <c r="DL75" s="381">
        <v>0.5</v>
      </c>
      <c r="DM75" s="384">
        <v>0.25</v>
      </c>
      <c r="DN75" s="385">
        <v>1.25</v>
      </c>
      <c r="DO75" s="380">
        <v>0.75</v>
      </c>
      <c r="DP75" s="382">
        <v>0.25</v>
      </c>
      <c r="DQ75" s="386">
        <v>1.25</v>
      </c>
      <c r="DR75" s="380">
        <v>0.75</v>
      </c>
      <c r="DS75" s="384">
        <v>0.25</v>
      </c>
      <c r="DT75" s="379">
        <v>1</v>
      </c>
      <c r="DU75" s="380">
        <v>0.75</v>
      </c>
      <c r="DV75" s="387">
        <v>0.5</v>
      </c>
      <c r="DW75" s="386">
        <v>1.25</v>
      </c>
      <c r="DX75" s="380">
        <v>1</v>
      </c>
      <c r="DY75" s="380">
        <v>0.75</v>
      </c>
      <c r="DZ75" s="384">
        <v>0.25</v>
      </c>
      <c r="EA75" s="385">
        <v>1.25</v>
      </c>
      <c r="EB75" s="381">
        <v>1</v>
      </c>
      <c r="EC75" s="380">
        <v>0.75</v>
      </c>
      <c r="ED75" s="381">
        <v>0.5</v>
      </c>
      <c r="EE75" s="382">
        <v>0.25</v>
      </c>
      <c r="EF75" s="386">
        <v>0.25</v>
      </c>
      <c r="EG75" s="380">
        <v>0.25</v>
      </c>
      <c r="EH75" s="384">
        <v>0.25</v>
      </c>
      <c r="EI75" s="385">
        <v>0.25</v>
      </c>
      <c r="EJ75" s="380">
        <v>0.25</v>
      </c>
      <c r="EK75" s="382">
        <v>0.25</v>
      </c>
      <c r="EL75" s="388">
        <v>0.5</v>
      </c>
      <c r="EM75" s="376"/>
    </row>
    <row r="76" spans="1:143" ht="41.4" customHeight="1" x14ac:dyDescent="0.3">
      <c r="A76" t="s">
        <v>310</v>
      </c>
      <c r="B76" s="198" t="str">
        <f>IF('ordem de passagem'!B77="","",'ordem de passagem'!B77)</f>
        <v/>
      </c>
      <c r="C76" s="199" t="str">
        <f>IF('ordem de passagem'!C77="","",'ordem de passagem'!C77)</f>
        <v/>
      </c>
      <c r="D76" s="198" t="str">
        <f>IF('ordem de passagem'!F77="","",'ordem de passagem'!F77)</f>
        <v/>
      </c>
      <c r="E76" s="357" t="str">
        <f>IF('ordem de passagem'!G77="","",'ordem de passagem'!G77)</f>
        <v/>
      </c>
      <c r="F76" s="356">
        <v>1.5</v>
      </c>
      <c r="G76" s="357">
        <v>1</v>
      </c>
      <c r="H76" s="357">
        <v>0.5</v>
      </c>
      <c r="I76" s="358">
        <v>0.25</v>
      </c>
      <c r="J76" s="357">
        <v>1</v>
      </c>
      <c r="K76" s="357">
        <v>0.75</v>
      </c>
      <c r="L76" s="357">
        <v>0.5</v>
      </c>
      <c r="M76" s="359">
        <v>0.25</v>
      </c>
      <c r="N76" s="356">
        <v>1.5</v>
      </c>
      <c r="O76" s="357">
        <v>1</v>
      </c>
      <c r="P76" s="357">
        <v>0.5</v>
      </c>
      <c r="Q76" s="358">
        <v>0.25</v>
      </c>
      <c r="R76" s="357">
        <v>1.5</v>
      </c>
      <c r="S76" s="357">
        <v>1</v>
      </c>
      <c r="T76" s="357">
        <v>0.5</v>
      </c>
      <c r="U76" s="359">
        <v>0.25</v>
      </c>
      <c r="V76" s="356">
        <v>1.5</v>
      </c>
      <c r="W76" s="357">
        <v>1</v>
      </c>
      <c r="X76" s="357">
        <v>0.5</v>
      </c>
      <c r="Y76" s="358">
        <v>0.25</v>
      </c>
      <c r="Z76" s="357">
        <v>1.5</v>
      </c>
      <c r="AA76" s="357">
        <v>1</v>
      </c>
      <c r="AB76" s="357">
        <v>0.5</v>
      </c>
      <c r="AC76" s="359">
        <v>0.25</v>
      </c>
      <c r="AD76" s="356">
        <v>1.5</v>
      </c>
      <c r="AE76" s="357">
        <v>1</v>
      </c>
      <c r="AF76" s="357">
        <v>0.5</v>
      </c>
      <c r="AG76" s="358">
        <v>0.25</v>
      </c>
      <c r="AH76" s="360"/>
      <c r="AI76" s="361" t="str">
        <f t="shared" si="6"/>
        <v/>
      </c>
      <c r="AJ76" s="362" t="str">
        <f t="shared" si="6"/>
        <v/>
      </c>
      <c r="AK76" s="362" t="str">
        <f t="shared" si="6"/>
        <v/>
      </c>
      <c r="AL76" s="362" t="str">
        <f t="shared" si="6"/>
        <v/>
      </c>
      <c r="AM76" s="356">
        <v>1.5</v>
      </c>
      <c r="AN76" s="357">
        <v>1</v>
      </c>
      <c r="AO76" s="357">
        <v>0.5</v>
      </c>
      <c r="AP76" s="358">
        <v>0.25</v>
      </c>
      <c r="AQ76" s="357">
        <v>1</v>
      </c>
      <c r="AR76" s="357">
        <v>0.75</v>
      </c>
      <c r="AS76" s="357">
        <v>0.5</v>
      </c>
      <c r="AT76" s="359">
        <v>0.25</v>
      </c>
      <c r="AU76" s="356">
        <v>1.5</v>
      </c>
      <c r="AV76" s="357">
        <v>1</v>
      </c>
      <c r="AW76" s="357">
        <v>0.5</v>
      </c>
      <c r="AX76" s="358">
        <v>0.25</v>
      </c>
      <c r="AY76" s="357">
        <v>1.5</v>
      </c>
      <c r="AZ76" s="357">
        <v>1</v>
      </c>
      <c r="BA76" s="357">
        <v>0.5</v>
      </c>
      <c r="BB76" s="359">
        <v>0.25</v>
      </c>
      <c r="BC76" s="356">
        <v>1.5</v>
      </c>
      <c r="BD76" s="357">
        <v>1</v>
      </c>
      <c r="BE76" s="357">
        <v>0.5</v>
      </c>
      <c r="BF76" s="358">
        <v>0.25</v>
      </c>
      <c r="BG76" s="357">
        <v>1.5</v>
      </c>
      <c r="BH76" s="357">
        <v>1</v>
      </c>
      <c r="BI76" s="357">
        <v>0.5</v>
      </c>
      <c r="BJ76" s="359">
        <v>0.25</v>
      </c>
      <c r="BK76" s="356">
        <v>1.5</v>
      </c>
      <c r="BL76" s="357">
        <v>1</v>
      </c>
      <c r="BM76" s="357">
        <v>0.5</v>
      </c>
      <c r="BN76" s="358">
        <v>0.25</v>
      </c>
      <c r="BO76" s="360"/>
      <c r="BP76" s="361" t="str">
        <f t="shared" si="8"/>
        <v/>
      </c>
      <c r="BQ76" s="362" t="str">
        <f t="shared" si="8"/>
        <v/>
      </c>
      <c r="BR76" s="362" t="str">
        <f t="shared" si="8"/>
        <v/>
      </c>
      <c r="BS76" s="362" t="str">
        <f t="shared" si="8"/>
        <v/>
      </c>
      <c r="BT76" s="363">
        <v>1</v>
      </c>
      <c r="BU76" s="364">
        <v>0.75</v>
      </c>
      <c r="BV76" s="365">
        <v>0.5</v>
      </c>
      <c r="BW76" s="366">
        <v>0.25</v>
      </c>
      <c r="BX76" s="367">
        <v>1</v>
      </c>
      <c r="BY76" s="364">
        <v>0.75</v>
      </c>
      <c r="BZ76" s="365">
        <v>0.5</v>
      </c>
      <c r="CA76" s="368">
        <v>0.25</v>
      </c>
      <c r="CB76" s="369">
        <v>1.25</v>
      </c>
      <c r="CC76" s="364">
        <v>0.75</v>
      </c>
      <c r="CD76" s="366">
        <v>0.25</v>
      </c>
      <c r="CE76" s="367">
        <v>1.25</v>
      </c>
      <c r="CF76" s="364">
        <v>0.75</v>
      </c>
      <c r="CG76" s="368">
        <v>0.25</v>
      </c>
      <c r="CH76" s="363">
        <v>1</v>
      </c>
      <c r="CI76" s="364">
        <v>0.75</v>
      </c>
      <c r="CJ76" s="370">
        <v>0.5</v>
      </c>
      <c r="CK76" s="367">
        <v>1.25</v>
      </c>
      <c r="CL76" s="364">
        <v>1</v>
      </c>
      <c r="CM76" s="364">
        <v>0.75</v>
      </c>
      <c r="CN76" s="368">
        <v>0.25</v>
      </c>
      <c r="CO76" s="369">
        <v>1.25</v>
      </c>
      <c r="CP76" s="365">
        <v>1</v>
      </c>
      <c r="CQ76" s="364">
        <v>0.75</v>
      </c>
      <c r="CR76" s="365">
        <v>0.5</v>
      </c>
      <c r="CS76" s="366">
        <v>0.25</v>
      </c>
      <c r="CT76" s="367">
        <v>0.25</v>
      </c>
      <c r="CU76" s="364">
        <v>0.25</v>
      </c>
      <c r="CV76" s="368">
        <v>0.25</v>
      </c>
      <c r="CW76" s="369">
        <v>0.25</v>
      </c>
      <c r="CX76" s="364">
        <v>0.25</v>
      </c>
      <c r="CY76" s="366">
        <v>0.25</v>
      </c>
      <c r="CZ76" s="371">
        <v>0.5</v>
      </c>
      <c r="DA76" s="360"/>
      <c r="DB76" s="361" t="str">
        <f t="shared" si="7"/>
        <v/>
      </c>
      <c r="DC76" s="362" t="str">
        <f t="shared" si="7"/>
        <v/>
      </c>
      <c r="DD76" s="362" t="str">
        <f t="shared" si="7"/>
        <v/>
      </c>
      <c r="DE76" s="362" t="str">
        <f t="shared" si="7"/>
        <v/>
      </c>
      <c r="DF76" s="363">
        <v>1</v>
      </c>
      <c r="DG76" s="364">
        <v>0.75</v>
      </c>
      <c r="DH76" s="365">
        <v>0.5</v>
      </c>
      <c r="DI76" s="366">
        <v>0.25</v>
      </c>
      <c r="DJ76" s="367">
        <v>1</v>
      </c>
      <c r="DK76" s="364">
        <v>0.75</v>
      </c>
      <c r="DL76" s="365">
        <v>0.5</v>
      </c>
      <c r="DM76" s="368">
        <v>0.25</v>
      </c>
      <c r="DN76" s="369">
        <v>1.25</v>
      </c>
      <c r="DO76" s="364">
        <v>0.75</v>
      </c>
      <c r="DP76" s="366">
        <v>0.25</v>
      </c>
      <c r="DQ76" s="367">
        <v>1.25</v>
      </c>
      <c r="DR76" s="364">
        <v>0.75</v>
      </c>
      <c r="DS76" s="368">
        <v>0.25</v>
      </c>
      <c r="DT76" s="363">
        <v>1</v>
      </c>
      <c r="DU76" s="364">
        <v>0.75</v>
      </c>
      <c r="DV76" s="370">
        <v>0.5</v>
      </c>
      <c r="DW76" s="367">
        <v>1.25</v>
      </c>
      <c r="DX76" s="364">
        <v>1</v>
      </c>
      <c r="DY76" s="364">
        <v>0.75</v>
      </c>
      <c r="DZ76" s="368">
        <v>0.25</v>
      </c>
      <c r="EA76" s="369">
        <v>1.25</v>
      </c>
      <c r="EB76" s="365">
        <v>1</v>
      </c>
      <c r="EC76" s="364">
        <v>0.75</v>
      </c>
      <c r="ED76" s="365">
        <v>0.5</v>
      </c>
      <c r="EE76" s="366">
        <v>0.25</v>
      </c>
      <c r="EF76" s="367">
        <v>0.25</v>
      </c>
      <c r="EG76" s="364">
        <v>0.25</v>
      </c>
      <c r="EH76" s="368">
        <v>0.25</v>
      </c>
      <c r="EI76" s="369">
        <v>0.25</v>
      </c>
      <c r="EJ76" s="364">
        <v>0.25</v>
      </c>
      <c r="EK76" s="366">
        <v>0.25</v>
      </c>
      <c r="EL76" s="371">
        <v>0.5</v>
      </c>
      <c r="EM76" s="360"/>
    </row>
    <row r="77" spans="1:143" ht="41.4" customHeight="1" x14ac:dyDescent="0.3">
      <c r="A77" t="s">
        <v>311</v>
      </c>
      <c r="B77" s="327" t="str">
        <f>IF('ordem de passagem'!B78="","",'ordem de passagem'!B78)</f>
        <v/>
      </c>
      <c r="C77" s="127" t="str">
        <f>IF('ordem de passagem'!C78="","",'ordem de passagem'!C78)</f>
        <v/>
      </c>
      <c r="D77" s="327" t="str">
        <f>IF('ordem de passagem'!F78="","",'ordem de passagem'!F78)</f>
        <v/>
      </c>
      <c r="E77" s="372" t="str">
        <f>IF('ordem de passagem'!G78="","",'ordem de passagem'!G78)</f>
        <v/>
      </c>
      <c r="F77" s="373">
        <v>1.5</v>
      </c>
      <c r="G77" s="372">
        <v>1</v>
      </c>
      <c r="H77" s="372">
        <v>0.5</v>
      </c>
      <c r="I77" s="374">
        <v>0.25</v>
      </c>
      <c r="J77" s="372">
        <v>1</v>
      </c>
      <c r="K77" s="372">
        <v>0.75</v>
      </c>
      <c r="L77" s="372">
        <v>0.5</v>
      </c>
      <c r="M77" s="375">
        <v>0.25</v>
      </c>
      <c r="N77" s="373">
        <v>1.5</v>
      </c>
      <c r="O77" s="372">
        <v>1</v>
      </c>
      <c r="P77" s="372">
        <v>0.5</v>
      </c>
      <c r="Q77" s="374">
        <v>0.25</v>
      </c>
      <c r="R77" s="372">
        <v>1.5</v>
      </c>
      <c r="S77" s="372">
        <v>1</v>
      </c>
      <c r="T77" s="372">
        <v>0.5</v>
      </c>
      <c r="U77" s="375">
        <v>0.25</v>
      </c>
      <c r="V77" s="373">
        <v>1.5</v>
      </c>
      <c r="W77" s="372">
        <v>1</v>
      </c>
      <c r="X77" s="372">
        <v>0.5</v>
      </c>
      <c r="Y77" s="374">
        <v>0.25</v>
      </c>
      <c r="Z77" s="372">
        <v>1.5</v>
      </c>
      <c r="AA77" s="372">
        <v>1</v>
      </c>
      <c r="AB77" s="372">
        <v>0.5</v>
      </c>
      <c r="AC77" s="375">
        <v>0.25</v>
      </c>
      <c r="AD77" s="373">
        <v>1.5</v>
      </c>
      <c r="AE77" s="372">
        <v>1</v>
      </c>
      <c r="AF77" s="372">
        <v>0.5</v>
      </c>
      <c r="AG77" s="374">
        <v>0.25</v>
      </c>
      <c r="AH77" s="376"/>
      <c r="AI77" s="377" t="str">
        <f t="shared" si="6"/>
        <v/>
      </c>
      <c r="AJ77" s="378" t="str">
        <f t="shared" si="6"/>
        <v/>
      </c>
      <c r="AK77" s="378" t="str">
        <f t="shared" si="6"/>
        <v/>
      </c>
      <c r="AL77" s="378" t="str">
        <f t="shared" si="6"/>
        <v/>
      </c>
      <c r="AM77" s="373">
        <v>1.5</v>
      </c>
      <c r="AN77" s="372">
        <v>1</v>
      </c>
      <c r="AO77" s="372">
        <v>0.5</v>
      </c>
      <c r="AP77" s="374">
        <v>0.25</v>
      </c>
      <c r="AQ77" s="372">
        <v>1</v>
      </c>
      <c r="AR77" s="372">
        <v>0.75</v>
      </c>
      <c r="AS77" s="372">
        <v>0.5</v>
      </c>
      <c r="AT77" s="375">
        <v>0.25</v>
      </c>
      <c r="AU77" s="373">
        <v>1.5</v>
      </c>
      <c r="AV77" s="372">
        <v>1</v>
      </c>
      <c r="AW77" s="372">
        <v>0.5</v>
      </c>
      <c r="AX77" s="374">
        <v>0.25</v>
      </c>
      <c r="AY77" s="372">
        <v>1.5</v>
      </c>
      <c r="AZ77" s="372">
        <v>1</v>
      </c>
      <c r="BA77" s="372">
        <v>0.5</v>
      </c>
      <c r="BB77" s="375">
        <v>0.25</v>
      </c>
      <c r="BC77" s="373">
        <v>1.5</v>
      </c>
      <c r="BD77" s="372">
        <v>1</v>
      </c>
      <c r="BE77" s="372">
        <v>0.5</v>
      </c>
      <c r="BF77" s="374">
        <v>0.25</v>
      </c>
      <c r="BG77" s="372">
        <v>1.5</v>
      </c>
      <c r="BH77" s="372">
        <v>1</v>
      </c>
      <c r="BI77" s="372">
        <v>0.5</v>
      </c>
      <c r="BJ77" s="375">
        <v>0.25</v>
      </c>
      <c r="BK77" s="373">
        <v>1.5</v>
      </c>
      <c r="BL77" s="372">
        <v>1</v>
      </c>
      <c r="BM77" s="372">
        <v>0.5</v>
      </c>
      <c r="BN77" s="374">
        <v>0.25</v>
      </c>
      <c r="BO77" s="376"/>
      <c r="BP77" s="377" t="str">
        <f t="shared" si="8"/>
        <v/>
      </c>
      <c r="BQ77" s="378" t="str">
        <f t="shared" si="8"/>
        <v/>
      </c>
      <c r="BR77" s="378" t="str">
        <f t="shared" si="8"/>
        <v/>
      </c>
      <c r="BS77" s="378" t="str">
        <f t="shared" si="8"/>
        <v/>
      </c>
      <c r="BT77" s="379">
        <v>1</v>
      </c>
      <c r="BU77" s="380">
        <v>0.75</v>
      </c>
      <c r="BV77" s="381">
        <v>0.5</v>
      </c>
      <c r="BW77" s="382">
        <v>0.25</v>
      </c>
      <c r="BX77" s="383">
        <v>1</v>
      </c>
      <c r="BY77" s="380">
        <v>0.75</v>
      </c>
      <c r="BZ77" s="381">
        <v>0.5</v>
      </c>
      <c r="CA77" s="384">
        <v>0.25</v>
      </c>
      <c r="CB77" s="385">
        <v>1.25</v>
      </c>
      <c r="CC77" s="380">
        <v>0.75</v>
      </c>
      <c r="CD77" s="382">
        <v>0.25</v>
      </c>
      <c r="CE77" s="386">
        <v>1.25</v>
      </c>
      <c r="CF77" s="380">
        <v>0.75</v>
      </c>
      <c r="CG77" s="384">
        <v>0.25</v>
      </c>
      <c r="CH77" s="379">
        <v>1</v>
      </c>
      <c r="CI77" s="380">
        <v>0.75</v>
      </c>
      <c r="CJ77" s="387">
        <v>0.5</v>
      </c>
      <c r="CK77" s="386">
        <v>1.25</v>
      </c>
      <c r="CL77" s="380">
        <v>1</v>
      </c>
      <c r="CM77" s="380">
        <v>0.75</v>
      </c>
      <c r="CN77" s="384">
        <v>0.25</v>
      </c>
      <c r="CO77" s="385">
        <v>1.25</v>
      </c>
      <c r="CP77" s="381">
        <v>1</v>
      </c>
      <c r="CQ77" s="380">
        <v>0.75</v>
      </c>
      <c r="CR77" s="381">
        <v>0.5</v>
      </c>
      <c r="CS77" s="382">
        <v>0.25</v>
      </c>
      <c r="CT77" s="386">
        <v>0.25</v>
      </c>
      <c r="CU77" s="380">
        <v>0.25</v>
      </c>
      <c r="CV77" s="384">
        <v>0.25</v>
      </c>
      <c r="CW77" s="385">
        <v>0.25</v>
      </c>
      <c r="CX77" s="380">
        <v>0.25</v>
      </c>
      <c r="CY77" s="382">
        <v>0.25</v>
      </c>
      <c r="CZ77" s="388">
        <v>0.5</v>
      </c>
      <c r="DA77" s="376"/>
      <c r="DB77" s="377" t="str">
        <f t="shared" si="7"/>
        <v/>
      </c>
      <c r="DC77" s="378" t="str">
        <f t="shared" si="7"/>
        <v/>
      </c>
      <c r="DD77" s="378" t="str">
        <f t="shared" si="7"/>
        <v/>
      </c>
      <c r="DE77" s="378" t="str">
        <f t="shared" si="7"/>
        <v/>
      </c>
      <c r="DF77" s="379">
        <v>1</v>
      </c>
      <c r="DG77" s="380">
        <v>0.75</v>
      </c>
      <c r="DH77" s="381">
        <v>0.5</v>
      </c>
      <c r="DI77" s="382">
        <v>0.25</v>
      </c>
      <c r="DJ77" s="383">
        <v>1</v>
      </c>
      <c r="DK77" s="380">
        <v>0.75</v>
      </c>
      <c r="DL77" s="381">
        <v>0.5</v>
      </c>
      <c r="DM77" s="384">
        <v>0.25</v>
      </c>
      <c r="DN77" s="385">
        <v>1.25</v>
      </c>
      <c r="DO77" s="380">
        <v>0.75</v>
      </c>
      <c r="DP77" s="382">
        <v>0.25</v>
      </c>
      <c r="DQ77" s="386">
        <v>1.25</v>
      </c>
      <c r="DR77" s="380">
        <v>0.75</v>
      </c>
      <c r="DS77" s="384">
        <v>0.25</v>
      </c>
      <c r="DT77" s="379">
        <v>1</v>
      </c>
      <c r="DU77" s="380">
        <v>0.75</v>
      </c>
      <c r="DV77" s="387">
        <v>0.5</v>
      </c>
      <c r="DW77" s="386">
        <v>1.25</v>
      </c>
      <c r="DX77" s="380">
        <v>1</v>
      </c>
      <c r="DY77" s="380">
        <v>0.75</v>
      </c>
      <c r="DZ77" s="384">
        <v>0.25</v>
      </c>
      <c r="EA77" s="385">
        <v>1.25</v>
      </c>
      <c r="EB77" s="381">
        <v>1</v>
      </c>
      <c r="EC77" s="380">
        <v>0.75</v>
      </c>
      <c r="ED77" s="381">
        <v>0.5</v>
      </c>
      <c r="EE77" s="382">
        <v>0.25</v>
      </c>
      <c r="EF77" s="386">
        <v>0.25</v>
      </c>
      <c r="EG77" s="380">
        <v>0.25</v>
      </c>
      <c r="EH77" s="384">
        <v>0.25</v>
      </c>
      <c r="EI77" s="385">
        <v>0.25</v>
      </c>
      <c r="EJ77" s="380">
        <v>0.25</v>
      </c>
      <c r="EK77" s="382">
        <v>0.25</v>
      </c>
      <c r="EL77" s="388">
        <v>0.5</v>
      </c>
      <c r="EM77" s="376"/>
    </row>
    <row r="78" spans="1:143" ht="41.4" customHeight="1" x14ac:dyDescent="0.3">
      <c r="A78" t="s">
        <v>312</v>
      </c>
      <c r="B78" s="198" t="str">
        <f>IF('ordem de passagem'!B79="","",'ordem de passagem'!B79)</f>
        <v/>
      </c>
      <c r="C78" s="199" t="str">
        <f>IF('ordem de passagem'!C79="","",'ordem de passagem'!C79)</f>
        <v/>
      </c>
      <c r="D78" s="198" t="str">
        <f>IF('ordem de passagem'!F79="","",'ordem de passagem'!F79)</f>
        <v/>
      </c>
      <c r="E78" s="357" t="str">
        <f>IF('ordem de passagem'!G79="","",'ordem de passagem'!G79)</f>
        <v/>
      </c>
      <c r="F78" s="356">
        <v>1.5</v>
      </c>
      <c r="G78" s="357">
        <v>1</v>
      </c>
      <c r="H78" s="357">
        <v>0.5</v>
      </c>
      <c r="I78" s="358">
        <v>0.25</v>
      </c>
      <c r="J78" s="357">
        <v>1</v>
      </c>
      <c r="K78" s="357">
        <v>0.75</v>
      </c>
      <c r="L78" s="357">
        <v>0.5</v>
      </c>
      <c r="M78" s="359">
        <v>0.25</v>
      </c>
      <c r="N78" s="356">
        <v>1.5</v>
      </c>
      <c r="O78" s="357">
        <v>1</v>
      </c>
      <c r="P78" s="357">
        <v>0.5</v>
      </c>
      <c r="Q78" s="358">
        <v>0.25</v>
      </c>
      <c r="R78" s="357">
        <v>1.5</v>
      </c>
      <c r="S78" s="357">
        <v>1</v>
      </c>
      <c r="T78" s="357">
        <v>0.5</v>
      </c>
      <c r="U78" s="359">
        <v>0.25</v>
      </c>
      <c r="V78" s="356">
        <v>1.5</v>
      </c>
      <c r="W78" s="357">
        <v>1</v>
      </c>
      <c r="X78" s="357">
        <v>0.5</v>
      </c>
      <c r="Y78" s="358">
        <v>0.25</v>
      </c>
      <c r="Z78" s="357">
        <v>1.5</v>
      </c>
      <c r="AA78" s="357">
        <v>1</v>
      </c>
      <c r="AB78" s="357">
        <v>0.5</v>
      </c>
      <c r="AC78" s="359">
        <v>0.25</v>
      </c>
      <c r="AD78" s="356">
        <v>1.5</v>
      </c>
      <c r="AE78" s="357">
        <v>1</v>
      </c>
      <c r="AF78" s="357">
        <v>0.5</v>
      </c>
      <c r="AG78" s="358">
        <v>0.25</v>
      </c>
      <c r="AH78" s="360"/>
      <c r="AI78" s="361" t="str">
        <f t="shared" si="6"/>
        <v/>
      </c>
      <c r="AJ78" s="362" t="str">
        <f t="shared" si="6"/>
        <v/>
      </c>
      <c r="AK78" s="362" t="str">
        <f t="shared" si="6"/>
        <v/>
      </c>
      <c r="AL78" s="362" t="str">
        <f t="shared" si="6"/>
        <v/>
      </c>
      <c r="AM78" s="356">
        <v>1.5</v>
      </c>
      <c r="AN78" s="357">
        <v>1</v>
      </c>
      <c r="AO78" s="357">
        <v>0.5</v>
      </c>
      <c r="AP78" s="358">
        <v>0.25</v>
      </c>
      <c r="AQ78" s="357">
        <v>1</v>
      </c>
      <c r="AR78" s="357">
        <v>0.75</v>
      </c>
      <c r="AS78" s="357">
        <v>0.5</v>
      </c>
      <c r="AT78" s="359">
        <v>0.25</v>
      </c>
      <c r="AU78" s="356">
        <v>1.5</v>
      </c>
      <c r="AV78" s="357">
        <v>1</v>
      </c>
      <c r="AW78" s="357">
        <v>0.5</v>
      </c>
      <c r="AX78" s="358">
        <v>0.25</v>
      </c>
      <c r="AY78" s="357">
        <v>1.5</v>
      </c>
      <c r="AZ78" s="357">
        <v>1</v>
      </c>
      <c r="BA78" s="357">
        <v>0.5</v>
      </c>
      <c r="BB78" s="359">
        <v>0.25</v>
      </c>
      <c r="BC78" s="356">
        <v>1.5</v>
      </c>
      <c r="BD78" s="357">
        <v>1</v>
      </c>
      <c r="BE78" s="357">
        <v>0.5</v>
      </c>
      <c r="BF78" s="358">
        <v>0.25</v>
      </c>
      <c r="BG78" s="357">
        <v>1.5</v>
      </c>
      <c r="BH78" s="357">
        <v>1</v>
      </c>
      <c r="BI78" s="357">
        <v>0.5</v>
      </c>
      <c r="BJ78" s="359">
        <v>0.25</v>
      </c>
      <c r="BK78" s="356">
        <v>1.5</v>
      </c>
      <c r="BL78" s="357">
        <v>1</v>
      </c>
      <c r="BM78" s="357">
        <v>0.5</v>
      </c>
      <c r="BN78" s="358">
        <v>0.25</v>
      </c>
      <c r="BO78" s="360"/>
      <c r="BP78" s="361" t="str">
        <f t="shared" si="8"/>
        <v/>
      </c>
      <c r="BQ78" s="362" t="str">
        <f t="shared" si="8"/>
        <v/>
      </c>
      <c r="BR78" s="362" t="str">
        <f t="shared" si="8"/>
        <v/>
      </c>
      <c r="BS78" s="362" t="str">
        <f t="shared" si="8"/>
        <v/>
      </c>
      <c r="BT78" s="363">
        <v>1</v>
      </c>
      <c r="BU78" s="364">
        <v>0.75</v>
      </c>
      <c r="BV78" s="365">
        <v>0.5</v>
      </c>
      <c r="BW78" s="366">
        <v>0.25</v>
      </c>
      <c r="BX78" s="367">
        <v>1</v>
      </c>
      <c r="BY78" s="364">
        <v>0.75</v>
      </c>
      <c r="BZ78" s="365">
        <v>0.5</v>
      </c>
      <c r="CA78" s="368">
        <v>0.25</v>
      </c>
      <c r="CB78" s="369">
        <v>1.25</v>
      </c>
      <c r="CC78" s="364">
        <v>0.75</v>
      </c>
      <c r="CD78" s="366">
        <v>0.25</v>
      </c>
      <c r="CE78" s="367">
        <v>1.25</v>
      </c>
      <c r="CF78" s="364">
        <v>0.75</v>
      </c>
      <c r="CG78" s="368">
        <v>0.25</v>
      </c>
      <c r="CH78" s="363">
        <v>1</v>
      </c>
      <c r="CI78" s="364">
        <v>0.75</v>
      </c>
      <c r="CJ78" s="370">
        <v>0.5</v>
      </c>
      <c r="CK78" s="367">
        <v>1.25</v>
      </c>
      <c r="CL78" s="364">
        <v>1</v>
      </c>
      <c r="CM78" s="364">
        <v>0.75</v>
      </c>
      <c r="CN78" s="368">
        <v>0.25</v>
      </c>
      <c r="CO78" s="369">
        <v>1.25</v>
      </c>
      <c r="CP78" s="365">
        <v>1</v>
      </c>
      <c r="CQ78" s="364">
        <v>0.75</v>
      </c>
      <c r="CR78" s="365">
        <v>0.5</v>
      </c>
      <c r="CS78" s="366">
        <v>0.25</v>
      </c>
      <c r="CT78" s="367">
        <v>0.25</v>
      </c>
      <c r="CU78" s="364">
        <v>0.25</v>
      </c>
      <c r="CV78" s="368">
        <v>0.25</v>
      </c>
      <c r="CW78" s="369">
        <v>0.25</v>
      </c>
      <c r="CX78" s="364">
        <v>0.25</v>
      </c>
      <c r="CY78" s="366">
        <v>0.25</v>
      </c>
      <c r="CZ78" s="371">
        <v>0.5</v>
      </c>
      <c r="DA78" s="360"/>
      <c r="DB78" s="361" t="str">
        <f t="shared" si="7"/>
        <v/>
      </c>
      <c r="DC78" s="362" t="str">
        <f t="shared" si="7"/>
        <v/>
      </c>
      <c r="DD78" s="362" t="str">
        <f t="shared" si="7"/>
        <v/>
      </c>
      <c r="DE78" s="362" t="str">
        <f t="shared" si="7"/>
        <v/>
      </c>
      <c r="DF78" s="363">
        <v>1</v>
      </c>
      <c r="DG78" s="364">
        <v>0.75</v>
      </c>
      <c r="DH78" s="365">
        <v>0.5</v>
      </c>
      <c r="DI78" s="366">
        <v>0.25</v>
      </c>
      <c r="DJ78" s="367">
        <v>1</v>
      </c>
      <c r="DK78" s="364">
        <v>0.75</v>
      </c>
      <c r="DL78" s="365">
        <v>0.5</v>
      </c>
      <c r="DM78" s="368">
        <v>0.25</v>
      </c>
      <c r="DN78" s="369">
        <v>1.25</v>
      </c>
      <c r="DO78" s="364">
        <v>0.75</v>
      </c>
      <c r="DP78" s="366">
        <v>0.25</v>
      </c>
      <c r="DQ78" s="367">
        <v>1.25</v>
      </c>
      <c r="DR78" s="364">
        <v>0.75</v>
      </c>
      <c r="DS78" s="368">
        <v>0.25</v>
      </c>
      <c r="DT78" s="363">
        <v>1</v>
      </c>
      <c r="DU78" s="364">
        <v>0.75</v>
      </c>
      <c r="DV78" s="370">
        <v>0.5</v>
      </c>
      <c r="DW78" s="367">
        <v>1.25</v>
      </c>
      <c r="DX78" s="364">
        <v>1</v>
      </c>
      <c r="DY78" s="364">
        <v>0.75</v>
      </c>
      <c r="DZ78" s="368">
        <v>0.25</v>
      </c>
      <c r="EA78" s="369">
        <v>1.25</v>
      </c>
      <c r="EB78" s="365">
        <v>1</v>
      </c>
      <c r="EC78" s="364">
        <v>0.75</v>
      </c>
      <c r="ED78" s="365">
        <v>0.5</v>
      </c>
      <c r="EE78" s="366">
        <v>0.25</v>
      </c>
      <c r="EF78" s="367">
        <v>0.25</v>
      </c>
      <c r="EG78" s="364">
        <v>0.25</v>
      </c>
      <c r="EH78" s="368">
        <v>0.25</v>
      </c>
      <c r="EI78" s="369">
        <v>0.25</v>
      </c>
      <c r="EJ78" s="364">
        <v>0.25</v>
      </c>
      <c r="EK78" s="366">
        <v>0.25</v>
      </c>
      <c r="EL78" s="371">
        <v>0.5</v>
      </c>
      <c r="EM78" s="360"/>
    </row>
    <row r="79" spans="1:143" ht="41.4" customHeight="1" x14ac:dyDescent="0.3">
      <c r="A79" t="s">
        <v>313</v>
      </c>
      <c r="B79" s="327" t="str">
        <f>IF('ordem de passagem'!B80="","",'ordem de passagem'!B80)</f>
        <v/>
      </c>
      <c r="C79" s="127" t="str">
        <f>IF('ordem de passagem'!C80="","",'ordem de passagem'!C80)</f>
        <v/>
      </c>
      <c r="D79" s="327" t="str">
        <f>IF('ordem de passagem'!F80="","",'ordem de passagem'!F80)</f>
        <v/>
      </c>
      <c r="E79" s="372" t="str">
        <f>IF('ordem de passagem'!G80="","",'ordem de passagem'!G80)</f>
        <v/>
      </c>
      <c r="F79" s="373">
        <v>1.5</v>
      </c>
      <c r="G79" s="372">
        <v>1</v>
      </c>
      <c r="H79" s="372">
        <v>0.5</v>
      </c>
      <c r="I79" s="374">
        <v>0.25</v>
      </c>
      <c r="J79" s="372">
        <v>1</v>
      </c>
      <c r="K79" s="372">
        <v>0.75</v>
      </c>
      <c r="L79" s="372">
        <v>0.5</v>
      </c>
      <c r="M79" s="375">
        <v>0.25</v>
      </c>
      <c r="N79" s="373">
        <v>1.5</v>
      </c>
      <c r="O79" s="372">
        <v>1</v>
      </c>
      <c r="P79" s="372">
        <v>0.5</v>
      </c>
      <c r="Q79" s="374">
        <v>0.25</v>
      </c>
      <c r="R79" s="372">
        <v>1.5</v>
      </c>
      <c r="S79" s="372">
        <v>1</v>
      </c>
      <c r="T79" s="372">
        <v>0.5</v>
      </c>
      <c r="U79" s="375">
        <v>0.25</v>
      </c>
      <c r="V79" s="373">
        <v>1.5</v>
      </c>
      <c r="W79" s="372">
        <v>1</v>
      </c>
      <c r="X79" s="372">
        <v>0.5</v>
      </c>
      <c r="Y79" s="374">
        <v>0.25</v>
      </c>
      <c r="Z79" s="372">
        <v>1.5</v>
      </c>
      <c r="AA79" s="372">
        <v>1</v>
      </c>
      <c r="AB79" s="372">
        <v>0.5</v>
      </c>
      <c r="AC79" s="375">
        <v>0.25</v>
      </c>
      <c r="AD79" s="373">
        <v>1.5</v>
      </c>
      <c r="AE79" s="372">
        <v>1</v>
      </c>
      <c r="AF79" s="372">
        <v>0.5</v>
      </c>
      <c r="AG79" s="374">
        <v>0.25</v>
      </c>
      <c r="AH79" s="376"/>
      <c r="AI79" s="377" t="str">
        <f t="shared" si="6"/>
        <v/>
      </c>
      <c r="AJ79" s="378" t="str">
        <f t="shared" si="6"/>
        <v/>
      </c>
      <c r="AK79" s="378" t="str">
        <f t="shared" si="6"/>
        <v/>
      </c>
      <c r="AL79" s="378" t="str">
        <f t="shared" si="6"/>
        <v/>
      </c>
      <c r="AM79" s="373">
        <v>1.5</v>
      </c>
      <c r="AN79" s="372">
        <v>1</v>
      </c>
      <c r="AO79" s="372">
        <v>0.5</v>
      </c>
      <c r="AP79" s="374">
        <v>0.25</v>
      </c>
      <c r="AQ79" s="372">
        <v>1</v>
      </c>
      <c r="AR79" s="372">
        <v>0.75</v>
      </c>
      <c r="AS79" s="372">
        <v>0.5</v>
      </c>
      <c r="AT79" s="375">
        <v>0.25</v>
      </c>
      <c r="AU79" s="373">
        <v>1.5</v>
      </c>
      <c r="AV79" s="372">
        <v>1</v>
      </c>
      <c r="AW79" s="372">
        <v>0.5</v>
      </c>
      <c r="AX79" s="374">
        <v>0.25</v>
      </c>
      <c r="AY79" s="372">
        <v>1.5</v>
      </c>
      <c r="AZ79" s="372">
        <v>1</v>
      </c>
      <c r="BA79" s="372">
        <v>0.5</v>
      </c>
      <c r="BB79" s="375">
        <v>0.25</v>
      </c>
      <c r="BC79" s="373">
        <v>1.5</v>
      </c>
      <c r="BD79" s="372">
        <v>1</v>
      </c>
      <c r="BE79" s="372">
        <v>0.5</v>
      </c>
      <c r="BF79" s="374">
        <v>0.25</v>
      </c>
      <c r="BG79" s="372">
        <v>1.5</v>
      </c>
      <c r="BH79" s="372">
        <v>1</v>
      </c>
      <c r="BI79" s="372">
        <v>0.5</v>
      </c>
      <c r="BJ79" s="375">
        <v>0.25</v>
      </c>
      <c r="BK79" s="373">
        <v>1.5</v>
      </c>
      <c r="BL79" s="372">
        <v>1</v>
      </c>
      <c r="BM79" s="372">
        <v>0.5</v>
      </c>
      <c r="BN79" s="374">
        <v>0.25</v>
      </c>
      <c r="BO79" s="376"/>
      <c r="BP79" s="377" t="str">
        <f t="shared" si="8"/>
        <v/>
      </c>
      <c r="BQ79" s="378" t="str">
        <f t="shared" si="8"/>
        <v/>
      </c>
      <c r="BR79" s="378" t="str">
        <f t="shared" si="8"/>
        <v/>
      </c>
      <c r="BS79" s="378" t="str">
        <f t="shared" si="8"/>
        <v/>
      </c>
      <c r="BT79" s="379">
        <v>1</v>
      </c>
      <c r="BU79" s="380">
        <v>0.75</v>
      </c>
      <c r="BV79" s="381">
        <v>0.5</v>
      </c>
      <c r="BW79" s="382">
        <v>0.25</v>
      </c>
      <c r="BX79" s="383">
        <v>1</v>
      </c>
      <c r="BY79" s="380">
        <v>0.75</v>
      </c>
      <c r="BZ79" s="381">
        <v>0.5</v>
      </c>
      <c r="CA79" s="384">
        <v>0.25</v>
      </c>
      <c r="CB79" s="385">
        <v>1.25</v>
      </c>
      <c r="CC79" s="380">
        <v>0.75</v>
      </c>
      <c r="CD79" s="382">
        <v>0.25</v>
      </c>
      <c r="CE79" s="386">
        <v>1.25</v>
      </c>
      <c r="CF79" s="380">
        <v>0.75</v>
      </c>
      <c r="CG79" s="384">
        <v>0.25</v>
      </c>
      <c r="CH79" s="379">
        <v>1</v>
      </c>
      <c r="CI79" s="380">
        <v>0.75</v>
      </c>
      <c r="CJ79" s="387">
        <v>0.5</v>
      </c>
      <c r="CK79" s="386">
        <v>1.25</v>
      </c>
      <c r="CL79" s="380">
        <v>1</v>
      </c>
      <c r="CM79" s="380">
        <v>0.75</v>
      </c>
      <c r="CN79" s="384">
        <v>0.25</v>
      </c>
      <c r="CO79" s="385">
        <v>1.25</v>
      </c>
      <c r="CP79" s="381">
        <v>1</v>
      </c>
      <c r="CQ79" s="380">
        <v>0.75</v>
      </c>
      <c r="CR79" s="381">
        <v>0.5</v>
      </c>
      <c r="CS79" s="382">
        <v>0.25</v>
      </c>
      <c r="CT79" s="386">
        <v>0.25</v>
      </c>
      <c r="CU79" s="380">
        <v>0.25</v>
      </c>
      <c r="CV79" s="384">
        <v>0.25</v>
      </c>
      <c r="CW79" s="385">
        <v>0.25</v>
      </c>
      <c r="CX79" s="380">
        <v>0.25</v>
      </c>
      <c r="CY79" s="382">
        <v>0.25</v>
      </c>
      <c r="CZ79" s="388">
        <v>0.5</v>
      </c>
      <c r="DA79" s="376"/>
      <c r="DB79" s="377" t="str">
        <f t="shared" si="7"/>
        <v/>
      </c>
      <c r="DC79" s="378" t="str">
        <f t="shared" si="7"/>
        <v/>
      </c>
      <c r="DD79" s="378" t="str">
        <f t="shared" si="7"/>
        <v/>
      </c>
      <c r="DE79" s="378" t="str">
        <f t="shared" si="7"/>
        <v/>
      </c>
      <c r="DF79" s="379">
        <v>1</v>
      </c>
      <c r="DG79" s="380">
        <v>0.75</v>
      </c>
      <c r="DH79" s="381">
        <v>0.5</v>
      </c>
      <c r="DI79" s="382">
        <v>0.25</v>
      </c>
      <c r="DJ79" s="383">
        <v>1</v>
      </c>
      <c r="DK79" s="380">
        <v>0.75</v>
      </c>
      <c r="DL79" s="381">
        <v>0.5</v>
      </c>
      <c r="DM79" s="384">
        <v>0.25</v>
      </c>
      <c r="DN79" s="385">
        <v>1.25</v>
      </c>
      <c r="DO79" s="380">
        <v>0.75</v>
      </c>
      <c r="DP79" s="382">
        <v>0.25</v>
      </c>
      <c r="DQ79" s="386">
        <v>1.25</v>
      </c>
      <c r="DR79" s="380">
        <v>0.75</v>
      </c>
      <c r="DS79" s="384">
        <v>0.25</v>
      </c>
      <c r="DT79" s="379">
        <v>1</v>
      </c>
      <c r="DU79" s="380">
        <v>0.75</v>
      </c>
      <c r="DV79" s="387">
        <v>0.5</v>
      </c>
      <c r="DW79" s="386">
        <v>1.25</v>
      </c>
      <c r="DX79" s="380">
        <v>1</v>
      </c>
      <c r="DY79" s="380">
        <v>0.75</v>
      </c>
      <c r="DZ79" s="384">
        <v>0.25</v>
      </c>
      <c r="EA79" s="385">
        <v>1.25</v>
      </c>
      <c r="EB79" s="381">
        <v>1</v>
      </c>
      <c r="EC79" s="380">
        <v>0.75</v>
      </c>
      <c r="ED79" s="381">
        <v>0.5</v>
      </c>
      <c r="EE79" s="382">
        <v>0.25</v>
      </c>
      <c r="EF79" s="386">
        <v>0.25</v>
      </c>
      <c r="EG79" s="380">
        <v>0.25</v>
      </c>
      <c r="EH79" s="384">
        <v>0.25</v>
      </c>
      <c r="EI79" s="385">
        <v>0.25</v>
      </c>
      <c r="EJ79" s="380">
        <v>0.25</v>
      </c>
      <c r="EK79" s="382">
        <v>0.25</v>
      </c>
      <c r="EL79" s="388">
        <v>0.5</v>
      </c>
      <c r="EM79" s="376"/>
    </row>
    <row r="80" spans="1:143" ht="41.4" customHeight="1" x14ac:dyDescent="0.3">
      <c r="A80" t="s">
        <v>314</v>
      </c>
      <c r="B80" s="198" t="str">
        <f>IF('ordem de passagem'!B81="","",'ordem de passagem'!B81)</f>
        <v/>
      </c>
      <c r="C80" s="199" t="str">
        <f>IF('ordem de passagem'!C81="","",'ordem de passagem'!C81)</f>
        <v/>
      </c>
      <c r="D80" s="198" t="str">
        <f>IF('ordem de passagem'!F81="","",'ordem de passagem'!F81)</f>
        <v/>
      </c>
      <c r="E80" s="357" t="str">
        <f>IF('ordem de passagem'!G81="","",'ordem de passagem'!G81)</f>
        <v/>
      </c>
      <c r="F80" s="356">
        <v>1.5</v>
      </c>
      <c r="G80" s="357">
        <v>1</v>
      </c>
      <c r="H80" s="357">
        <v>0.5</v>
      </c>
      <c r="I80" s="358">
        <v>0.25</v>
      </c>
      <c r="J80" s="357">
        <v>1</v>
      </c>
      <c r="K80" s="357">
        <v>0.75</v>
      </c>
      <c r="L80" s="357">
        <v>0.5</v>
      </c>
      <c r="M80" s="359">
        <v>0.25</v>
      </c>
      <c r="N80" s="356">
        <v>1.5</v>
      </c>
      <c r="O80" s="357">
        <v>1</v>
      </c>
      <c r="P80" s="357">
        <v>0.5</v>
      </c>
      <c r="Q80" s="358">
        <v>0.25</v>
      </c>
      <c r="R80" s="357">
        <v>1.5</v>
      </c>
      <c r="S80" s="357">
        <v>1</v>
      </c>
      <c r="T80" s="357">
        <v>0.5</v>
      </c>
      <c r="U80" s="359">
        <v>0.25</v>
      </c>
      <c r="V80" s="356">
        <v>1.5</v>
      </c>
      <c r="W80" s="357">
        <v>1</v>
      </c>
      <c r="X80" s="357">
        <v>0.5</v>
      </c>
      <c r="Y80" s="358">
        <v>0.25</v>
      </c>
      <c r="Z80" s="357">
        <v>1.5</v>
      </c>
      <c r="AA80" s="357">
        <v>1</v>
      </c>
      <c r="AB80" s="357">
        <v>0.5</v>
      </c>
      <c r="AC80" s="359">
        <v>0.25</v>
      </c>
      <c r="AD80" s="356">
        <v>1.5</v>
      </c>
      <c r="AE80" s="357">
        <v>1</v>
      </c>
      <c r="AF80" s="357">
        <v>0.5</v>
      </c>
      <c r="AG80" s="358">
        <v>0.25</v>
      </c>
      <c r="AH80" s="360"/>
      <c r="AI80" s="361" t="str">
        <f t="shared" si="6"/>
        <v/>
      </c>
      <c r="AJ80" s="362" t="str">
        <f t="shared" si="6"/>
        <v/>
      </c>
      <c r="AK80" s="362" t="str">
        <f t="shared" si="6"/>
        <v/>
      </c>
      <c r="AL80" s="362" t="str">
        <f t="shared" si="6"/>
        <v/>
      </c>
      <c r="AM80" s="356">
        <v>1.5</v>
      </c>
      <c r="AN80" s="357">
        <v>1</v>
      </c>
      <c r="AO80" s="357">
        <v>0.5</v>
      </c>
      <c r="AP80" s="358">
        <v>0.25</v>
      </c>
      <c r="AQ80" s="357">
        <v>1</v>
      </c>
      <c r="AR80" s="357">
        <v>0.75</v>
      </c>
      <c r="AS80" s="357">
        <v>0.5</v>
      </c>
      <c r="AT80" s="359">
        <v>0.25</v>
      </c>
      <c r="AU80" s="356">
        <v>1.5</v>
      </c>
      <c r="AV80" s="357">
        <v>1</v>
      </c>
      <c r="AW80" s="357">
        <v>0.5</v>
      </c>
      <c r="AX80" s="358">
        <v>0.25</v>
      </c>
      <c r="AY80" s="357">
        <v>1.5</v>
      </c>
      <c r="AZ80" s="357">
        <v>1</v>
      </c>
      <c r="BA80" s="357">
        <v>0.5</v>
      </c>
      <c r="BB80" s="359">
        <v>0.25</v>
      </c>
      <c r="BC80" s="356">
        <v>1.5</v>
      </c>
      <c r="BD80" s="357">
        <v>1</v>
      </c>
      <c r="BE80" s="357">
        <v>0.5</v>
      </c>
      <c r="BF80" s="358">
        <v>0.25</v>
      </c>
      <c r="BG80" s="357">
        <v>1.5</v>
      </c>
      <c r="BH80" s="357">
        <v>1</v>
      </c>
      <c r="BI80" s="357">
        <v>0.5</v>
      </c>
      <c r="BJ80" s="359">
        <v>0.25</v>
      </c>
      <c r="BK80" s="356">
        <v>1.5</v>
      </c>
      <c r="BL80" s="357">
        <v>1</v>
      </c>
      <c r="BM80" s="357">
        <v>0.5</v>
      </c>
      <c r="BN80" s="358">
        <v>0.25</v>
      </c>
      <c r="BO80" s="360"/>
      <c r="BP80" s="361" t="str">
        <f t="shared" si="8"/>
        <v/>
      </c>
      <c r="BQ80" s="362" t="str">
        <f t="shared" si="8"/>
        <v/>
      </c>
      <c r="BR80" s="362" t="str">
        <f t="shared" si="8"/>
        <v/>
      </c>
      <c r="BS80" s="362" t="str">
        <f t="shared" si="8"/>
        <v/>
      </c>
      <c r="BT80" s="363">
        <v>1</v>
      </c>
      <c r="BU80" s="364">
        <v>0.75</v>
      </c>
      <c r="BV80" s="365">
        <v>0.5</v>
      </c>
      <c r="BW80" s="366">
        <v>0.25</v>
      </c>
      <c r="BX80" s="367">
        <v>1</v>
      </c>
      <c r="BY80" s="364">
        <v>0.75</v>
      </c>
      <c r="BZ80" s="365">
        <v>0.5</v>
      </c>
      <c r="CA80" s="368">
        <v>0.25</v>
      </c>
      <c r="CB80" s="369">
        <v>1.25</v>
      </c>
      <c r="CC80" s="364">
        <v>0.75</v>
      </c>
      <c r="CD80" s="366">
        <v>0.25</v>
      </c>
      <c r="CE80" s="367">
        <v>1.25</v>
      </c>
      <c r="CF80" s="364">
        <v>0.75</v>
      </c>
      <c r="CG80" s="368">
        <v>0.25</v>
      </c>
      <c r="CH80" s="363">
        <v>1</v>
      </c>
      <c r="CI80" s="364">
        <v>0.75</v>
      </c>
      <c r="CJ80" s="370">
        <v>0.5</v>
      </c>
      <c r="CK80" s="367">
        <v>1.25</v>
      </c>
      <c r="CL80" s="364">
        <v>1</v>
      </c>
      <c r="CM80" s="364">
        <v>0.75</v>
      </c>
      <c r="CN80" s="368">
        <v>0.25</v>
      </c>
      <c r="CO80" s="369">
        <v>1.25</v>
      </c>
      <c r="CP80" s="365">
        <v>1</v>
      </c>
      <c r="CQ80" s="364">
        <v>0.75</v>
      </c>
      <c r="CR80" s="365">
        <v>0.5</v>
      </c>
      <c r="CS80" s="366">
        <v>0.25</v>
      </c>
      <c r="CT80" s="367">
        <v>0.25</v>
      </c>
      <c r="CU80" s="364">
        <v>0.25</v>
      </c>
      <c r="CV80" s="368">
        <v>0.25</v>
      </c>
      <c r="CW80" s="369">
        <v>0.25</v>
      </c>
      <c r="CX80" s="364">
        <v>0.25</v>
      </c>
      <c r="CY80" s="366">
        <v>0.25</v>
      </c>
      <c r="CZ80" s="371">
        <v>0.5</v>
      </c>
      <c r="DA80" s="360"/>
      <c r="DB80" s="361" t="str">
        <f t="shared" si="7"/>
        <v/>
      </c>
      <c r="DC80" s="362" t="str">
        <f t="shared" si="7"/>
        <v/>
      </c>
      <c r="DD80" s="362" t="str">
        <f t="shared" si="7"/>
        <v/>
      </c>
      <c r="DE80" s="362" t="str">
        <f t="shared" si="7"/>
        <v/>
      </c>
      <c r="DF80" s="363">
        <v>1</v>
      </c>
      <c r="DG80" s="364">
        <v>0.75</v>
      </c>
      <c r="DH80" s="365">
        <v>0.5</v>
      </c>
      <c r="DI80" s="366">
        <v>0.25</v>
      </c>
      <c r="DJ80" s="367">
        <v>1</v>
      </c>
      <c r="DK80" s="364">
        <v>0.75</v>
      </c>
      <c r="DL80" s="365">
        <v>0.5</v>
      </c>
      <c r="DM80" s="368">
        <v>0.25</v>
      </c>
      <c r="DN80" s="369">
        <v>1.25</v>
      </c>
      <c r="DO80" s="364">
        <v>0.75</v>
      </c>
      <c r="DP80" s="366">
        <v>0.25</v>
      </c>
      <c r="DQ80" s="367">
        <v>1.25</v>
      </c>
      <c r="DR80" s="364">
        <v>0.75</v>
      </c>
      <c r="DS80" s="368">
        <v>0.25</v>
      </c>
      <c r="DT80" s="363">
        <v>1</v>
      </c>
      <c r="DU80" s="364">
        <v>0.75</v>
      </c>
      <c r="DV80" s="370">
        <v>0.5</v>
      </c>
      <c r="DW80" s="367">
        <v>1.25</v>
      </c>
      <c r="DX80" s="364">
        <v>1</v>
      </c>
      <c r="DY80" s="364">
        <v>0.75</v>
      </c>
      <c r="DZ80" s="368">
        <v>0.25</v>
      </c>
      <c r="EA80" s="369">
        <v>1.25</v>
      </c>
      <c r="EB80" s="365">
        <v>1</v>
      </c>
      <c r="EC80" s="364">
        <v>0.75</v>
      </c>
      <c r="ED80" s="365">
        <v>0.5</v>
      </c>
      <c r="EE80" s="366">
        <v>0.25</v>
      </c>
      <c r="EF80" s="367">
        <v>0.25</v>
      </c>
      <c r="EG80" s="364">
        <v>0.25</v>
      </c>
      <c r="EH80" s="368">
        <v>0.25</v>
      </c>
      <c r="EI80" s="369">
        <v>0.25</v>
      </c>
      <c r="EJ80" s="364">
        <v>0.25</v>
      </c>
      <c r="EK80" s="366">
        <v>0.25</v>
      </c>
      <c r="EL80" s="371">
        <v>0.5</v>
      </c>
      <c r="EM80" s="360"/>
    </row>
    <row r="81" spans="1:143" ht="41.4" customHeight="1" x14ac:dyDescent="0.3">
      <c r="A81" t="s">
        <v>315</v>
      </c>
      <c r="B81" s="327" t="str">
        <f>IF('ordem de passagem'!B82="","",'ordem de passagem'!B82)</f>
        <v/>
      </c>
      <c r="C81" s="127" t="str">
        <f>IF('ordem de passagem'!C82="","",'ordem de passagem'!C82)</f>
        <v/>
      </c>
      <c r="D81" s="327" t="str">
        <f>IF('ordem de passagem'!F82="","",'ordem de passagem'!F82)</f>
        <v/>
      </c>
      <c r="E81" s="372" t="str">
        <f>IF('ordem de passagem'!G82="","",'ordem de passagem'!G82)</f>
        <v/>
      </c>
      <c r="F81" s="373">
        <v>1.5</v>
      </c>
      <c r="G81" s="372">
        <v>1</v>
      </c>
      <c r="H81" s="372">
        <v>0.5</v>
      </c>
      <c r="I81" s="374">
        <v>0.25</v>
      </c>
      <c r="J81" s="372">
        <v>1</v>
      </c>
      <c r="K81" s="372">
        <v>0.75</v>
      </c>
      <c r="L81" s="372">
        <v>0.5</v>
      </c>
      <c r="M81" s="375">
        <v>0.25</v>
      </c>
      <c r="N81" s="373">
        <v>1.5</v>
      </c>
      <c r="O81" s="372">
        <v>1</v>
      </c>
      <c r="P81" s="372">
        <v>0.5</v>
      </c>
      <c r="Q81" s="374">
        <v>0.25</v>
      </c>
      <c r="R81" s="372">
        <v>1.5</v>
      </c>
      <c r="S81" s="372">
        <v>1</v>
      </c>
      <c r="T81" s="372">
        <v>0.5</v>
      </c>
      <c r="U81" s="375">
        <v>0.25</v>
      </c>
      <c r="V81" s="373">
        <v>1.5</v>
      </c>
      <c r="W81" s="372">
        <v>1</v>
      </c>
      <c r="X81" s="372">
        <v>0.5</v>
      </c>
      <c r="Y81" s="374">
        <v>0.25</v>
      </c>
      <c r="Z81" s="372">
        <v>1.5</v>
      </c>
      <c r="AA81" s="372">
        <v>1</v>
      </c>
      <c r="AB81" s="372">
        <v>0.5</v>
      </c>
      <c r="AC81" s="375">
        <v>0.25</v>
      </c>
      <c r="AD81" s="373">
        <v>1.5</v>
      </c>
      <c r="AE81" s="372">
        <v>1</v>
      </c>
      <c r="AF81" s="372">
        <v>0.5</v>
      </c>
      <c r="AG81" s="374">
        <v>0.25</v>
      </c>
      <c r="AH81" s="376"/>
      <c r="AI81" s="377" t="str">
        <f t="shared" si="6"/>
        <v/>
      </c>
      <c r="AJ81" s="378" t="str">
        <f t="shared" si="6"/>
        <v/>
      </c>
      <c r="AK81" s="378" t="str">
        <f t="shared" si="6"/>
        <v/>
      </c>
      <c r="AL81" s="378" t="str">
        <f t="shared" si="6"/>
        <v/>
      </c>
      <c r="AM81" s="373">
        <v>1.5</v>
      </c>
      <c r="AN81" s="372">
        <v>1</v>
      </c>
      <c r="AO81" s="372">
        <v>0.5</v>
      </c>
      <c r="AP81" s="374">
        <v>0.25</v>
      </c>
      <c r="AQ81" s="372">
        <v>1</v>
      </c>
      <c r="AR81" s="372">
        <v>0.75</v>
      </c>
      <c r="AS81" s="372">
        <v>0.5</v>
      </c>
      <c r="AT81" s="375">
        <v>0.25</v>
      </c>
      <c r="AU81" s="373">
        <v>1.5</v>
      </c>
      <c r="AV81" s="372">
        <v>1</v>
      </c>
      <c r="AW81" s="372">
        <v>0.5</v>
      </c>
      <c r="AX81" s="374">
        <v>0.25</v>
      </c>
      <c r="AY81" s="372">
        <v>1.5</v>
      </c>
      <c r="AZ81" s="372">
        <v>1</v>
      </c>
      <c r="BA81" s="372">
        <v>0.5</v>
      </c>
      <c r="BB81" s="375">
        <v>0.25</v>
      </c>
      <c r="BC81" s="373">
        <v>1.5</v>
      </c>
      <c r="BD81" s="372">
        <v>1</v>
      </c>
      <c r="BE81" s="372">
        <v>0.5</v>
      </c>
      <c r="BF81" s="374">
        <v>0.25</v>
      </c>
      <c r="BG81" s="372">
        <v>1.5</v>
      </c>
      <c r="BH81" s="372">
        <v>1</v>
      </c>
      <c r="BI81" s="372">
        <v>0.5</v>
      </c>
      <c r="BJ81" s="375">
        <v>0.25</v>
      </c>
      <c r="BK81" s="373">
        <v>1.5</v>
      </c>
      <c r="BL81" s="372">
        <v>1</v>
      </c>
      <c r="BM81" s="372">
        <v>0.5</v>
      </c>
      <c r="BN81" s="374">
        <v>0.25</v>
      </c>
      <c r="BO81" s="376"/>
      <c r="BP81" s="377" t="str">
        <f t="shared" si="8"/>
        <v/>
      </c>
      <c r="BQ81" s="378" t="str">
        <f t="shared" si="8"/>
        <v/>
      </c>
      <c r="BR81" s="378" t="str">
        <f t="shared" si="8"/>
        <v/>
      </c>
      <c r="BS81" s="378" t="str">
        <f t="shared" si="8"/>
        <v/>
      </c>
      <c r="BT81" s="379">
        <v>1</v>
      </c>
      <c r="BU81" s="380">
        <v>0.75</v>
      </c>
      <c r="BV81" s="381">
        <v>0.5</v>
      </c>
      <c r="BW81" s="382">
        <v>0.25</v>
      </c>
      <c r="BX81" s="383">
        <v>1</v>
      </c>
      <c r="BY81" s="380">
        <v>0.75</v>
      </c>
      <c r="BZ81" s="381">
        <v>0.5</v>
      </c>
      <c r="CA81" s="384">
        <v>0.25</v>
      </c>
      <c r="CB81" s="385">
        <v>1.25</v>
      </c>
      <c r="CC81" s="380">
        <v>0.75</v>
      </c>
      <c r="CD81" s="382">
        <v>0.25</v>
      </c>
      <c r="CE81" s="386">
        <v>1.25</v>
      </c>
      <c r="CF81" s="380">
        <v>0.75</v>
      </c>
      <c r="CG81" s="384">
        <v>0.25</v>
      </c>
      <c r="CH81" s="379">
        <v>1</v>
      </c>
      <c r="CI81" s="380">
        <v>0.75</v>
      </c>
      <c r="CJ81" s="387">
        <v>0.5</v>
      </c>
      <c r="CK81" s="386">
        <v>1.25</v>
      </c>
      <c r="CL81" s="380">
        <v>1</v>
      </c>
      <c r="CM81" s="380">
        <v>0.75</v>
      </c>
      <c r="CN81" s="384">
        <v>0.25</v>
      </c>
      <c r="CO81" s="385">
        <v>1.25</v>
      </c>
      <c r="CP81" s="381">
        <v>1</v>
      </c>
      <c r="CQ81" s="380">
        <v>0.75</v>
      </c>
      <c r="CR81" s="381">
        <v>0.5</v>
      </c>
      <c r="CS81" s="382">
        <v>0.25</v>
      </c>
      <c r="CT81" s="386">
        <v>0.25</v>
      </c>
      <c r="CU81" s="380">
        <v>0.25</v>
      </c>
      <c r="CV81" s="384">
        <v>0.25</v>
      </c>
      <c r="CW81" s="385">
        <v>0.25</v>
      </c>
      <c r="CX81" s="380">
        <v>0.25</v>
      </c>
      <c r="CY81" s="382">
        <v>0.25</v>
      </c>
      <c r="CZ81" s="388">
        <v>0.5</v>
      </c>
      <c r="DA81" s="376"/>
      <c r="DB81" s="377" t="str">
        <f t="shared" si="7"/>
        <v/>
      </c>
      <c r="DC81" s="378" t="str">
        <f t="shared" si="7"/>
        <v/>
      </c>
      <c r="DD81" s="378" t="str">
        <f t="shared" si="7"/>
        <v/>
      </c>
      <c r="DE81" s="378" t="str">
        <f t="shared" si="7"/>
        <v/>
      </c>
      <c r="DF81" s="379">
        <v>1</v>
      </c>
      <c r="DG81" s="380">
        <v>0.75</v>
      </c>
      <c r="DH81" s="381">
        <v>0.5</v>
      </c>
      <c r="DI81" s="382">
        <v>0.25</v>
      </c>
      <c r="DJ81" s="383">
        <v>1</v>
      </c>
      <c r="DK81" s="380">
        <v>0.75</v>
      </c>
      <c r="DL81" s="381">
        <v>0.5</v>
      </c>
      <c r="DM81" s="384">
        <v>0.25</v>
      </c>
      <c r="DN81" s="385">
        <v>1.25</v>
      </c>
      <c r="DO81" s="380">
        <v>0.75</v>
      </c>
      <c r="DP81" s="382">
        <v>0.25</v>
      </c>
      <c r="DQ81" s="386">
        <v>1.25</v>
      </c>
      <c r="DR81" s="380">
        <v>0.75</v>
      </c>
      <c r="DS81" s="384">
        <v>0.25</v>
      </c>
      <c r="DT81" s="379">
        <v>1</v>
      </c>
      <c r="DU81" s="380">
        <v>0.75</v>
      </c>
      <c r="DV81" s="387">
        <v>0.5</v>
      </c>
      <c r="DW81" s="386">
        <v>1.25</v>
      </c>
      <c r="DX81" s="380">
        <v>1</v>
      </c>
      <c r="DY81" s="380">
        <v>0.75</v>
      </c>
      <c r="DZ81" s="384">
        <v>0.25</v>
      </c>
      <c r="EA81" s="385">
        <v>1.25</v>
      </c>
      <c r="EB81" s="381">
        <v>1</v>
      </c>
      <c r="EC81" s="380">
        <v>0.75</v>
      </c>
      <c r="ED81" s="381">
        <v>0.5</v>
      </c>
      <c r="EE81" s="382">
        <v>0.25</v>
      </c>
      <c r="EF81" s="386">
        <v>0.25</v>
      </c>
      <c r="EG81" s="380">
        <v>0.25</v>
      </c>
      <c r="EH81" s="384">
        <v>0.25</v>
      </c>
      <c r="EI81" s="385">
        <v>0.25</v>
      </c>
      <c r="EJ81" s="380">
        <v>0.25</v>
      </c>
      <c r="EK81" s="382">
        <v>0.25</v>
      </c>
      <c r="EL81" s="388">
        <v>0.5</v>
      </c>
      <c r="EM81" s="376"/>
    </row>
    <row r="82" spans="1:143" ht="41.4" customHeight="1" x14ac:dyDescent="0.3">
      <c r="A82" t="s">
        <v>316</v>
      </c>
      <c r="B82" s="198" t="str">
        <f>IF('ordem de passagem'!B83="","",'ordem de passagem'!B83)</f>
        <v/>
      </c>
      <c r="C82" s="199" t="str">
        <f>IF('ordem de passagem'!C83="","",'ordem de passagem'!C83)</f>
        <v/>
      </c>
      <c r="D82" s="198" t="str">
        <f>IF('ordem de passagem'!F83="","",'ordem de passagem'!F83)</f>
        <v/>
      </c>
      <c r="E82" s="357" t="str">
        <f>IF('ordem de passagem'!G83="","",'ordem de passagem'!G83)</f>
        <v/>
      </c>
      <c r="F82" s="356">
        <v>1.5</v>
      </c>
      <c r="G82" s="357">
        <v>1</v>
      </c>
      <c r="H82" s="357">
        <v>0.5</v>
      </c>
      <c r="I82" s="358">
        <v>0.25</v>
      </c>
      <c r="J82" s="357">
        <v>1</v>
      </c>
      <c r="K82" s="357">
        <v>0.75</v>
      </c>
      <c r="L82" s="357">
        <v>0.5</v>
      </c>
      <c r="M82" s="359">
        <v>0.25</v>
      </c>
      <c r="N82" s="356">
        <v>1.5</v>
      </c>
      <c r="O82" s="357">
        <v>1</v>
      </c>
      <c r="P82" s="357">
        <v>0.5</v>
      </c>
      <c r="Q82" s="358">
        <v>0.25</v>
      </c>
      <c r="R82" s="357">
        <v>1.5</v>
      </c>
      <c r="S82" s="357">
        <v>1</v>
      </c>
      <c r="T82" s="357">
        <v>0.5</v>
      </c>
      <c r="U82" s="359">
        <v>0.25</v>
      </c>
      <c r="V82" s="356">
        <v>1.5</v>
      </c>
      <c r="W82" s="357">
        <v>1</v>
      </c>
      <c r="X82" s="357">
        <v>0.5</v>
      </c>
      <c r="Y82" s="358">
        <v>0.25</v>
      </c>
      <c r="Z82" s="357">
        <v>1.5</v>
      </c>
      <c r="AA82" s="357">
        <v>1</v>
      </c>
      <c r="AB82" s="357">
        <v>0.5</v>
      </c>
      <c r="AC82" s="359">
        <v>0.25</v>
      </c>
      <c r="AD82" s="356">
        <v>1.5</v>
      </c>
      <c r="AE82" s="357">
        <v>1</v>
      </c>
      <c r="AF82" s="357">
        <v>0.5</v>
      </c>
      <c r="AG82" s="358">
        <v>0.25</v>
      </c>
      <c r="AH82" s="360"/>
      <c r="AI82" s="361" t="str">
        <f t="shared" si="6"/>
        <v/>
      </c>
      <c r="AJ82" s="362" t="str">
        <f t="shared" si="6"/>
        <v/>
      </c>
      <c r="AK82" s="362" t="str">
        <f t="shared" si="6"/>
        <v/>
      </c>
      <c r="AL82" s="362" t="str">
        <f t="shared" si="6"/>
        <v/>
      </c>
      <c r="AM82" s="356">
        <v>1.5</v>
      </c>
      <c r="AN82" s="357">
        <v>1</v>
      </c>
      <c r="AO82" s="357">
        <v>0.5</v>
      </c>
      <c r="AP82" s="358">
        <v>0.25</v>
      </c>
      <c r="AQ82" s="357">
        <v>1</v>
      </c>
      <c r="AR82" s="357">
        <v>0.75</v>
      </c>
      <c r="AS82" s="357">
        <v>0.5</v>
      </c>
      <c r="AT82" s="359">
        <v>0.25</v>
      </c>
      <c r="AU82" s="356">
        <v>1.5</v>
      </c>
      <c r="AV82" s="357">
        <v>1</v>
      </c>
      <c r="AW82" s="357">
        <v>0.5</v>
      </c>
      <c r="AX82" s="358">
        <v>0.25</v>
      </c>
      <c r="AY82" s="357">
        <v>1.5</v>
      </c>
      <c r="AZ82" s="357">
        <v>1</v>
      </c>
      <c r="BA82" s="357">
        <v>0.5</v>
      </c>
      <c r="BB82" s="359">
        <v>0.25</v>
      </c>
      <c r="BC82" s="356">
        <v>1.5</v>
      </c>
      <c r="BD82" s="357">
        <v>1</v>
      </c>
      <c r="BE82" s="357">
        <v>0.5</v>
      </c>
      <c r="BF82" s="358">
        <v>0.25</v>
      </c>
      <c r="BG82" s="357">
        <v>1.5</v>
      </c>
      <c r="BH82" s="357">
        <v>1</v>
      </c>
      <c r="BI82" s="357">
        <v>0.5</v>
      </c>
      <c r="BJ82" s="359">
        <v>0.25</v>
      </c>
      <c r="BK82" s="356">
        <v>1.5</v>
      </c>
      <c r="BL82" s="357">
        <v>1</v>
      </c>
      <c r="BM82" s="357">
        <v>0.5</v>
      </c>
      <c r="BN82" s="358">
        <v>0.25</v>
      </c>
      <c r="BO82" s="360"/>
      <c r="BP82" s="361" t="str">
        <f t="shared" si="8"/>
        <v/>
      </c>
      <c r="BQ82" s="362" t="str">
        <f t="shared" si="8"/>
        <v/>
      </c>
      <c r="BR82" s="362" t="str">
        <f t="shared" si="8"/>
        <v/>
      </c>
      <c r="BS82" s="362" t="str">
        <f t="shared" si="8"/>
        <v/>
      </c>
      <c r="BT82" s="363">
        <v>1</v>
      </c>
      <c r="BU82" s="364">
        <v>0.75</v>
      </c>
      <c r="BV82" s="365">
        <v>0.5</v>
      </c>
      <c r="BW82" s="366">
        <v>0.25</v>
      </c>
      <c r="BX82" s="367">
        <v>1</v>
      </c>
      <c r="BY82" s="364">
        <v>0.75</v>
      </c>
      <c r="BZ82" s="365">
        <v>0.5</v>
      </c>
      <c r="CA82" s="368">
        <v>0.25</v>
      </c>
      <c r="CB82" s="369">
        <v>1.25</v>
      </c>
      <c r="CC82" s="364">
        <v>0.75</v>
      </c>
      <c r="CD82" s="366">
        <v>0.25</v>
      </c>
      <c r="CE82" s="367">
        <v>1.25</v>
      </c>
      <c r="CF82" s="364">
        <v>0.75</v>
      </c>
      <c r="CG82" s="368">
        <v>0.25</v>
      </c>
      <c r="CH82" s="363">
        <v>1</v>
      </c>
      <c r="CI82" s="364">
        <v>0.75</v>
      </c>
      <c r="CJ82" s="370">
        <v>0.5</v>
      </c>
      <c r="CK82" s="367">
        <v>1.25</v>
      </c>
      <c r="CL82" s="364">
        <v>1</v>
      </c>
      <c r="CM82" s="364">
        <v>0.75</v>
      </c>
      <c r="CN82" s="368">
        <v>0.25</v>
      </c>
      <c r="CO82" s="369">
        <v>1.25</v>
      </c>
      <c r="CP82" s="365">
        <v>1</v>
      </c>
      <c r="CQ82" s="364">
        <v>0.75</v>
      </c>
      <c r="CR82" s="365">
        <v>0.5</v>
      </c>
      <c r="CS82" s="366">
        <v>0.25</v>
      </c>
      <c r="CT82" s="367">
        <v>0.25</v>
      </c>
      <c r="CU82" s="364">
        <v>0.25</v>
      </c>
      <c r="CV82" s="368">
        <v>0.25</v>
      </c>
      <c r="CW82" s="369">
        <v>0.25</v>
      </c>
      <c r="CX82" s="364">
        <v>0.25</v>
      </c>
      <c r="CY82" s="366">
        <v>0.25</v>
      </c>
      <c r="CZ82" s="371">
        <v>0.5</v>
      </c>
      <c r="DA82" s="360"/>
      <c r="DB82" s="361" t="str">
        <f t="shared" si="7"/>
        <v/>
      </c>
      <c r="DC82" s="362" t="str">
        <f t="shared" si="7"/>
        <v/>
      </c>
      <c r="DD82" s="362" t="str">
        <f t="shared" si="7"/>
        <v/>
      </c>
      <c r="DE82" s="362" t="str">
        <f t="shared" si="7"/>
        <v/>
      </c>
      <c r="DF82" s="363">
        <v>1</v>
      </c>
      <c r="DG82" s="364">
        <v>0.75</v>
      </c>
      <c r="DH82" s="365">
        <v>0.5</v>
      </c>
      <c r="DI82" s="366">
        <v>0.25</v>
      </c>
      <c r="DJ82" s="367">
        <v>1</v>
      </c>
      <c r="DK82" s="364">
        <v>0.75</v>
      </c>
      <c r="DL82" s="365">
        <v>0.5</v>
      </c>
      <c r="DM82" s="368">
        <v>0.25</v>
      </c>
      <c r="DN82" s="369">
        <v>1.25</v>
      </c>
      <c r="DO82" s="364">
        <v>0.75</v>
      </c>
      <c r="DP82" s="366">
        <v>0.25</v>
      </c>
      <c r="DQ82" s="367">
        <v>1.25</v>
      </c>
      <c r="DR82" s="364">
        <v>0.75</v>
      </c>
      <c r="DS82" s="368">
        <v>0.25</v>
      </c>
      <c r="DT82" s="363">
        <v>1</v>
      </c>
      <c r="DU82" s="364">
        <v>0.75</v>
      </c>
      <c r="DV82" s="370">
        <v>0.5</v>
      </c>
      <c r="DW82" s="367">
        <v>1.25</v>
      </c>
      <c r="DX82" s="364">
        <v>1</v>
      </c>
      <c r="DY82" s="364">
        <v>0.75</v>
      </c>
      <c r="DZ82" s="368">
        <v>0.25</v>
      </c>
      <c r="EA82" s="369">
        <v>1.25</v>
      </c>
      <c r="EB82" s="365">
        <v>1</v>
      </c>
      <c r="EC82" s="364">
        <v>0.75</v>
      </c>
      <c r="ED82" s="365">
        <v>0.5</v>
      </c>
      <c r="EE82" s="366">
        <v>0.25</v>
      </c>
      <c r="EF82" s="367">
        <v>0.25</v>
      </c>
      <c r="EG82" s="364">
        <v>0.25</v>
      </c>
      <c r="EH82" s="368">
        <v>0.25</v>
      </c>
      <c r="EI82" s="369">
        <v>0.25</v>
      </c>
      <c r="EJ82" s="364">
        <v>0.25</v>
      </c>
      <c r="EK82" s="366">
        <v>0.25</v>
      </c>
      <c r="EL82" s="371">
        <v>0.5</v>
      </c>
      <c r="EM82" s="360"/>
    </row>
    <row r="83" spans="1:143" ht="41.4" customHeight="1" x14ac:dyDescent="0.3">
      <c r="A83" t="s">
        <v>317</v>
      </c>
      <c r="B83" s="327" t="str">
        <f>IF('ordem de passagem'!B84="","",'ordem de passagem'!B84)</f>
        <v/>
      </c>
      <c r="C83" s="127" t="str">
        <f>IF('ordem de passagem'!C84="","",'ordem de passagem'!C84)</f>
        <v/>
      </c>
      <c r="D83" s="327" t="str">
        <f>IF('ordem de passagem'!F84="","",'ordem de passagem'!F84)</f>
        <v/>
      </c>
      <c r="E83" s="372" t="str">
        <f>IF('ordem de passagem'!G84="","",'ordem de passagem'!G84)</f>
        <v/>
      </c>
      <c r="F83" s="373">
        <v>1.5</v>
      </c>
      <c r="G83" s="372">
        <v>1</v>
      </c>
      <c r="H83" s="372">
        <v>0.5</v>
      </c>
      <c r="I83" s="374">
        <v>0.25</v>
      </c>
      <c r="J83" s="372">
        <v>1</v>
      </c>
      <c r="K83" s="372">
        <v>0.75</v>
      </c>
      <c r="L83" s="372">
        <v>0.5</v>
      </c>
      <c r="M83" s="375">
        <v>0.25</v>
      </c>
      <c r="N83" s="373">
        <v>1.5</v>
      </c>
      <c r="O83" s="372">
        <v>1</v>
      </c>
      <c r="P83" s="372">
        <v>0.5</v>
      </c>
      <c r="Q83" s="374">
        <v>0.25</v>
      </c>
      <c r="R83" s="372">
        <v>1.5</v>
      </c>
      <c r="S83" s="372">
        <v>1</v>
      </c>
      <c r="T83" s="372">
        <v>0.5</v>
      </c>
      <c r="U83" s="375">
        <v>0.25</v>
      </c>
      <c r="V83" s="373">
        <v>1.5</v>
      </c>
      <c r="W83" s="372">
        <v>1</v>
      </c>
      <c r="X83" s="372">
        <v>0.5</v>
      </c>
      <c r="Y83" s="374">
        <v>0.25</v>
      </c>
      <c r="Z83" s="372">
        <v>1.5</v>
      </c>
      <c r="AA83" s="372">
        <v>1</v>
      </c>
      <c r="AB83" s="372">
        <v>0.5</v>
      </c>
      <c r="AC83" s="375">
        <v>0.25</v>
      </c>
      <c r="AD83" s="373">
        <v>1.5</v>
      </c>
      <c r="AE83" s="372">
        <v>1</v>
      </c>
      <c r="AF83" s="372">
        <v>0.5</v>
      </c>
      <c r="AG83" s="374">
        <v>0.25</v>
      </c>
      <c r="AH83" s="376"/>
      <c r="AI83" s="377" t="str">
        <f t="shared" si="6"/>
        <v/>
      </c>
      <c r="AJ83" s="378" t="str">
        <f t="shared" si="6"/>
        <v/>
      </c>
      <c r="AK83" s="378" t="str">
        <f t="shared" si="6"/>
        <v/>
      </c>
      <c r="AL83" s="378" t="str">
        <f t="shared" si="6"/>
        <v/>
      </c>
      <c r="AM83" s="373">
        <v>1.5</v>
      </c>
      <c r="AN83" s="372">
        <v>1</v>
      </c>
      <c r="AO83" s="372">
        <v>0.5</v>
      </c>
      <c r="AP83" s="374">
        <v>0.25</v>
      </c>
      <c r="AQ83" s="372">
        <v>1</v>
      </c>
      <c r="AR83" s="372">
        <v>0.75</v>
      </c>
      <c r="AS83" s="372">
        <v>0.5</v>
      </c>
      <c r="AT83" s="375">
        <v>0.25</v>
      </c>
      <c r="AU83" s="373">
        <v>1.5</v>
      </c>
      <c r="AV83" s="372">
        <v>1</v>
      </c>
      <c r="AW83" s="372">
        <v>0.5</v>
      </c>
      <c r="AX83" s="374">
        <v>0.25</v>
      </c>
      <c r="AY83" s="372">
        <v>1.5</v>
      </c>
      <c r="AZ83" s="372">
        <v>1</v>
      </c>
      <c r="BA83" s="372">
        <v>0.5</v>
      </c>
      <c r="BB83" s="375">
        <v>0.25</v>
      </c>
      <c r="BC83" s="373">
        <v>1.5</v>
      </c>
      <c r="BD83" s="372">
        <v>1</v>
      </c>
      <c r="BE83" s="372">
        <v>0.5</v>
      </c>
      <c r="BF83" s="374">
        <v>0.25</v>
      </c>
      <c r="BG83" s="372">
        <v>1.5</v>
      </c>
      <c r="BH83" s="372">
        <v>1</v>
      </c>
      <c r="BI83" s="372">
        <v>0.5</v>
      </c>
      <c r="BJ83" s="375">
        <v>0.25</v>
      </c>
      <c r="BK83" s="373">
        <v>1.5</v>
      </c>
      <c r="BL83" s="372">
        <v>1</v>
      </c>
      <c r="BM83" s="372">
        <v>0.5</v>
      </c>
      <c r="BN83" s="374">
        <v>0.25</v>
      </c>
      <c r="BO83" s="376"/>
      <c r="BP83" s="377" t="str">
        <f t="shared" si="8"/>
        <v/>
      </c>
      <c r="BQ83" s="378" t="str">
        <f t="shared" si="8"/>
        <v/>
      </c>
      <c r="BR83" s="378" t="str">
        <f t="shared" si="8"/>
        <v/>
      </c>
      <c r="BS83" s="378" t="str">
        <f t="shared" si="8"/>
        <v/>
      </c>
      <c r="BT83" s="379">
        <v>1</v>
      </c>
      <c r="BU83" s="380">
        <v>0.75</v>
      </c>
      <c r="BV83" s="381">
        <v>0.5</v>
      </c>
      <c r="BW83" s="382">
        <v>0.25</v>
      </c>
      <c r="BX83" s="383">
        <v>1</v>
      </c>
      <c r="BY83" s="380">
        <v>0.75</v>
      </c>
      <c r="BZ83" s="381">
        <v>0.5</v>
      </c>
      <c r="CA83" s="384">
        <v>0.25</v>
      </c>
      <c r="CB83" s="385">
        <v>1.25</v>
      </c>
      <c r="CC83" s="380">
        <v>0.75</v>
      </c>
      <c r="CD83" s="382">
        <v>0.25</v>
      </c>
      <c r="CE83" s="386">
        <v>1.25</v>
      </c>
      <c r="CF83" s="380">
        <v>0.75</v>
      </c>
      <c r="CG83" s="384">
        <v>0.25</v>
      </c>
      <c r="CH83" s="379">
        <v>1</v>
      </c>
      <c r="CI83" s="380">
        <v>0.75</v>
      </c>
      <c r="CJ83" s="387">
        <v>0.5</v>
      </c>
      <c r="CK83" s="386">
        <v>1.25</v>
      </c>
      <c r="CL83" s="380">
        <v>1</v>
      </c>
      <c r="CM83" s="380">
        <v>0.75</v>
      </c>
      <c r="CN83" s="384">
        <v>0.25</v>
      </c>
      <c r="CO83" s="385">
        <v>1.25</v>
      </c>
      <c r="CP83" s="381">
        <v>1</v>
      </c>
      <c r="CQ83" s="380">
        <v>0.75</v>
      </c>
      <c r="CR83" s="381">
        <v>0.5</v>
      </c>
      <c r="CS83" s="382">
        <v>0.25</v>
      </c>
      <c r="CT83" s="386">
        <v>0.25</v>
      </c>
      <c r="CU83" s="380">
        <v>0.25</v>
      </c>
      <c r="CV83" s="384">
        <v>0.25</v>
      </c>
      <c r="CW83" s="385">
        <v>0.25</v>
      </c>
      <c r="CX83" s="380">
        <v>0.25</v>
      </c>
      <c r="CY83" s="382">
        <v>0.25</v>
      </c>
      <c r="CZ83" s="388">
        <v>0.5</v>
      </c>
      <c r="DA83" s="376"/>
      <c r="DB83" s="377" t="str">
        <f t="shared" si="7"/>
        <v/>
      </c>
      <c r="DC83" s="378" t="str">
        <f t="shared" si="7"/>
        <v/>
      </c>
      <c r="DD83" s="378" t="str">
        <f t="shared" si="7"/>
        <v/>
      </c>
      <c r="DE83" s="378" t="str">
        <f t="shared" si="7"/>
        <v/>
      </c>
      <c r="DF83" s="379">
        <v>1</v>
      </c>
      <c r="DG83" s="380">
        <v>0.75</v>
      </c>
      <c r="DH83" s="381">
        <v>0.5</v>
      </c>
      <c r="DI83" s="382">
        <v>0.25</v>
      </c>
      <c r="DJ83" s="383">
        <v>1</v>
      </c>
      <c r="DK83" s="380">
        <v>0.75</v>
      </c>
      <c r="DL83" s="381">
        <v>0.5</v>
      </c>
      <c r="DM83" s="384">
        <v>0.25</v>
      </c>
      <c r="DN83" s="385">
        <v>1.25</v>
      </c>
      <c r="DO83" s="380">
        <v>0.75</v>
      </c>
      <c r="DP83" s="382">
        <v>0.25</v>
      </c>
      <c r="DQ83" s="386">
        <v>1.25</v>
      </c>
      <c r="DR83" s="380">
        <v>0.75</v>
      </c>
      <c r="DS83" s="384">
        <v>0.25</v>
      </c>
      <c r="DT83" s="379">
        <v>1</v>
      </c>
      <c r="DU83" s="380">
        <v>0.75</v>
      </c>
      <c r="DV83" s="387">
        <v>0.5</v>
      </c>
      <c r="DW83" s="386">
        <v>1.25</v>
      </c>
      <c r="DX83" s="380">
        <v>1</v>
      </c>
      <c r="DY83" s="380">
        <v>0.75</v>
      </c>
      <c r="DZ83" s="384">
        <v>0.25</v>
      </c>
      <c r="EA83" s="385">
        <v>1.25</v>
      </c>
      <c r="EB83" s="381">
        <v>1</v>
      </c>
      <c r="EC83" s="380">
        <v>0.75</v>
      </c>
      <c r="ED83" s="381">
        <v>0.5</v>
      </c>
      <c r="EE83" s="382">
        <v>0.25</v>
      </c>
      <c r="EF83" s="386">
        <v>0.25</v>
      </c>
      <c r="EG83" s="380">
        <v>0.25</v>
      </c>
      <c r="EH83" s="384">
        <v>0.25</v>
      </c>
      <c r="EI83" s="385">
        <v>0.25</v>
      </c>
      <c r="EJ83" s="380">
        <v>0.25</v>
      </c>
      <c r="EK83" s="382">
        <v>0.25</v>
      </c>
      <c r="EL83" s="388">
        <v>0.5</v>
      </c>
      <c r="EM83" s="376"/>
    </row>
    <row r="84" spans="1:143" ht="41.4" customHeight="1" x14ac:dyDescent="0.3">
      <c r="A84" t="s">
        <v>318</v>
      </c>
      <c r="B84" s="198" t="str">
        <f>IF('ordem de passagem'!B85="","",'ordem de passagem'!B85)</f>
        <v/>
      </c>
      <c r="C84" s="199" t="str">
        <f>IF('ordem de passagem'!C85="","",'ordem de passagem'!C85)</f>
        <v/>
      </c>
      <c r="D84" s="198" t="str">
        <f>IF('ordem de passagem'!F85="","",'ordem de passagem'!F85)</f>
        <v/>
      </c>
      <c r="E84" s="357" t="str">
        <f>IF('ordem de passagem'!G85="","",'ordem de passagem'!G85)</f>
        <v/>
      </c>
      <c r="F84" s="356">
        <v>1.5</v>
      </c>
      <c r="G84" s="357">
        <v>1</v>
      </c>
      <c r="H84" s="357">
        <v>0.5</v>
      </c>
      <c r="I84" s="358">
        <v>0.25</v>
      </c>
      <c r="J84" s="357">
        <v>1</v>
      </c>
      <c r="K84" s="357">
        <v>0.75</v>
      </c>
      <c r="L84" s="357">
        <v>0.5</v>
      </c>
      <c r="M84" s="359">
        <v>0.25</v>
      </c>
      <c r="N84" s="356">
        <v>1.5</v>
      </c>
      <c r="O84" s="357">
        <v>1</v>
      </c>
      <c r="P84" s="357">
        <v>0.5</v>
      </c>
      <c r="Q84" s="358">
        <v>0.25</v>
      </c>
      <c r="R84" s="357">
        <v>1.5</v>
      </c>
      <c r="S84" s="357">
        <v>1</v>
      </c>
      <c r="T84" s="357">
        <v>0.5</v>
      </c>
      <c r="U84" s="359">
        <v>0.25</v>
      </c>
      <c r="V84" s="356">
        <v>1.5</v>
      </c>
      <c r="W84" s="357">
        <v>1</v>
      </c>
      <c r="X84" s="357">
        <v>0.5</v>
      </c>
      <c r="Y84" s="358">
        <v>0.25</v>
      </c>
      <c r="Z84" s="357">
        <v>1.5</v>
      </c>
      <c r="AA84" s="357">
        <v>1</v>
      </c>
      <c r="AB84" s="357">
        <v>0.5</v>
      </c>
      <c r="AC84" s="359">
        <v>0.25</v>
      </c>
      <c r="AD84" s="356">
        <v>1.5</v>
      </c>
      <c r="AE84" s="357">
        <v>1</v>
      </c>
      <c r="AF84" s="357">
        <v>0.5</v>
      </c>
      <c r="AG84" s="358">
        <v>0.25</v>
      </c>
      <c r="AH84" s="360"/>
      <c r="AI84" s="361" t="str">
        <f t="shared" si="6"/>
        <v/>
      </c>
      <c r="AJ84" s="362" t="str">
        <f t="shared" si="6"/>
        <v/>
      </c>
      <c r="AK84" s="362" t="str">
        <f t="shared" si="6"/>
        <v/>
      </c>
      <c r="AL84" s="362" t="str">
        <f t="shared" si="6"/>
        <v/>
      </c>
      <c r="AM84" s="356">
        <v>1.5</v>
      </c>
      <c r="AN84" s="357">
        <v>1</v>
      </c>
      <c r="AO84" s="357">
        <v>0.5</v>
      </c>
      <c r="AP84" s="358">
        <v>0.25</v>
      </c>
      <c r="AQ84" s="357">
        <v>1</v>
      </c>
      <c r="AR84" s="357">
        <v>0.75</v>
      </c>
      <c r="AS84" s="357">
        <v>0.5</v>
      </c>
      <c r="AT84" s="359">
        <v>0.25</v>
      </c>
      <c r="AU84" s="356">
        <v>1.5</v>
      </c>
      <c r="AV84" s="357">
        <v>1</v>
      </c>
      <c r="AW84" s="357">
        <v>0.5</v>
      </c>
      <c r="AX84" s="358">
        <v>0.25</v>
      </c>
      <c r="AY84" s="357">
        <v>1.5</v>
      </c>
      <c r="AZ84" s="357">
        <v>1</v>
      </c>
      <c r="BA84" s="357">
        <v>0.5</v>
      </c>
      <c r="BB84" s="359">
        <v>0.25</v>
      </c>
      <c r="BC84" s="356">
        <v>1.5</v>
      </c>
      <c r="BD84" s="357">
        <v>1</v>
      </c>
      <c r="BE84" s="357">
        <v>0.5</v>
      </c>
      <c r="BF84" s="358">
        <v>0.25</v>
      </c>
      <c r="BG84" s="357">
        <v>1.5</v>
      </c>
      <c r="BH84" s="357">
        <v>1</v>
      </c>
      <c r="BI84" s="357">
        <v>0.5</v>
      </c>
      <c r="BJ84" s="359">
        <v>0.25</v>
      </c>
      <c r="BK84" s="356">
        <v>1.5</v>
      </c>
      <c r="BL84" s="357">
        <v>1</v>
      </c>
      <c r="BM84" s="357">
        <v>0.5</v>
      </c>
      <c r="BN84" s="358">
        <v>0.25</v>
      </c>
      <c r="BO84" s="360"/>
      <c r="BP84" s="361" t="str">
        <f t="shared" si="8"/>
        <v/>
      </c>
      <c r="BQ84" s="362" t="str">
        <f t="shared" si="8"/>
        <v/>
      </c>
      <c r="BR84" s="362" t="str">
        <f t="shared" si="8"/>
        <v/>
      </c>
      <c r="BS84" s="362" t="str">
        <f t="shared" si="8"/>
        <v/>
      </c>
      <c r="BT84" s="363">
        <v>1</v>
      </c>
      <c r="BU84" s="364">
        <v>0.75</v>
      </c>
      <c r="BV84" s="365">
        <v>0.5</v>
      </c>
      <c r="BW84" s="366">
        <v>0.25</v>
      </c>
      <c r="BX84" s="367">
        <v>1</v>
      </c>
      <c r="BY84" s="364">
        <v>0.75</v>
      </c>
      <c r="BZ84" s="365">
        <v>0.5</v>
      </c>
      <c r="CA84" s="368">
        <v>0.25</v>
      </c>
      <c r="CB84" s="369">
        <v>1.25</v>
      </c>
      <c r="CC84" s="364">
        <v>0.75</v>
      </c>
      <c r="CD84" s="366">
        <v>0.25</v>
      </c>
      <c r="CE84" s="367">
        <v>1.25</v>
      </c>
      <c r="CF84" s="364">
        <v>0.75</v>
      </c>
      <c r="CG84" s="368">
        <v>0.25</v>
      </c>
      <c r="CH84" s="363">
        <v>1</v>
      </c>
      <c r="CI84" s="364">
        <v>0.75</v>
      </c>
      <c r="CJ84" s="370">
        <v>0.5</v>
      </c>
      <c r="CK84" s="367">
        <v>1.25</v>
      </c>
      <c r="CL84" s="364">
        <v>1</v>
      </c>
      <c r="CM84" s="364">
        <v>0.75</v>
      </c>
      <c r="CN84" s="368">
        <v>0.25</v>
      </c>
      <c r="CO84" s="369">
        <v>1.25</v>
      </c>
      <c r="CP84" s="365">
        <v>1</v>
      </c>
      <c r="CQ84" s="364">
        <v>0.75</v>
      </c>
      <c r="CR84" s="365">
        <v>0.5</v>
      </c>
      <c r="CS84" s="366">
        <v>0.25</v>
      </c>
      <c r="CT84" s="367">
        <v>0.25</v>
      </c>
      <c r="CU84" s="364">
        <v>0.25</v>
      </c>
      <c r="CV84" s="368">
        <v>0.25</v>
      </c>
      <c r="CW84" s="369">
        <v>0.25</v>
      </c>
      <c r="CX84" s="364">
        <v>0.25</v>
      </c>
      <c r="CY84" s="366">
        <v>0.25</v>
      </c>
      <c r="CZ84" s="371">
        <v>0.5</v>
      </c>
      <c r="DA84" s="360"/>
      <c r="DB84" s="361" t="str">
        <f t="shared" si="7"/>
        <v/>
      </c>
      <c r="DC84" s="362" t="str">
        <f t="shared" si="7"/>
        <v/>
      </c>
      <c r="DD84" s="362" t="str">
        <f t="shared" si="7"/>
        <v/>
      </c>
      <c r="DE84" s="362" t="str">
        <f t="shared" si="7"/>
        <v/>
      </c>
      <c r="DF84" s="363">
        <v>1</v>
      </c>
      <c r="DG84" s="364">
        <v>0.75</v>
      </c>
      <c r="DH84" s="365">
        <v>0.5</v>
      </c>
      <c r="DI84" s="366">
        <v>0.25</v>
      </c>
      <c r="DJ84" s="367">
        <v>1</v>
      </c>
      <c r="DK84" s="364">
        <v>0.75</v>
      </c>
      <c r="DL84" s="365">
        <v>0.5</v>
      </c>
      <c r="DM84" s="368">
        <v>0.25</v>
      </c>
      <c r="DN84" s="369">
        <v>1.25</v>
      </c>
      <c r="DO84" s="364">
        <v>0.75</v>
      </c>
      <c r="DP84" s="366">
        <v>0.25</v>
      </c>
      <c r="DQ84" s="367">
        <v>1.25</v>
      </c>
      <c r="DR84" s="364">
        <v>0.75</v>
      </c>
      <c r="DS84" s="368">
        <v>0.25</v>
      </c>
      <c r="DT84" s="363">
        <v>1</v>
      </c>
      <c r="DU84" s="364">
        <v>0.75</v>
      </c>
      <c r="DV84" s="370">
        <v>0.5</v>
      </c>
      <c r="DW84" s="367">
        <v>1.25</v>
      </c>
      <c r="DX84" s="364">
        <v>1</v>
      </c>
      <c r="DY84" s="364">
        <v>0.75</v>
      </c>
      <c r="DZ84" s="368">
        <v>0.25</v>
      </c>
      <c r="EA84" s="369">
        <v>1.25</v>
      </c>
      <c r="EB84" s="365">
        <v>1</v>
      </c>
      <c r="EC84" s="364">
        <v>0.75</v>
      </c>
      <c r="ED84" s="365">
        <v>0.5</v>
      </c>
      <c r="EE84" s="366">
        <v>0.25</v>
      </c>
      <c r="EF84" s="367">
        <v>0.25</v>
      </c>
      <c r="EG84" s="364">
        <v>0.25</v>
      </c>
      <c r="EH84" s="368">
        <v>0.25</v>
      </c>
      <c r="EI84" s="369">
        <v>0.25</v>
      </c>
      <c r="EJ84" s="364">
        <v>0.25</v>
      </c>
      <c r="EK84" s="366">
        <v>0.25</v>
      </c>
      <c r="EL84" s="371">
        <v>0.5</v>
      </c>
      <c r="EM84" s="360"/>
    </row>
    <row r="85" spans="1:143" ht="30.6" customHeight="1" x14ac:dyDescent="0.3">
      <c r="AI85" s="377">
        <f t="shared" si="6"/>
        <v>0</v>
      </c>
      <c r="AJ85" s="378">
        <f t="shared" si="6"/>
        <v>0</v>
      </c>
      <c r="AK85" s="378">
        <f t="shared" si="6"/>
        <v>0</v>
      </c>
      <c r="AL85" s="378">
        <f t="shared" si="6"/>
        <v>0</v>
      </c>
      <c r="AM85" s="373">
        <v>1.5</v>
      </c>
      <c r="AN85" s="372">
        <v>1</v>
      </c>
      <c r="AO85" s="372">
        <v>0.5</v>
      </c>
      <c r="AP85" s="374">
        <v>0.25</v>
      </c>
      <c r="AQ85" s="372">
        <v>1</v>
      </c>
      <c r="AR85" s="372">
        <v>0.75</v>
      </c>
      <c r="AS85" s="372">
        <v>0.5</v>
      </c>
      <c r="AT85" s="375">
        <v>0.25</v>
      </c>
      <c r="AU85" s="373">
        <v>1.5</v>
      </c>
      <c r="AV85" s="372">
        <v>1</v>
      </c>
      <c r="AW85" s="372">
        <v>0.5</v>
      </c>
      <c r="AX85" s="374">
        <v>0.25</v>
      </c>
      <c r="AY85" s="372">
        <v>1.5</v>
      </c>
      <c r="AZ85" s="372">
        <v>1</v>
      </c>
      <c r="BA85" s="372">
        <v>0.5</v>
      </c>
      <c r="BB85" s="375">
        <v>0.25</v>
      </c>
      <c r="BC85" s="373">
        <v>1.5</v>
      </c>
      <c r="BD85" s="372">
        <v>1</v>
      </c>
      <c r="BE85" s="372">
        <v>0.5</v>
      </c>
      <c r="BF85" s="374">
        <v>0.25</v>
      </c>
      <c r="BG85" s="372">
        <v>1.5</v>
      </c>
      <c r="BH85" s="372">
        <v>1</v>
      </c>
      <c r="BI85" s="372">
        <v>0.5</v>
      </c>
      <c r="BJ85" s="375">
        <v>0.25</v>
      </c>
      <c r="BK85" s="373">
        <v>1.5</v>
      </c>
      <c r="BL85" s="372">
        <v>1</v>
      </c>
      <c r="BM85" s="372">
        <v>0.5</v>
      </c>
      <c r="BN85" s="374">
        <v>0.25</v>
      </c>
      <c r="BO85" s="376"/>
      <c r="BP85" s="377">
        <f t="shared" si="8"/>
        <v>0</v>
      </c>
      <c r="BQ85" s="378">
        <f t="shared" si="8"/>
        <v>0</v>
      </c>
      <c r="BR85" s="378">
        <f t="shared" si="8"/>
        <v>0</v>
      </c>
      <c r="BS85" s="378">
        <f t="shared" si="8"/>
        <v>0</v>
      </c>
      <c r="BT85" s="379">
        <v>1</v>
      </c>
      <c r="BU85" s="380">
        <v>0.75</v>
      </c>
      <c r="BV85" s="381">
        <v>0.5</v>
      </c>
      <c r="BW85" s="382">
        <v>0.25</v>
      </c>
      <c r="BX85" s="383">
        <v>1</v>
      </c>
      <c r="BY85" s="380">
        <v>0.75</v>
      </c>
      <c r="BZ85" s="381">
        <v>0.5</v>
      </c>
      <c r="CA85" s="384">
        <v>0.25</v>
      </c>
      <c r="CB85" s="385">
        <v>1.25</v>
      </c>
      <c r="CC85" s="380">
        <v>0.75</v>
      </c>
      <c r="CD85" s="382">
        <v>0.25</v>
      </c>
      <c r="CE85" s="386">
        <v>1.25</v>
      </c>
      <c r="CF85" s="380">
        <v>0.75</v>
      </c>
      <c r="CG85" s="384">
        <v>0.25</v>
      </c>
      <c r="CH85" s="379">
        <v>1</v>
      </c>
      <c r="CI85" s="380">
        <v>0.75</v>
      </c>
      <c r="CJ85" s="387">
        <v>0.5</v>
      </c>
      <c r="CK85" s="386">
        <v>1.25</v>
      </c>
      <c r="CL85" s="380">
        <v>1</v>
      </c>
      <c r="CM85" s="380">
        <v>0.75</v>
      </c>
      <c r="CN85" s="384">
        <v>0.25</v>
      </c>
      <c r="CO85" s="385">
        <v>1.25</v>
      </c>
      <c r="CP85" s="381">
        <v>1</v>
      </c>
      <c r="CQ85" s="380">
        <v>0.75</v>
      </c>
      <c r="CR85" s="381">
        <v>0.5</v>
      </c>
      <c r="CS85" s="382">
        <v>0.25</v>
      </c>
      <c r="CT85" s="386">
        <v>0.25</v>
      </c>
      <c r="CU85" s="380">
        <v>0.25</v>
      </c>
      <c r="CV85" s="384">
        <v>0.25</v>
      </c>
      <c r="CW85" s="385">
        <v>0.25</v>
      </c>
      <c r="CX85" s="380">
        <v>0.25</v>
      </c>
      <c r="CY85" s="382">
        <v>0.25</v>
      </c>
      <c r="CZ85" s="388">
        <v>0.5</v>
      </c>
      <c r="DA85" s="376"/>
      <c r="DB85" s="377">
        <f t="shared" si="7"/>
        <v>0</v>
      </c>
      <c r="DC85" s="378">
        <f t="shared" si="7"/>
        <v>0</v>
      </c>
      <c r="DD85" s="378">
        <f t="shared" si="7"/>
        <v>0</v>
      </c>
      <c r="DE85" s="378">
        <f t="shared" si="7"/>
        <v>0</v>
      </c>
      <c r="DF85" s="379">
        <v>1</v>
      </c>
      <c r="DG85" s="380">
        <v>0.75</v>
      </c>
      <c r="DH85" s="381">
        <v>0.5</v>
      </c>
      <c r="DI85" s="382">
        <v>0.25</v>
      </c>
      <c r="DJ85" s="383">
        <v>1</v>
      </c>
      <c r="DK85" s="380">
        <v>0.75</v>
      </c>
      <c r="DL85" s="381">
        <v>0.5</v>
      </c>
      <c r="DM85" s="384">
        <v>0.25</v>
      </c>
      <c r="DN85" s="385">
        <v>1.25</v>
      </c>
      <c r="DO85" s="380">
        <v>0.75</v>
      </c>
      <c r="DP85" s="382">
        <v>0.25</v>
      </c>
      <c r="DQ85" s="386">
        <v>1.25</v>
      </c>
      <c r="DR85" s="380">
        <v>0.75</v>
      </c>
      <c r="DS85" s="384">
        <v>0.25</v>
      </c>
      <c r="DT85" s="379">
        <v>1</v>
      </c>
      <c r="DU85" s="380">
        <v>0.75</v>
      </c>
      <c r="DV85" s="387">
        <v>0.5</v>
      </c>
      <c r="DW85" s="386">
        <v>1.25</v>
      </c>
      <c r="DX85" s="380">
        <v>1</v>
      </c>
      <c r="DY85" s="380">
        <v>0.75</v>
      </c>
      <c r="DZ85" s="384">
        <v>0.25</v>
      </c>
      <c r="EA85" s="385">
        <v>1.25</v>
      </c>
      <c r="EB85" s="381">
        <v>1</v>
      </c>
      <c r="EC85" s="380">
        <v>0.75</v>
      </c>
      <c r="ED85" s="381">
        <v>0.5</v>
      </c>
      <c r="EE85" s="382">
        <v>0.25</v>
      </c>
      <c r="EF85" s="386">
        <v>0.25</v>
      </c>
      <c r="EG85" s="380">
        <v>0.25</v>
      </c>
      <c r="EH85" s="384">
        <v>0.25</v>
      </c>
      <c r="EI85" s="385">
        <v>0.25</v>
      </c>
      <c r="EJ85" s="380">
        <v>0.25</v>
      </c>
      <c r="EK85" s="382">
        <v>0.25</v>
      </c>
      <c r="EL85" s="388">
        <v>0.5</v>
      </c>
      <c r="EM85" s="376"/>
    </row>
    <row r="86" spans="1:143" ht="30.6" customHeight="1" x14ac:dyDescent="0.3"/>
  </sheetData>
  <sheetProtection algorithmName="SHA-512" hashValue="uCIYpiyfvPEvY5s3zIwoTO49BHV2y6cfqRv1mHGKBQVWS488qeP9AJfjqmR7wEyVKe7huBDpMknC6HoasxwMYA==" saltValue="yF17iJ6GgiHyRRgriz3NCQ==" spinCount="100000" sheet="1" objects="1" scenarios="1" selectLockedCells="1" sort="0" autoFilter="0"/>
  <mergeCells count="198">
    <mergeCell ref="EH8:EH9"/>
    <mergeCell ref="EI8:EI9"/>
    <mergeCell ref="EJ8:EJ9"/>
    <mergeCell ref="EK8:EK9"/>
    <mergeCell ref="EB8:EB9"/>
    <mergeCell ref="EC8:EC9"/>
    <mergeCell ref="ED8:ED9"/>
    <mergeCell ref="EE8:EE9"/>
    <mergeCell ref="EF8:EF9"/>
    <mergeCell ref="EG8:EG9"/>
    <mergeCell ref="DV8:DV9"/>
    <mergeCell ref="DW8:DW9"/>
    <mergeCell ref="DX8:DX9"/>
    <mergeCell ref="DY8:DY9"/>
    <mergeCell ref="DZ8:DZ9"/>
    <mergeCell ref="EA8:EA9"/>
    <mergeCell ref="DP8:DP9"/>
    <mergeCell ref="DQ8:DQ9"/>
    <mergeCell ref="DR8:DR9"/>
    <mergeCell ref="DS8:DS9"/>
    <mergeCell ref="DT8:DT9"/>
    <mergeCell ref="DU8:DU9"/>
    <mergeCell ref="DJ8:DJ9"/>
    <mergeCell ref="DK8:DK9"/>
    <mergeCell ref="DL8:DL9"/>
    <mergeCell ref="DM8:DM9"/>
    <mergeCell ref="DN8:DN9"/>
    <mergeCell ref="DO8:DO9"/>
    <mergeCell ref="CX8:CX9"/>
    <mergeCell ref="CY8:CY9"/>
    <mergeCell ref="DF8:DF9"/>
    <mergeCell ref="DG8:DG9"/>
    <mergeCell ref="DH8:DH9"/>
    <mergeCell ref="DI8:DI9"/>
    <mergeCell ref="CP8:CP9"/>
    <mergeCell ref="CQ8:CQ9"/>
    <mergeCell ref="CR8:CR9"/>
    <mergeCell ref="CS8:CS9"/>
    <mergeCell ref="CH8:CH9"/>
    <mergeCell ref="CI8:CI9"/>
    <mergeCell ref="CJ8:CJ9"/>
    <mergeCell ref="CK8:CK9"/>
    <mergeCell ref="CL8:CL9"/>
    <mergeCell ref="CM8:CM9"/>
    <mergeCell ref="BN8:BN9"/>
    <mergeCell ref="BT8:BT9"/>
    <mergeCell ref="BU8:BU9"/>
    <mergeCell ref="BA8:BA9"/>
    <mergeCell ref="BB8:BB9"/>
    <mergeCell ref="BC8:BC9"/>
    <mergeCell ref="BD8:BD9"/>
    <mergeCell ref="BE8:BE9"/>
    <mergeCell ref="BF8:BF9"/>
    <mergeCell ref="AO8:AO9"/>
    <mergeCell ref="AP8:AP9"/>
    <mergeCell ref="AQ8:AQ9"/>
    <mergeCell ref="AR8:AR9"/>
    <mergeCell ref="AS8:AS9"/>
    <mergeCell ref="AT8:AT9"/>
    <mergeCell ref="BK8:BK9"/>
    <mergeCell ref="BL8:BL9"/>
    <mergeCell ref="BM8:BM9"/>
    <mergeCell ref="AD8:AD9"/>
    <mergeCell ref="AE8:AE9"/>
    <mergeCell ref="AF8:AF9"/>
    <mergeCell ref="AG8:AG9"/>
    <mergeCell ref="AM8:AM9"/>
    <mergeCell ref="AN8:AN9"/>
    <mergeCell ref="X8:X9"/>
    <mergeCell ref="Y8:Y9"/>
    <mergeCell ref="Z8:Z9"/>
    <mergeCell ref="AA8:AA9"/>
    <mergeCell ref="AB8:AB9"/>
    <mergeCell ref="AC8:AC9"/>
    <mergeCell ref="R8:R9"/>
    <mergeCell ref="S8:S9"/>
    <mergeCell ref="T8:T9"/>
    <mergeCell ref="U8:U9"/>
    <mergeCell ref="V8:V9"/>
    <mergeCell ref="W8:W9"/>
    <mergeCell ref="L8:L9"/>
    <mergeCell ref="M8:M9"/>
    <mergeCell ref="N8:N9"/>
    <mergeCell ref="O8:O9"/>
    <mergeCell ref="P8:P9"/>
    <mergeCell ref="Q8:Q9"/>
    <mergeCell ref="EF7:EH7"/>
    <mergeCell ref="EI7:EK7"/>
    <mergeCell ref="EL7:EL9"/>
    <mergeCell ref="EM7:EM9"/>
    <mergeCell ref="F8:F9"/>
    <mergeCell ref="G8:G9"/>
    <mergeCell ref="H8:H9"/>
    <mergeCell ref="I8:I9"/>
    <mergeCell ref="J8:J9"/>
    <mergeCell ref="K8:K9"/>
    <mergeCell ref="DJ7:DM7"/>
    <mergeCell ref="DN7:DP7"/>
    <mergeCell ref="DQ7:DS7"/>
    <mergeCell ref="DT7:DV7"/>
    <mergeCell ref="DW7:DZ7"/>
    <mergeCell ref="EA7:EE7"/>
    <mergeCell ref="CO7:CS7"/>
    <mergeCell ref="CT7:CV7"/>
    <mergeCell ref="CW7:CY7"/>
    <mergeCell ref="CZ7:CZ9"/>
    <mergeCell ref="DA7:DA9"/>
    <mergeCell ref="DF7:DI7"/>
    <mergeCell ref="CT8:CT9"/>
    <mergeCell ref="CU8:CU9"/>
    <mergeCell ref="AM5:AN5"/>
    <mergeCell ref="AO5:AU5"/>
    <mergeCell ref="AX5:BG5"/>
    <mergeCell ref="BJ5:BO5"/>
    <mergeCell ref="CV8:CV9"/>
    <mergeCell ref="CW8:CW9"/>
    <mergeCell ref="BC7:BF7"/>
    <mergeCell ref="BG7:BJ7"/>
    <mergeCell ref="BK7:BN7"/>
    <mergeCell ref="BO7:BO9"/>
    <mergeCell ref="BT7:BW7"/>
    <mergeCell ref="BX7:CA7"/>
    <mergeCell ref="BG8:BG9"/>
    <mergeCell ref="BH8:BH9"/>
    <mergeCell ref="BI8:BI9"/>
    <mergeCell ref="BJ8:BJ9"/>
    <mergeCell ref="BP5:BS8"/>
    <mergeCell ref="BT5:BU5"/>
    <mergeCell ref="AU8:AU9"/>
    <mergeCell ref="AV8:AV9"/>
    <mergeCell ref="AW8:AW9"/>
    <mergeCell ref="AX8:AX9"/>
    <mergeCell ref="AY8:AY9"/>
    <mergeCell ref="AZ8:AZ9"/>
    <mergeCell ref="BV5:CB5"/>
    <mergeCell ref="CE5:CV5"/>
    <mergeCell ref="CY5:DA5"/>
    <mergeCell ref="DB5:DE8"/>
    <mergeCell ref="DF5:DG5"/>
    <mergeCell ref="DH5:DN5"/>
    <mergeCell ref="CB7:CD7"/>
    <mergeCell ref="CE7:CG7"/>
    <mergeCell ref="CH7:CJ7"/>
    <mergeCell ref="CK7:CN7"/>
    <mergeCell ref="CB8:CB9"/>
    <mergeCell ref="CC8:CC9"/>
    <mergeCell ref="CD8:CD9"/>
    <mergeCell ref="CE8:CE9"/>
    <mergeCell ref="CF8:CF9"/>
    <mergeCell ref="CG8:CG9"/>
    <mergeCell ref="BV8:BV9"/>
    <mergeCell ref="BW8:BW9"/>
    <mergeCell ref="BX8:BX9"/>
    <mergeCell ref="BY8:BY9"/>
    <mergeCell ref="BZ8:BZ9"/>
    <mergeCell ref="CA8:CA9"/>
    <mergeCell ref="CN8:CN9"/>
    <mergeCell ref="CO8:CO9"/>
    <mergeCell ref="AM7:AP7"/>
    <mergeCell ref="AQ7:AT7"/>
    <mergeCell ref="AU7:AX7"/>
    <mergeCell ref="AY7:BB7"/>
    <mergeCell ref="CQ3:DA3"/>
    <mergeCell ref="DB3:DE3"/>
    <mergeCell ref="DF3:EB3"/>
    <mergeCell ref="EC3:EM3"/>
    <mergeCell ref="B5:E8"/>
    <mergeCell ref="F5:G5"/>
    <mergeCell ref="H5:N5"/>
    <mergeCell ref="Q5:Z5"/>
    <mergeCell ref="AC5:AH5"/>
    <mergeCell ref="AI5:AL8"/>
    <mergeCell ref="DQ5:EH5"/>
    <mergeCell ref="EK5:EM5"/>
    <mergeCell ref="F7:I7"/>
    <mergeCell ref="J7:M7"/>
    <mergeCell ref="N7:Q7"/>
    <mergeCell ref="R7:U7"/>
    <mergeCell ref="V7:Y7"/>
    <mergeCell ref="Z7:AC7"/>
    <mergeCell ref="AD7:AG7"/>
    <mergeCell ref="AH7:AH9"/>
    <mergeCell ref="DB2:DD2"/>
    <mergeCell ref="DE2:EC2"/>
    <mergeCell ref="B3:E3"/>
    <mergeCell ref="F3:AB3"/>
    <mergeCell ref="AC3:AH3"/>
    <mergeCell ref="AI3:AL3"/>
    <mergeCell ref="AM3:BI3"/>
    <mergeCell ref="BJ3:BO3"/>
    <mergeCell ref="BP3:BS3"/>
    <mergeCell ref="BT3:CP3"/>
    <mergeCell ref="B2:D2"/>
    <mergeCell ref="E2:AC2"/>
    <mergeCell ref="AI2:AK2"/>
    <mergeCell ref="AL2:BJ2"/>
    <mergeCell ref="BP2:BR2"/>
    <mergeCell ref="BS2:CQ2"/>
  </mergeCells>
  <conditionalFormatting sqref="F8 N8 X8:AG8 CV11:DA11 CV8:CY8 CZ7 K8 CV13:DA13 CV15:DA15 CV17:DA17 CV19:DA19 CV21:DA21 CV23:DA23 CV25:DA25 CV27:DA27 CV29:DA29 CV31:DA31">
    <cfRule type="cellIs" dxfId="213" priority="107" operator="equal">
      <formula>0</formula>
    </cfRule>
  </conditionalFormatting>
  <conditionalFormatting sqref="CV11:DA11 BT12:DA31 F12:AH31 AM12:BO31 EM31 DF12:EM30 DF31:EL33 DF34:EM85 DB10:DE85 BT34:DA85 F34:AH84 AM34:BO85 B9:E9">
    <cfRule type="expression" dxfId="212" priority="106">
      <formula>$B9="falta"</formula>
    </cfRule>
  </conditionalFormatting>
  <conditionalFormatting sqref="B9:E9">
    <cfRule type="cellIs" dxfId="211" priority="105" operator="equal">
      <formula>0</formula>
    </cfRule>
  </conditionalFormatting>
  <conditionalFormatting sqref="F11:AH11 F13:AH13 F15:AH15 F17:AH17 F19:AH19 F21:AH21 F23:AH23 F25:AH25 F27:AH27 F29:AH29 F31:AH31">
    <cfRule type="cellIs" dxfId="210" priority="104" operator="equal">
      <formula>0</formula>
    </cfRule>
  </conditionalFormatting>
  <conditionalFormatting sqref="F11:AH11">
    <cfRule type="expression" dxfId="209" priority="103">
      <formula>$B11="falta"</formula>
    </cfRule>
  </conditionalFormatting>
  <conditionalFormatting sqref="BT11:CM11 BT13:CM13 BT15:CM15 BT17:CM17 BT19:CM19 BT21:CM21 BT23:CM23 BT25:CM25 BT27:CM27 BT29:CM29 BT31:CM31">
    <cfRule type="cellIs" dxfId="208" priority="102" operator="equal">
      <formula>0</formula>
    </cfRule>
  </conditionalFormatting>
  <conditionalFormatting sqref="BT11:CM11">
    <cfRule type="expression" dxfId="207" priority="101">
      <formula>$B11="falta"</formula>
    </cfRule>
  </conditionalFormatting>
  <conditionalFormatting sqref="BT8 CB8 BY8 CL8:CM8">
    <cfRule type="cellIs" dxfId="206" priority="100" operator="equal">
      <formula>0</formula>
    </cfRule>
  </conditionalFormatting>
  <conditionalFormatting sqref="CN11:CU11 CN13:CU13 CN15:CU15 CN17:CU17 CN19:CU19 CN21:CU21 CN23:CU23 CN25:CU25 CN27:CU27 CN29:CU29 CN31:CU31">
    <cfRule type="cellIs" dxfId="205" priority="99" operator="equal">
      <formula>0</formula>
    </cfRule>
  </conditionalFormatting>
  <conditionalFormatting sqref="CN11:CU11">
    <cfRule type="expression" dxfId="204" priority="98">
      <formula>$B11="falta"</formula>
    </cfRule>
  </conditionalFormatting>
  <conditionalFormatting sqref="CN8:CU8">
    <cfRule type="cellIs" dxfId="203" priority="97" operator="equal">
      <formula>0</formula>
    </cfRule>
  </conditionalFormatting>
  <conditionalFormatting sqref="F7:K7 N7 Y7:AG7">
    <cfRule type="cellIs" dxfId="202" priority="96" operator="equal">
      <formula>0</formula>
    </cfRule>
  </conditionalFormatting>
  <conditionalFormatting sqref="F10:AH10 F12:AH12 F14:AH14 F16:AH16 F18:AH18 F20:AH20 F22:AH22 F24:AH24 F26:AH26 F28:AH28 F30:AH30">
    <cfRule type="cellIs" dxfId="201" priority="95" operator="equal">
      <formula>0</formula>
    </cfRule>
  </conditionalFormatting>
  <conditionalFormatting sqref="F10:AH10">
    <cfRule type="expression" dxfId="200" priority="94">
      <formula>$B10="falta"</formula>
    </cfRule>
  </conditionalFormatting>
  <conditionalFormatting sqref="BO11 BO13 BO15 BO17 BO19 BO21 BO23 BO25 BO27 BO29 BO31">
    <cfRule type="cellIs" dxfId="199" priority="93" operator="equal">
      <formula>0</formula>
    </cfRule>
  </conditionalFormatting>
  <conditionalFormatting sqref="BO11">
    <cfRule type="expression" dxfId="198" priority="92">
      <formula>$B11="falta"</formula>
    </cfRule>
  </conditionalFormatting>
  <conditionalFormatting sqref="BO10 BO12 BO14 BO16 BO18 BO20 BO22 BO24 BO26 BO28 BO30">
    <cfRule type="cellIs" dxfId="197" priority="91" operator="equal">
      <formula>0</formula>
    </cfRule>
  </conditionalFormatting>
  <conditionalFormatting sqref="BO10">
    <cfRule type="expression" dxfId="196" priority="90">
      <formula>$B10="falta"</formula>
    </cfRule>
  </conditionalFormatting>
  <conditionalFormatting sqref="CV10:DA10 CV12:DA12 CV14:DA14 CV16:DA16 CV18:DA18 CV20:DA20 CV22:DA22 CV24:DA24 CV26:DA26 CV28:DA28 CV30:DA30">
    <cfRule type="cellIs" dxfId="195" priority="89" operator="equal">
      <formula>0</formula>
    </cfRule>
  </conditionalFormatting>
  <conditionalFormatting sqref="CV10:DA10">
    <cfRule type="expression" dxfId="194" priority="88">
      <formula>$B10="falta"</formula>
    </cfRule>
  </conditionalFormatting>
  <conditionalFormatting sqref="BT10:CM10 BT12:CM12 BT14:CM14 BT16:CM16 BT18:CM18 BT20:CM20 BT22:CM22 BT24:CM24 BT26:CM26 BT28:CM28 BT30:CM30">
    <cfRule type="cellIs" dxfId="193" priority="87" operator="equal">
      <formula>0</formula>
    </cfRule>
  </conditionalFormatting>
  <conditionalFormatting sqref="BT10:CM10">
    <cfRule type="expression" dxfId="192" priority="86">
      <formula>$B10="falta"</formula>
    </cfRule>
  </conditionalFormatting>
  <conditionalFormatting sqref="CN10:CU10 CN12:CU12 CN14:CU14 CN16:CU16 CN18:CU18 CN20:CU20 CN22:CU22 CN24:CU24 CN26:CU26 CN28:CU28 CN30:CU30">
    <cfRule type="cellIs" dxfId="191" priority="85" operator="equal">
      <formula>0</formula>
    </cfRule>
  </conditionalFormatting>
  <conditionalFormatting sqref="CN10:CU10">
    <cfRule type="expression" dxfId="190" priority="84">
      <formula>$B10="falta"</formula>
    </cfRule>
  </conditionalFormatting>
  <conditionalFormatting sqref="EM11 EM13 EM15 EM17 EM19 EM21 EM23 EM25 EM27 EM29 EM31">
    <cfRule type="cellIs" dxfId="189" priority="83" operator="equal">
      <formula>0</formula>
    </cfRule>
  </conditionalFormatting>
  <conditionalFormatting sqref="EM11">
    <cfRule type="expression" dxfId="188" priority="82">
      <formula>$B11="falta"</formula>
    </cfRule>
  </conditionalFormatting>
  <conditionalFormatting sqref="EM10 EM12 EM14 EM16 EM18 EM20 EM22 EM24 EM26 EM28 EM30">
    <cfRule type="cellIs" dxfId="187" priority="81" operator="equal">
      <formula>0</formula>
    </cfRule>
  </conditionalFormatting>
  <conditionalFormatting sqref="EM10">
    <cfRule type="expression" dxfId="186" priority="80">
      <formula>$B10="falta"</formula>
    </cfRule>
  </conditionalFormatting>
  <conditionalFormatting sqref="AM11:BN11 AM13:BN13 AM15:BN15 AM17:BN17 AM19:BN19 AM21:BN21 AM23:BN23 AM25:BN25 AM27:BN27 AM29:BN29 AM31:BN31">
    <cfRule type="cellIs" dxfId="185" priority="79" operator="equal">
      <formula>0</formula>
    </cfRule>
  </conditionalFormatting>
  <conditionalFormatting sqref="AM11:BN11">
    <cfRule type="expression" dxfId="184" priority="78">
      <formula>$B11="falta"</formula>
    </cfRule>
  </conditionalFormatting>
  <conditionalFormatting sqref="AM10:BN10 AM12:BN12 AM14:BN14 AM16:BN16 AM18:BN18 AM20:BN20 AM22:BN22 AM24:BN24 AM26:BN26 AM28:BN28 AM30:BN30">
    <cfRule type="cellIs" dxfId="183" priority="77" operator="equal">
      <formula>0</formula>
    </cfRule>
  </conditionalFormatting>
  <conditionalFormatting sqref="AM10:BN10">
    <cfRule type="expression" dxfId="182" priority="76">
      <formula>$B10="falta"</formula>
    </cfRule>
  </conditionalFormatting>
  <conditionalFormatting sqref="AI9:AL9">
    <cfRule type="expression" dxfId="181" priority="75">
      <formula>$B9="falta"</formula>
    </cfRule>
  </conditionalFormatting>
  <conditionalFormatting sqref="AI9:AL9">
    <cfRule type="cellIs" dxfId="180" priority="74" operator="equal">
      <formula>0</formula>
    </cfRule>
  </conditionalFormatting>
  <conditionalFormatting sqref="BP9:BS9">
    <cfRule type="expression" dxfId="179" priority="73">
      <formula>$B9="falta"</formula>
    </cfRule>
  </conditionalFormatting>
  <conditionalFormatting sqref="BP9:BS9">
    <cfRule type="cellIs" dxfId="178" priority="72" operator="equal">
      <formula>0</formula>
    </cfRule>
  </conditionalFormatting>
  <conditionalFormatting sqref="EH11:EL11 EH13:EL13 EH15:EL15 EH17:EL17 EH19:EL19 EH21:EL21 EH23:EL23 EH25:EL25 EH27:EL27 EH29:EL29 EH31:EL31 EH33:EL33 EH35:EL35 EH37:EL37 EH39:EL39 EH41:EL41 EH43:EL43 EH45:EL45 EH47:EL47 EH49:EL49 EH51:EL51 EH53:EL53 EH55:EL55 EH57:EL57 EH59:EL59 EH61:EL61 EH63:EL63 EH65:EL65 EH67:EL67 EH69:EL69 EH71:EL71 EH73:EL73 EH75:EL75 EH77:EL77 EH79:EL79 EH81:EL81 EH83:EL83 EH85:EL85">
    <cfRule type="cellIs" dxfId="177" priority="71" operator="equal">
      <formula>0</formula>
    </cfRule>
  </conditionalFormatting>
  <conditionalFormatting sqref="EH11:EL11">
    <cfRule type="expression" dxfId="176" priority="70">
      <formula>$B11="falta"</formula>
    </cfRule>
  </conditionalFormatting>
  <conditionalFormatting sqref="DF11:DY11 DF13:DY13 DF15:DY15 DF17:DY17 DF19:DY19 DF21:DY21 DF23:DY23 DF25:DY25 DF27:DY27 DF29:DY29 DF31:DY31 DF33:DY33 DF35:DY35 DF37:DY37 DF39:DY39 DF41:DY41 DF43:DY43 DF45:DY45 DF47:DY47 DF49:DY49 DF51:DY51 DF53:DY53 DF55:DY55 DF57:DY57 DF59:DY59 DF61:DY61 DF63:DY63 DF65:DY65 DF67:DY67 DF69:DY69 DF71:DY71 DF73:DY73 DF75:DY75 DF77:DY77 DF79:DY79 DF81:DY81 DF83:DY83 DF85:DY85">
    <cfRule type="cellIs" dxfId="175" priority="69" operator="equal">
      <formula>0</formula>
    </cfRule>
  </conditionalFormatting>
  <conditionalFormatting sqref="DF11:DY11">
    <cfRule type="expression" dxfId="174" priority="68">
      <formula>$B11="falta"</formula>
    </cfRule>
  </conditionalFormatting>
  <conditionalFormatting sqref="DZ11:EG11 DZ13:EG13 DZ15:EG15 DZ17:EG17 DZ19:EG19 DZ21:EG21 DZ23:EG23 DZ25:EG25 DZ27:EG27 DZ29:EG29 DZ31:EG31 DZ33:EG33 DZ35:EG35 DZ37:EG37 DZ39:EG39 DZ41:EG41 DZ43:EG43 DZ45:EG45 DZ47:EG47 DZ49:EG49 DZ51:EG51 DZ53:EG53 DZ55:EG55 DZ57:EG57 DZ59:EG59 DZ61:EG61 DZ63:EG63 DZ65:EG65 DZ67:EG67 DZ69:EG69 DZ71:EG71 DZ73:EG73 DZ75:EG75 DZ77:EG77 DZ79:EG79 DZ81:EG81 DZ83:EG83 DZ85:EG85">
    <cfRule type="cellIs" dxfId="173" priority="67" operator="equal">
      <formula>0</formula>
    </cfRule>
  </conditionalFormatting>
  <conditionalFormatting sqref="DZ11:EG11">
    <cfRule type="expression" dxfId="172" priority="66">
      <formula>$B11="falta"</formula>
    </cfRule>
  </conditionalFormatting>
  <conditionalFormatting sqref="EH10:EL10 EH12:EL12 EH14:EL14 EH16:EL16 EH18:EL18 EH20:EL20 EH22:EL22 EH24:EL24 EH26:EL26 EH28:EL28 EH30:EL30 EH32:EL32 EH34:EL34 EH36:EL36 EH38:EL38 EH40:EL40 EH42:EL42 EH44:EL44 EH46:EL46 EH48:EL48 EH50:EL50 EH52:EL52 EH54:EL54 EH56:EL56 EH58:EL58 EH60:EL60 EH62:EL62 EH64:EL64 EH66:EL66 EH68:EL68 EH70:EL70 EH72:EL72 EH74:EL74 EH76:EL76 EH78:EL78 EH80:EL80 EH82:EL82 EH84:EL84">
    <cfRule type="cellIs" dxfId="171" priority="65" operator="equal">
      <formula>0</formula>
    </cfRule>
  </conditionalFormatting>
  <conditionalFormatting sqref="EH10:EL10">
    <cfRule type="expression" dxfId="170" priority="64">
      <formula>$B10="falta"</formula>
    </cfRule>
  </conditionalFormatting>
  <conditionalFormatting sqref="DF10:DY10 DF12:DY12 DF14:DY14 DF16:DY16 DF18:DY18 DF20:DY20 DF22:DY22 DF24:DY24 DF26:DY26 DF28:DY28 DF30:DY30 DF32:DY32 DF34:DY34 DF36:DY36 DF38:DY38 DF40:DY40 DF42:DY42 DF44:DY44 DF46:DY46 DF48:DY48 DF50:DY50 DF52:DY52 DF54:DY54 DF56:DY56 DF58:DY58 DF60:DY60 DF62:DY62 DF64:DY64 DF66:DY66 DF68:DY68 DF70:DY70 DF72:DY72 DF74:DY74 DF76:DY76 DF78:DY78 DF80:DY80 DF82:DY82 DF84:DY84">
    <cfRule type="cellIs" dxfId="169" priority="63" operator="equal">
      <formula>0</formula>
    </cfRule>
  </conditionalFormatting>
  <conditionalFormatting sqref="DF10:DY10">
    <cfRule type="expression" dxfId="168" priority="62">
      <formula>$B10="falta"</formula>
    </cfRule>
  </conditionalFormatting>
  <conditionalFormatting sqref="DZ10:EG10 DZ12:EG12 DZ14:EG14 DZ16:EG16 DZ18:EG18 DZ20:EG20 DZ22:EG22 DZ24:EG24 DZ26:EG26 DZ28:EG28 DZ30:EG30 DZ32:EG32 DZ34:EG34 DZ36:EG36 DZ38:EG38 DZ40:EG40 DZ42:EG42 DZ44:EG44 DZ46:EG46 DZ48:EG48 DZ50:EG50 DZ52:EG52 DZ54:EG54 DZ56:EG56 DZ58:EG58 DZ60:EG60 DZ62:EG62 DZ64:EG64 DZ66:EG66 DZ68:EG68 DZ70:EG70 DZ72:EG72 DZ74:EG74 DZ76:EG76 DZ78:EG78 DZ80:EG80 DZ82:EG82 DZ84:EG84">
    <cfRule type="cellIs" dxfId="167" priority="61" operator="equal">
      <formula>0</formula>
    </cfRule>
  </conditionalFormatting>
  <conditionalFormatting sqref="DZ10:EG10">
    <cfRule type="expression" dxfId="166" priority="60">
      <formula>$B10="falta"</formula>
    </cfRule>
  </conditionalFormatting>
  <conditionalFormatting sqref="DB9:DE9">
    <cfRule type="expression" dxfId="165" priority="59">
      <formula>$B9="falta"</formula>
    </cfRule>
  </conditionalFormatting>
  <conditionalFormatting sqref="DB9:DE9">
    <cfRule type="cellIs" dxfId="164" priority="58" operator="equal">
      <formula>0</formula>
    </cfRule>
  </conditionalFormatting>
  <conditionalFormatting sqref="AM8 AU8 BE8:BN8 AR8">
    <cfRule type="cellIs" dxfId="163" priority="57" operator="equal">
      <formula>0</formula>
    </cfRule>
  </conditionalFormatting>
  <conditionalFormatting sqref="AM7:AR7 AU7 BF7:BN7">
    <cfRule type="cellIs" dxfId="162" priority="56" operator="equal">
      <formula>0</formula>
    </cfRule>
  </conditionalFormatting>
  <conditionalFormatting sqref="EH8:EK8 EL7">
    <cfRule type="cellIs" dxfId="161" priority="55" operator="equal">
      <formula>0</formula>
    </cfRule>
  </conditionalFormatting>
  <conditionalFormatting sqref="DF8 DN8 DK8 DX8:DY8">
    <cfRule type="cellIs" dxfId="160" priority="54" operator="equal">
      <formula>0</formula>
    </cfRule>
  </conditionalFormatting>
  <conditionalFormatting sqref="DZ8:EG8">
    <cfRule type="cellIs" dxfId="159" priority="53" operator="equal">
      <formula>0</formula>
    </cfRule>
  </conditionalFormatting>
  <conditionalFormatting sqref="BP10:BS31">
    <cfRule type="expression" dxfId="158" priority="49">
      <formula>$B10="falta"</formula>
    </cfRule>
  </conditionalFormatting>
  <conditionalFormatting sqref="BR10:BS31">
    <cfRule type="cellIs" dxfId="157" priority="48" operator="equal">
      <formula>0</formula>
    </cfRule>
  </conditionalFormatting>
  <conditionalFormatting sqref="BP10:BS31">
    <cfRule type="cellIs" dxfId="156" priority="47" operator="equal">
      <formula>0</formula>
    </cfRule>
  </conditionalFormatting>
  <conditionalFormatting sqref="AI10:AL31">
    <cfRule type="expression" dxfId="155" priority="52">
      <formula>$B10="falta"</formula>
    </cfRule>
  </conditionalFormatting>
  <conditionalFormatting sqref="AK10:AL31">
    <cfRule type="cellIs" dxfId="154" priority="51" operator="equal">
      <formula>0</formula>
    </cfRule>
  </conditionalFormatting>
  <conditionalFormatting sqref="AI10:AL31">
    <cfRule type="cellIs" dxfId="153" priority="50" operator="equal">
      <formula>0</formula>
    </cfRule>
  </conditionalFormatting>
  <conditionalFormatting sqref="DD10:DE31">
    <cfRule type="cellIs" dxfId="152" priority="46" operator="equal">
      <formula>0</formula>
    </cfRule>
  </conditionalFormatting>
  <conditionalFormatting sqref="DB10:DE31">
    <cfRule type="cellIs" dxfId="151" priority="45" operator="equal">
      <formula>0</formula>
    </cfRule>
  </conditionalFormatting>
  <conditionalFormatting sqref="CV33:DA33 CV35:DA35 CV37:DA37 CV39:DA39 CV41:DA41 CV43:DA43 CV45:DA45 CV47:DA47 CV49:DA49 CV51:DA51 CV53:DA53 CV55:DA55 CV57:DA57 CV59:DA59 CV61:DA61 CV63:DA63 CV65:DA65 CV67:DA67 CV69:DA69 CV71:DA71 CV73:DA73 CV75:DA75 CV77:DA77 CV79:DA79 CV81:DA81 CV83:DA83 CV85:DA85">
    <cfRule type="cellIs" dxfId="150" priority="44" operator="equal">
      <formula>0</formula>
    </cfRule>
  </conditionalFormatting>
  <conditionalFormatting sqref="CV33:DA33">
    <cfRule type="expression" dxfId="149" priority="43">
      <formula>$B33="falta"</formula>
    </cfRule>
  </conditionalFormatting>
  <conditionalFormatting sqref="F33:AH33 F35:AH35 F37:AH37 F39:AH39 F41:AH41 F43:AH43 F45:AH45 F47:AH47 F49:AH49 F51:AH51 F53:AH53 F55:AH55 F57:AH57 F59:AH59 F61:AH61 F63:AH63 F65:AH65 F67:AH67 F69:AH69 F71:AH71 F73:AH73 F75:AH75 F77:AH77 F79:AH79 F81:AH81 F83:AH83">
    <cfRule type="cellIs" dxfId="148" priority="42" operator="equal">
      <formula>0</formula>
    </cfRule>
  </conditionalFormatting>
  <conditionalFormatting sqref="F33:AH33">
    <cfRule type="expression" dxfId="147" priority="41">
      <formula>$B33="falta"</formula>
    </cfRule>
  </conditionalFormatting>
  <conditionalFormatting sqref="BT33:CM33 BT35:CM35 BT37:CM37 BT39:CM39 BT41:CM41 BT43:CM43 BT45:CM45 BT47:CM47 BT49:CM49 BT51:CM51 BT53:CM53 BT55:CM55 BT57:CM57 BT59:CM59 BT61:CM61 BT63:CM63 BT65:CM65 BT67:CM67 BT69:CM69 BT71:CM71 BT73:CM73 BT75:CM75 BT77:CM77 BT79:CM79 BT81:CM81 BT83:CM83 BT85:CM85">
    <cfRule type="cellIs" dxfId="146" priority="40" operator="equal">
      <formula>0</formula>
    </cfRule>
  </conditionalFormatting>
  <conditionalFormatting sqref="BT33:CM33">
    <cfRule type="expression" dxfId="145" priority="39">
      <formula>$B33="falta"</formula>
    </cfRule>
  </conditionalFormatting>
  <conditionalFormatting sqref="CN33:CU33 CN35:CU35 CN37:CU37 CN39:CU39 CN41:CU41 CN43:CU43 CN45:CU45 CN47:CU47 CN49:CU49 CN51:CU51 CN53:CU53 CN55:CU55 CN57:CU57 CN59:CU59 CN61:CU61 CN63:CU63 CN65:CU65 CN67:CU67 CN69:CU69 CN71:CU71 CN73:CU73 CN75:CU75 CN77:CU77 CN79:CU79 CN81:CU81 CN83:CU83 CN85:CU85">
    <cfRule type="cellIs" dxfId="144" priority="38" operator="equal">
      <formula>0</formula>
    </cfRule>
  </conditionalFormatting>
  <conditionalFormatting sqref="CN33:CU33">
    <cfRule type="expression" dxfId="143" priority="37">
      <formula>$B33="falta"</formula>
    </cfRule>
  </conditionalFormatting>
  <conditionalFormatting sqref="F32:AH32 F34:AH34 F36:AH36 F38:AH38 F40:AH40 F42:AH42 F44:AH44 F46:AH46 F48:AH48 F50:AH50 F52:AH52 F54:AH54 F56:AH56 F58:AH58 F60:AH60 F62:AH62 F64:AH64 F66:AH66 F68:AH68 F70:AH70 F72:AH72 F74:AH74 F76:AH76 F78:AH78 F80:AH80 F82:AH82 F84:AH84">
    <cfRule type="cellIs" dxfId="142" priority="36" operator="equal">
      <formula>0</formula>
    </cfRule>
  </conditionalFormatting>
  <conditionalFormatting sqref="F32:AH32">
    <cfRule type="expression" dxfId="141" priority="35">
      <formula>$B32="falta"</formula>
    </cfRule>
  </conditionalFormatting>
  <conditionalFormatting sqref="BO33 BO35 BO37 BO39 BO41 BO43 BO45 BO47 BO49 BO51 BO53 BO55 BO57 BO59 BO61 BO63 BO65 BO67 BO69 BO71 BO73 BO75 BO77 BO79 BO81 BO83 BO85">
    <cfRule type="cellIs" dxfId="140" priority="34" operator="equal">
      <formula>0</formula>
    </cfRule>
  </conditionalFormatting>
  <conditionalFormatting sqref="BO33">
    <cfRule type="expression" dxfId="139" priority="33">
      <formula>$B33="falta"</formula>
    </cfRule>
  </conditionalFormatting>
  <conditionalFormatting sqref="BO32 BO34 BO36 BO38 BO40 BO42 BO44 BO46 BO48 BO50 BO52 BO54 BO56 BO58 BO60 BO62 BO64 BO66 BO68 BO70 BO72 BO74 BO76 BO78 BO80 BO82 BO84">
    <cfRule type="cellIs" dxfId="138" priority="32" operator="equal">
      <formula>0</formula>
    </cfRule>
  </conditionalFormatting>
  <conditionalFormatting sqref="BO32">
    <cfRule type="expression" dxfId="137" priority="31">
      <formula>$B32="falta"</formula>
    </cfRule>
  </conditionalFormatting>
  <conditionalFormatting sqref="CV32:DA32 CV34:DA34 CV36:DA36 CV38:DA38 CV40:DA40 CV42:DA42 CV44:DA44 CV46:DA46 CV48:DA48 CV50:DA50 CV52:DA52 CV54:DA54 CV56:DA56 CV58:DA58 CV60:DA60 CV62:DA62 CV64:DA64 CV66:DA66 CV68:DA68 CV70:DA70 CV72:DA72 CV74:DA74 CV76:DA76 CV78:DA78 CV80:DA80 CV82:DA82 CV84:DA84">
    <cfRule type="cellIs" dxfId="136" priority="30" operator="equal">
      <formula>0</formula>
    </cfRule>
  </conditionalFormatting>
  <conditionalFormatting sqref="CV32:DA32">
    <cfRule type="expression" dxfId="135" priority="29">
      <formula>$B32="falta"</formula>
    </cfRule>
  </conditionalFormatting>
  <conditionalFormatting sqref="BT32:CM32 BT34:CM34 BT36:CM36 BT38:CM38 BT40:CM40 BT42:CM42 BT44:CM44 BT46:CM46 BT48:CM48 BT50:CM50 BT52:CM52 BT54:CM54 BT56:CM56 BT58:CM58 BT60:CM60 BT62:CM62 BT64:CM64 BT66:CM66 BT68:CM68 BT70:CM70 BT72:CM72 BT74:CM74 BT76:CM76 BT78:CM78 BT80:CM80 BT82:CM82 BT84:CM84">
    <cfRule type="cellIs" dxfId="134" priority="28" operator="equal">
      <formula>0</formula>
    </cfRule>
  </conditionalFormatting>
  <conditionalFormatting sqref="BT32:CM32">
    <cfRule type="expression" dxfId="133" priority="27">
      <formula>$B32="falta"</formula>
    </cfRule>
  </conditionalFormatting>
  <conditionalFormatting sqref="CN32:CU32 CN34:CU34 CN36:CU36 CN38:CU38 CN40:CU40 CN42:CU42 CN44:CU44 CN46:CU46 CN48:CU48 CN50:CU50 CN52:CU52 CN54:CU54 CN56:CU56 CN58:CU58 CN60:CU60 CN62:CU62 CN64:CU64 CN66:CU66 CN68:CU68 CN70:CU70 CN72:CU72 CN74:CU74 CN76:CU76 CN78:CU78 CN80:CU80 CN82:CU82 CN84:CU84">
    <cfRule type="cellIs" dxfId="132" priority="26" operator="equal">
      <formula>0</formula>
    </cfRule>
  </conditionalFormatting>
  <conditionalFormatting sqref="CN32:CU32">
    <cfRule type="expression" dxfId="131" priority="25">
      <formula>$B32="falta"</formula>
    </cfRule>
  </conditionalFormatting>
  <conditionalFormatting sqref="EM33 EM35 EM37 EM39 EM41 EM43 EM45 EM47 EM49 EM51 EM53 EM55 EM57 EM59 EM61 EM63 EM65 EM67 EM69 EM71 EM73 EM75 EM77 EM79 EM81 EM83 EM85">
    <cfRule type="cellIs" dxfId="130" priority="24" operator="equal">
      <formula>0</formula>
    </cfRule>
  </conditionalFormatting>
  <conditionalFormatting sqref="EM33">
    <cfRule type="expression" dxfId="129" priority="23">
      <formula>$B33="falta"</formula>
    </cfRule>
  </conditionalFormatting>
  <conditionalFormatting sqref="EM32 EM34 EM36 EM38 EM40 EM42 EM44 EM46 EM48 EM50 EM52 EM54 EM56 EM58 EM60 EM62 EM64 EM66 EM68 EM70 EM72 EM74 EM76 EM78 EM80 EM82 EM84">
    <cfRule type="cellIs" dxfId="128" priority="22" operator="equal">
      <formula>0</formula>
    </cfRule>
  </conditionalFormatting>
  <conditionalFormatting sqref="EM32">
    <cfRule type="expression" dxfId="127" priority="21">
      <formula>$B32="falta"</formula>
    </cfRule>
  </conditionalFormatting>
  <conditionalFormatting sqref="AM33:BN33 AM35:BN35 AM37:BN37 AM39:BN39 AM41:BN41 AM43:BN43 AM45:BN45 AM47:BN47 AM49:BN49 AM51:BN51 AM53:BN53 AM55:BN55 AM57:BN57 AM59:BN59 AM61:BN61 AM63:BN63 AM65:BN65 AM67:BN67 AM69:BN69 AM71:BN71 AM73:BN73 AM75:BN75 AM77:BN77 AM79:BN79 AM81:BN81 AM83:BN83 AM85:BN85">
    <cfRule type="cellIs" dxfId="126" priority="20" operator="equal">
      <formula>0</formula>
    </cfRule>
  </conditionalFormatting>
  <conditionalFormatting sqref="AM33:BN33">
    <cfRule type="expression" dxfId="125" priority="19">
      <formula>$B33="falta"</formula>
    </cfRule>
  </conditionalFormatting>
  <conditionalFormatting sqref="AM32:BN32 AM34:BN34 AM36:BN36 AM38:BN38 AM40:BN40 AM42:BN42 AM44:BN44 AM46:BN46 AM48:BN48 AM50:BN50 AM52:BN52 AM54:BN54 AM56:BN56 AM58:BN58 AM60:BN60 AM62:BN62 AM64:BN64 AM66:BN66 AM68:BN68 AM70:BN70 AM72:BN72 AM74:BN74 AM76:BN76 AM78:BN78 AM80:BN80 AM82:BN82 AM84:BN84">
    <cfRule type="cellIs" dxfId="124" priority="18" operator="equal">
      <formula>0</formula>
    </cfRule>
  </conditionalFormatting>
  <conditionalFormatting sqref="AM32:BN32">
    <cfRule type="expression" dxfId="123" priority="17">
      <formula>$B32="falta"</formula>
    </cfRule>
  </conditionalFormatting>
  <conditionalFormatting sqref="BP32:BS85">
    <cfRule type="expression" dxfId="122" priority="13">
      <formula>$B32="falta"</formula>
    </cfRule>
  </conditionalFormatting>
  <conditionalFormatting sqref="BR32:BS85">
    <cfRule type="cellIs" dxfId="121" priority="12" operator="equal">
      <formula>0</formula>
    </cfRule>
  </conditionalFormatting>
  <conditionalFormatting sqref="BP32:BS85">
    <cfRule type="cellIs" dxfId="120" priority="11" operator="equal">
      <formula>0</formula>
    </cfRule>
  </conditionalFormatting>
  <conditionalFormatting sqref="AI32:AL85">
    <cfRule type="expression" dxfId="119" priority="16">
      <formula>$B32="falta"</formula>
    </cfRule>
  </conditionalFormatting>
  <conditionalFormatting sqref="AK32:AL85">
    <cfRule type="cellIs" dxfId="118" priority="15" operator="equal">
      <formula>0</formula>
    </cfRule>
  </conditionalFormatting>
  <conditionalFormatting sqref="AI32:AL85">
    <cfRule type="cellIs" dxfId="117" priority="14" operator="equal">
      <formula>0</formula>
    </cfRule>
  </conditionalFormatting>
  <conditionalFormatting sqref="DD32:DE85">
    <cfRule type="cellIs" dxfId="116" priority="10" operator="equal">
      <formula>0</formula>
    </cfRule>
  </conditionalFormatting>
  <conditionalFormatting sqref="DB32:DE85">
    <cfRule type="cellIs" dxfId="115" priority="9" operator="equal">
      <formula>0</formula>
    </cfRule>
  </conditionalFormatting>
  <conditionalFormatting sqref="B11:E11 B13:E13 B15:E15 B17:E17 B19:E19 B21:E21 B23:E23 B25:E25 B27:E27 B29:E29 B31:E31 B33:E33 B35:E35 B37:E37 B39:E39 B41:E41 B43:E43 B45:E45 B47:E47 B49:E49 B51:E51 B53:E53 B55:E55 B57:E57 B59:E59 B61:E61 B63:E63 B65:E65 B67:E67 B69:E69 B71:E71 B73:E73 B75:E75 B77:E77 B79:E79 B81:E81 B83:E83">
    <cfRule type="cellIs" dxfId="114" priority="4" operator="equal">
      <formula>0</formula>
    </cfRule>
  </conditionalFormatting>
  <conditionalFormatting sqref="B11:E11 B13:E13 B15:E15 B17:E17 B19:E19 B21:E21 B23:E23 B25:E25 B27:E27 B29:E29 B31:E31 B33:E33 B35:E35 B37:E37 B39:E39 B41:E41 B43:E43 B45:E45 B47:E47 B49:E49 B51:E51 B53:E53 B55:E55 B57:E57 B59:E59 B61:E61 B63:E63 B65:E65 B67:E67 B69:E69 B71:E71 B73:E73 B75:E75 B77:E77 B79:E79 B81:E81 B83:E83">
    <cfRule type="expression" dxfId="113" priority="3">
      <formula>$B11="falta"</formula>
    </cfRule>
  </conditionalFormatting>
  <conditionalFormatting sqref="B10:E10 B12:E12 B14:E14 B16:E16 B18:E18 B20:E20 B22:E22 B24:E24 B26:E26 B28:E28 B30:E30 B32:E32 B34:E34 B36:E36 B38:E38 B40:E40 B42:E42 B44:E44 B46:E46 B48:E48 B50:E50 B52:E52 B54:E54 B56:E56 B58:E58 B60:E60 B62:E62 B64:E64 B66:E66 B68:E68 B70:E70 B72:E72 B74:E74 B76:E76 B78:E78 B80:E80 B82:E82 B84:E84">
    <cfRule type="cellIs" dxfId="112" priority="2" operator="equal">
      <formula>0</formula>
    </cfRule>
  </conditionalFormatting>
  <conditionalFormatting sqref="B10:E10 B12:E12 B14:E14 B16:E16 B18:E18 B20:E20 B22:E22 B24:E24 B26:E26 B28:E28 B30:E30 B32:E32 B34:E34 B36:E36 B38:E38 B40:E40 B42:E42 B44:E44 B46:E46 B48:E48 B50:E50 B52:E52 B54:E54 B56:E56 B58:E58 B60:E60 B62:E62 B64:E64 B66:E66 B68:E68 B70:E70 B72:E72 B74:E74 B76:E76 B78:E78 B80:E80 B82:E82 B84:E84">
    <cfRule type="expression" dxfId="111" priority="1">
      <formula>$B10="falta"</formula>
    </cfRule>
  </conditionalFormatting>
  <printOptions horizontalCentered="1"/>
  <pageMargins left="0" right="0" top="0" bottom="0" header="0" footer="0"/>
  <pageSetup paperSize="9" scale="37" orientation="landscape" r:id="rId1"/>
  <rowBreaks count="3" manualBreakCount="3">
    <brk id="27" min="1" max="142" man="1"/>
    <brk id="47" min="1" max="142" man="1"/>
    <brk id="66" min="1" max="142" man="1"/>
  </rowBreaks>
  <colBreaks count="3" manualBreakCount="3">
    <brk id="34" min="1" max="46" man="1"/>
    <brk id="67" min="1" max="46" man="1"/>
    <brk id="105" min="1" max="46"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7588C-5028-46C8-ADF1-6591865542A7}">
  <sheetPr codeName="Folha10"/>
  <dimension ref="A1:J149"/>
  <sheetViews>
    <sheetView showGridLines="0" view="pageBreakPreview" zoomScale="55" zoomScaleNormal="70" zoomScaleSheetLayoutView="55" workbookViewId="0">
      <selection activeCell="J24" sqref="D12:J24"/>
    </sheetView>
  </sheetViews>
  <sheetFormatPr defaultColWidth="9.109375" defaultRowHeight="13.8" x14ac:dyDescent="0.25"/>
  <cols>
    <col min="1" max="1" width="4.33203125" style="1" customWidth="1"/>
    <col min="2" max="2" width="13.6640625" style="165" bestFit="1" customWidth="1"/>
    <col min="3" max="3" width="94.6640625" style="1" customWidth="1"/>
    <col min="4" max="4" width="60" style="1" customWidth="1"/>
    <col min="5" max="5" width="26.6640625" style="1" customWidth="1"/>
    <col min="6" max="6" width="11" style="165" bestFit="1" customWidth="1"/>
    <col min="7" max="7" width="9.44140625" style="165" bestFit="1" customWidth="1"/>
    <col min="8" max="8" width="10.109375" style="165" customWidth="1"/>
    <col min="9" max="9" width="3.88671875" style="1" customWidth="1"/>
    <col min="10" max="10" width="21.88671875" style="105" customWidth="1"/>
    <col min="11" max="16384" width="9.109375" style="1"/>
  </cols>
  <sheetData>
    <row r="1" spans="1:10" ht="67.2" customHeight="1" x14ac:dyDescent="0.3">
      <c r="A1" s="230"/>
      <c r="C1" s="114"/>
      <c r="D1" s="105"/>
      <c r="E1" s="113"/>
      <c r="J1" s="263"/>
    </row>
    <row r="2" spans="1:10" ht="62.25" customHeight="1" x14ac:dyDescent="0.25">
      <c r="B2" s="586" t="s">
        <v>67</v>
      </c>
      <c r="C2" s="587"/>
      <c r="D2" s="587"/>
      <c r="E2" s="587"/>
      <c r="F2" s="587"/>
      <c r="G2" s="587"/>
      <c r="H2" s="587"/>
    </row>
    <row r="3" spans="1:10" ht="30" customHeight="1" x14ac:dyDescent="0.3">
      <c r="A3"/>
      <c r="B3" s="587"/>
      <c r="C3" s="587"/>
      <c r="D3" s="587"/>
      <c r="E3" s="587"/>
      <c r="F3" s="587"/>
      <c r="G3" s="587"/>
      <c r="H3" s="587"/>
      <c r="J3" s="264"/>
    </row>
    <row r="4" spans="1:10" ht="40.950000000000003" customHeight="1" x14ac:dyDescent="0.3">
      <c r="A4"/>
      <c r="B4" s="587"/>
      <c r="C4" s="587"/>
      <c r="D4" s="587"/>
      <c r="E4" s="587"/>
      <c r="F4" s="587"/>
      <c r="G4" s="587"/>
      <c r="H4" s="587"/>
      <c r="J4" s="264"/>
    </row>
    <row r="5" spans="1:10" ht="30" customHeight="1" x14ac:dyDescent="0.3">
      <c r="A5"/>
      <c r="B5" s="588" t="s">
        <v>88</v>
      </c>
      <c r="C5" s="588"/>
      <c r="D5" s="588"/>
      <c r="E5" s="588"/>
      <c r="F5" s="588"/>
      <c r="G5" s="588"/>
      <c r="H5" s="588"/>
      <c r="J5" s="264"/>
    </row>
    <row r="6" spans="1:10" ht="22.5" customHeight="1" x14ac:dyDescent="0.25">
      <c r="B6" s="105" t="str">
        <f>menú!I17</f>
        <v>José Emanuel Rocha - 2011-2020</v>
      </c>
      <c r="C6" s="105"/>
      <c r="D6" s="152"/>
      <c r="E6" s="166"/>
      <c r="J6" s="265"/>
    </row>
    <row r="7" spans="1:10" ht="48.75" customHeight="1" x14ac:dyDescent="0.25">
      <c r="B7" s="589" t="str">
        <f>IF(menú!J3="","",menú!J3)</f>
        <v/>
      </c>
      <c r="C7" s="589"/>
      <c r="D7" s="589"/>
      <c r="E7" s="589"/>
      <c r="F7" s="589"/>
      <c r="G7" s="589"/>
      <c r="H7" s="589"/>
      <c r="J7" s="265"/>
    </row>
    <row r="8" spans="1:10" ht="29.4" customHeight="1" x14ac:dyDescent="0.25">
      <c r="B8" s="153"/>
      <c r="C8" s="154"/>
      <c r="D8" s="590" t="str">
        <f>IF(menú!C3="","",menú!C3)</f>
        <v/>
      </c>
      <c r="E8" s="590"/>
      <c r="F8" s="590"/>
      <c r="G8" s="590"/>
      <c r="H8" s="590"/>
      <c r="J8" s="265"/>
    </row>
    <row r="9" spans="1:10" ht="9" customHeight="1" x14ac:dyDescent="0.25">
      <c r="F9" s="1"/>
      <c r="G9" s="1"/>
      <c r="H9" s="1"/>
      <c r="J9" s="265"/>
    </row>
    <row r="10" spans="1:10" s="114" customFormat="1" ht="46.95" customHeight="1" x14ac:dyDescent="0.25">
      <c r="A10" s="1"/>
      <c r="B10" s="108" t="s">
        <v>39</v>
      </c>
      <c r="C10" s="262" t="s">
        <v>24</v>
      </c>
      <c r="D10" s="262" t="s">
        <v>25</v>
      </c>
      <c r="E10" s="262" t="s">
        <v>66</v>
      </c>
      <c r="F10" s="108" t="s">
        <v>12</v>
      </c>
      <c r="G10" s="108" t="s">
        <v>13</v>
      </c>
      <c r="H10" s="108" t="s">
        <v>14</v>
      </c>
      <c r="I10" s="25"/>
      <c r="J10" s="266" t="s">
        <v>65</v>
      </c>
    </row>
    <row r="11" spans="1:10" s="109" customFormat="1" ht="27.75" customHeight="1" x14ac:dyDescent="0.4">
      <c r="A11" s="114"/>
      <c r="B11" s="228"/>
      <c r="C11" s="227"/>
      <c r="D11" s="227"/>
      <c r="E11" s="227"/>
      <c r="F11" s="228"/>
      <c r="G11" s="228"/>
      <c r="H11" s="228"/>
      <c r="I11" s="229"/>
      <c r="J11" s="26">
        <f t="shared" ref="J11:J24" ca="1" si="0">RAND()</f>
        <v>0.21993017270943671</v>
      </c>
    </row>
    <row r="12" spans="1:10" s="109" customFormat="1" ht="27.75" customHeight="1" x14ac:dyDescent="0.4">
      <c r="B12" s="228"/>
      <c r="C12" s="227"/>
      <c r="D12" s="227"/>
      <c r="E12" s="227"/>
      <c r="F12" s="228"/>
      <c r="G12" s="228"/>
      <c r="H12" s="228"/>
      <c r="I12" s="229"/>
      <c r="J12" s="26">
        <f t="shared" ca="1" si="0"/>
        <v>0.76149207086226423</v>
      </c>
    </row>
    <row r="13" spans="1:10" s="109" customFormat="1" ht="27.75" customHeight="1" x14ac:dyDescent="0.4">
      <c r="B13" s="228"/>
      <c r="C13" s="227"/>
      <c r="D13" s="227"/>
      <c r="E13" s="227"/>
      <c r="F13" s="228"/>
      <c r="G13" s="228"/>
      <c r="H13" s="228"/>
      <c r="I13" s="229"/>
      <c r="J13" s="26">
        <f t="shared" ca="1" si="0"/>
        <v>0.570540985054931</v>
      </c>
    </row>
    <row r="14" spans="1:10" s="109" customFormat="1" ht="27.75" customHeight="1" x14ac:dyDescent="0.4">
      <c r="B14" s="228"/>
      <c r="C14" s="227"/>
      <c r="D14" s="227"/>
      <c r="E14" s="227"/>
      <c r="F14" s="228"/>
      <c r="G14" s="228"/>
      <c r="H14" s="228"/>
      <c r="I14" s="229"/>
      <c r="J14" s="26">
        <f t="shared" ca="1" si="0"/>
        <v>0.31262968004137948</v>
      </c>
    </row>
    <row r="15" spans="1:10" s="109" customFormat="1" ht="27.75" customHeight="1" x14ac:dyDescent="0.4">
      <c r="B15" s="228"/>
      <c r="C15" s="227"/>
      <c r="D15" s="227"/>
      <c r="E15" s="227"/>
      <c r="F15" s="228"/>
      <c r="G15" s="228"/>
      <c r="H15" s="228"/>
      <c r="I15" s="229"/>
      <c r="J15" s="26">
        <f t="shared" ca="1" si="0"/>
        <v>0.61144129319709195</v>
      </c>
    </row>
    <row r="16" spans="1:10" s="109" customFormat="1" ht="27.75" customHeight="1" x14ac:dyDescent="0.4">
      <c r="B16" s="228"/>
      <c r="C16" s="227"/>
      <c r="D16" s="227"/>
      <c r="E16" s="227"/>
      <c r="F16" s="228"/>
      <c r="G16" s="228"/>
      <c r="H16" s="228"/>
      <c r="I16" s="229"/>
      <c r="J16" s="26">
        <f t="shared" ca="1" si="0"/>
        <v>0.79820750524799156</v>
      </c>
    </row>
    <row r="17" spans="2:10" s="109" customFormat="1" ht="27.75" customHeight="1" x14ac:dyDescent="0.4">
      <c r="B17" s="228"/>
      <c r="C17" s="227"/>
      <c r="D17" s="227"/>
      <c r="E17" s="227"/>
      <c r="F17" s="228"/>
      <c r="G17" s="228"/>
      <c r="H17" s="228"/>
      <c r="I17" s="229"/>
      <c r="J17" s="26">
        <f t="shared" ca="1" si="0"/>
        <v>0.70557314013607386</v>
      </c>
    </row>
    <row r="18" spans="2:10" s="109" customFormat="1" ht="27.75" customHeight="1" x14ac:dyDescent="0.4">
      <c r="B18" s="228"/>
      <c r="C18" s="227"/>
      <c r="D18" s="227"/>
      <c r="E18" s="227"/>
      <c r="F18" s="228"/>
      <c r="G18" s="228"/>
      <c r="H18" s="228"/>
      <c r="I18" s="229"/>
      <c r="J18" s="26">
        <f t="shared" ca="1" si="0"/>
        <v>0.14590586627775382</v>
      </c>
    </row>
    <row r="19" spans="2:10" s="109" customFormat="1" ht="27.75" customHeight="1" x14ac:dyDescent="0.4">
      <c r="B19" s="228"/>
      <c r="C19" s="227"/>
      <c r="D19" s="227"/>
      <c r="E19" s="227"/>
      <c r="F19" s="228"/>
      <c r="G19" s="228"/>
      <c r="H19" s="228"/>
      <c r="I19" s="229"/>
      <c r="J19" s="26">
        <f t="shared" ca="1" si="0"/>
        <v>0.62896711796323879</v>
      </c>
    </row>
    <row r="20" spans="2:10" s="109" customFormat="1" ht="27.75" customHeight="1" x14ac:dyDescent="0.4">
      <c r="B20" s="228"/>
      <c r="C20" s="227"/>
      <c r="D20" s="227"/>
      <c r="E20" s="227"/>
      <c r="F20" s="228"/>
      <c r="G20" s="228"/>
      <c r="H20" s="228"/>
      <c r="I20" s="229"/>
      <c r="J20" s="26">
        <f t="shared" ca="1" si="0"/>
        <v>0.56372694271396173</v>
      </c>
    </row>
    <row r="21" spans="2:10" s="109" customFormat="1" ht="27.75" customHeight="1" x14ac:dyDescent="0.4">
      <c r="B21" s="228"/>
      <c r="C21" s="227"/>
      <c r="D21" s="227"/>
      <c r="E21" s="227"/>
      <c r="F21" s="228"/>
      <c r="G21" s="228"/>
      <c r="H21" s="228"/>
      <c r="I21" s="229"/>
      <c r="J21" s="26">
        <f t="shared" ca="1" si="0"/>
        <v>0.9522811402351965</v>
      </c>
    </row>
    <row r="22" spans="2:10" s="109" customFormat="1" ht="27.75" customHeight="1" x14ac:dyDescent="0.4">
      <c r="B22" s="228"/>
      <c r="C22" s="227"/>
      <c r="D22" s="227"/>
      <c r="E22" s="227"/>
      <c r="F22" s="228"/>
      <c r="G22" s="228"/>
      <c r="H22" s="228"/>
      <c r="I22" s="229"/>
      <c r="J22" s="26">
        <f t="shared" ca="1" si="0"/>
        <v>0.65972057218664171</v>
      </c>
    </row>
    <row r="23" spans="2:10" s="109" customFormat="1" ht="27.75" customHeight="1" x14ac:dyDescent="0.4">
      <c r="B23" s="228"/>
      <c r="C23" s="227"/>
      <c r="D23" s="227"/>
      <c r="E23" s="227"/>
      <c r="F23" s="228"/>
      <c r="G23" s="228"/>
      <c r="H23" s="228"/>
      <c r="I23" s="229"/>
      <c r="J23" s="26">
        <f t="shared" ca="1" si="0"/>
        <v>0.69965690948854808</v>
      </c>
    </row>
    <row r="24" spans="2:10" s="109" customFormat="1" ht="27.75" customHeight="1" x14ac:dyDescent="0.4">
      <c r="B24" s="228"/>
      <c r="C24" s="227"/>
      <c r="D24" s="227"/>
      <c r="E24" s="227"/>
      <c r="F24" s="228"/>
      <c r="G24" s="228"/>
      <c r="H24" s="228"/>
      <c r="I24" s="229"/>
      <c r="J24" s="26">
        <f t="shared" ca="1" si="0"/>
        <v>0.13841259049160692</v>
      </c>
    </row>
    <row r="25" spans="2:10" s="109" customFormat="1" ht="27.75" customHeight="1" x14ac:dyDescent="0.4">
      <c r="B25" s="228"/>
      <c r="C25" s="227"/>
      <c r="D25" s="227"/>
      <c r="E25" s="227"/>
      <c r="F25" s="228"/>
      <c r="G25" s="228"/>
      <c r="H25" s="228"/>
      <c r="I25" s="229"/>
      <c r="J25" s="26">
        <f t="shared" ref="J25:J42" ca="1" si="1">RAND()</f>
        <v>0.95335607717951265</v>
      </c>
    </row>
    <row r="26" spans="2:10" s="109" customFormat="1" ht="27.75" customHeight="1" x14ac:dyDescent="0.4">
      <c r="B26" s="228"/>
      <c r="C26" s="227"/>
      <c r="D26" s="227"/>
      <c r="E26" s="227"/>
      <c r="F26" s="228"/>
      <c r="G26" s="228"/>
      <c r="H26" s="228"/>
      <c r="I26" s="229"/>
      <c r="J26" s="26">
        <f t="shared" ca="1" si="1"/>
        <v>0.52132972166816727</v>
      </c>
    </row>
    <row r="27" spans="2:10" s="109" customFormat="1" ht="27.75" customHeight="1" x14ac:dyDescent="0.4">
      <c r="B27" s="228"/>
      <c r="C27" s="227"/>
      <c r="D27" s="227"/>
      <c r="E27" s="227"/>
      <c r="F27" s="228"/>
      <c r="G27" s="228"/>
      <c r="H27" s="228"/>
      <c r="I27" s="229"/>
      <c r="J27" s="26">
        <f t="shared" ca="1" si="1"/>
        <v>0.54452283414363423</v>
      </c>
    </row>
    <row r="28" spans="2:10" s="109" customFormat="1" ht="27.75" customHeight="1" x14ac:dyDescent="0.4">
      <c r="B28" s="228"/>
      <c r="C28" s="227"/>
      <c r="D28" s="227"/>
      <c r="E28" s="227"/>
      <c r="F28" s="228"/>
      <c r="G28" s="228"/>
      <c r="H28" s="228"/>
      <c r="I28" s="229"/>
      <c r="J28" s="26">
        <f t="shared" ca="1" si="1"/>
        <v>1.499526464476808E-2</v>
      </c>
    </row>
    <row r="29" spans="2:10" s="109" customFormat="1" ht="27.75" customHeight="1" x14ac:dyDescent="0.4">
      <c r="B29" s="228"/>
      <c r="C29" s="227"/>
      <c r="D29" s="227"/>
      <c r="E29" s="227"/>
      <c r="F29" s="228"/>
      <c r="G29" s="228"/>
      <c r="H29" s="228"/>
      <c r="I29" s="229"/>
      <c r="J29" s="26">
        <f t="shared" ca="1" si="1"/>
        <v>0.79773325810467344</v>
      </c>
    </row>
    <row r="30" spans="2:10" s="109" customFormat="1" ht="27.75" customHeight="1" x14ac:dyDescent="0.4">
      <c r="B30" s="228"/>
      <c r="C30" s="227"/>
      <c r="D30" s="227"/>
      <c r="E30" s="227"/>
      <c r="F30" s="228"/>
      <c r="G30" s="228"/>
      <c r="H30" s="228"/>
      <c r="I30" s="229"/>
      <c r="J30" s="26">
        <f t="shared" ca="1" si="1"/>
        <v>0.49431741060532219</v>
      </c>
    </row>
    <row r="31" spans="2:10" s="109" customFormat="1" ht="27.75" customHeight="1" x14ac:dyDescent="0.4">
      <c r="B31" s="228"/>
      <c r="C31" s="227"/>
      <c r="D31" s="227"/>
      <c r="E31" s="227"/>
      <c r="F31" s="228"/>
      <c r="G31" s="228"/>
      <c r="H31" s="228"/>
      <c r="I31" s="229"/>
      <c r="J31" s="26">
        <f t="shared" ca="1" si="1"/>
        <v>0.88026903930849543</v>
      </c>
    </row>
    <row r="32" spans="2:10" s="109" customFormat="1" ht="27.75" customHeight="1" x14ac:dyDescent="0.4">
      <c r="B32" s="228"/>
      <c r="C32" s="227"/>
      <c r="D32" s="227"/>
      <c r="E32" s="227"/>
      <c r="F32" s="228"/>
      <c r="G32" s="228"/>
      <c r="H32" s="228"/>
      <c r="I32" s="229"/>
      <c r="J32" s="26">
        <f t="shared" ca="1" si="1"/>
        <v>0.55415328230139371</v>
      </c>
    </row>
    <row r="33" spans="2:10" s="109" customFormat="1" ht="27.75" customHeight="1" x14ac:dyDescent="0.4">
      <c r="B33" s="228"/>
      <c r="C33" s="227"/>
      <c r="D33" s="227"/>
      <c r="E33" s="227"/>
      <c r="F33" s="228"/>
      <c r="G33" s="228"/>
      <c r="H33" s="228"/>
      <c r="I33" s="229"/>
      <c r="J33" s="26">
        <f t="shared" ca="1" si="1"/>
        <v>0.3533406597716513</v>
      </c>
    </row>
    <row r="34" spans="2:10" s="109" customFormat="1" ht="27.75" customHeight="1" x14ac:dyDescent="0.4">
      <c r="B34" s="228"/>
      <c r="C34" s="227"/>
      <c r="D34" s="227"/>
      <c r="E34" s="227"/>
      <c r="F34" s="228"/>
      <c r="G34" s="228"/>
      <c r="H34" s="228"/>
      <c r="I34" s="229"/>
      <c r="J34" s="26">
        <f t="shared" ca="1" si="1"/>
        <v>8.5153569945979224E-2</v>
      </c>
    </row>
    <row r="35" spans="2:10" s="109" customFormat="1" ht="27.75" customHeight="1" x14ac:dyDescent="0.4">
      <c r="B35" s="228"/>
      <c r="C35" s="227"/>
      <c r="D35" s="227"/>
      <c r="E35" s="227"/>
      <c r="F35" s="228"/>
      <c r="G35" s="228"/>
      <c r="H35" s="228"/>
      <c r="I35" s="229"/>
      <c r="J35" s="26">
        <f t="shared" ca="1" si="1"/>
        <v>0.34592213278795525</v>
      </c>
    </row>
    <row r="36" spans="2:10" s="109" customFormat="1" ht="27.75" customHeight="1" x14ac:dyDescent="0.4">
      <c r="B36" s="228"/>
      <c r="C36" s="227"/>
      <c r="D36" s="227"/>
      <c r="E36" s="227"/>
      <c r="F36" s="228"/>
      <c r="G36" s="228"/>
      <c r="H36" s="228"/>
      <c r="I36" s="229"/>
      <c r="J36" s="26">
        <f t="shared" ca="1" si="1"/>
        <v>0.8726212398169253</v>
      </c>
    </row>
    <row r="37" spans="2:10" s="109" customFormat="1" ht="27.75" customHeight="1" x14ac:dyDescent="0.4">
      <c r="B37" s="228"/>
      <c r="C37" s="227"/>
      <c r="D37" s="227"/>
      <c r="E37" s="227"/>
      <c r="F37" s="228"/>
      <c r="G37" s="228"/>
      <c r="H37" s="228"/>
      <c r="I37" s="229"/>
      <c r="J37" s="26">
        <f t="shared" ca="1" si="1"/>
        <v>0.98711220112602094</v>
      </c>
    </row>
    <row r="38" spans="2:10" s="109" customFormat="1" ht="27.75" customHeight="1" x14ac:dyDescent="0.4">
      <c r="B38" s="228"/>
      <c r="C38" s="227"/>
      <c r="D38" s="227"/>
      <c r="E38" s="227"/>
      <c r="F38" s="228"/>
      <c r="G38" s="228"/>
      <c r="H38" s="228"/>
      <c r="I38" s="229"/>
      <c r="J38" s="26">
        <f t="shared" ca="1" si="1"/>
        <v>5.776933369423376E-2</v>
      </c>
    </row>
    <row r="39" spans="2:10" s="109" customFormat="1" ht="27.75" customHeight="1" x14ac:dyDescent="0.4">
      <c r="B39" s="228"/>
      <c r="C39" s="227"/>
      <c r="D39" s="227"/>
      <c r="E39" s="227"/>
      <c r="F39" s="228"/>
      <c r="G39" s="228"/>
      <c r="H39" s="228"/>
      <c r="I39" s="229"/>
      <c r="J39" s="26">
        <f t="shared" ca="1" si="1"/>
        <v>0.42247379671999419</v>
      </c>
    </row>
    <row r="40" spans="2:10" s="109" customFormat="1" ht="27.75" customHeight="1" x14ac:dyDescent="0.4">
      <c r="B40" s="228"/>
      <c r="C40" s="227"/>
      <c r="D40" s="227"/>
      <c r="E40" s="227"/>
      <c r="F40" s="228"/>
      <c r="G40" s="228"/>
      <c r="H40" s="228"/>
      <c r="I40" s="229"/>
      <c r="J40" s="26">
        <f t="shared" ca="1" si="1"/>
        <v>0.96176934744515907</v>
      </c>
    </row>
    <row r="41" spans="2:10" s="109" customFormat="1" ht="27.75" customHeight="1" x14ac:dyDescent="0.4">
      <c r="B41" s="228"/>
      <c r="C41" s="227"/>
      <c r="D41" s="227"/>
      <c r="E41" s="227"/>
      <c r="F41" s="228"/>
      <c r="G41" s="228"/>
      <c r="H41" s="228"/>
      <c r="I41" s="229"/>
      <c r="J41" s="26">
        <f t="shared" ca="1" si="1"/>
        <v>0.60531418755790811</v>
      </c>
    </row>
    <row r="42" spans="2:10" s="109" customFormat="1" ht="27.75" customHeight="1" x14ac:dyDescent="0.4">
      <c r="B42" s="228"/>
      <c r="C42" s="227"/>
      <c r="D42" s="227"/>
      <c r="E42" s="227"/>
      <c r="F42" s="228"/>
      <c r="G42" s="228"/>
      <c r="H42" s="228"/>
      <c r="I42" s="229"/>
      <c r="J42" s="26">
        <f t="shared" ca="1" si="1"/>
        <v>0.9061096675329724</v>
      </c>
    </row>
    <row r="43" spans="2:10" s="109" customFormat="1" ht="27.75" customHeight="1" x14ac:dyDescent="0.4">
      <c r="B43" s="228"/>
      <c r="C43" s="227"/>
      <c r="D43" s="227"/>
      <c r="E43" s="227"/>
      <c r="F43" s="228"/>
      <c r="G43" s="228"/>
      <c r="H43" s="228"/>
      <c r="I43" s="229"/>
      <c r="J43" s="26">
        <f t="shared" ref="J43:J74" ca="1" si="2">RAND()</f>
        <v>0.49982920148132826</v>
      </c>
    </row>
    <row r="44" spans="2:10" s="109" customFormat="1" ht="27.75" customHeight="1" x14ac:dyDescent="0.4">
      <c r="B44" s="228"/>
      <c r="C44" s="227"/>
      <c r="D44" s="227"/>
      <c r="E44" s="227"/>
      <c r="F44" s="228"/>
      <c r="G44" s="228"/>
      <c r="H44" s="228"/>
      <c r="I44" s="229"/>
      <c r="J44" s="26">
        <f t="shared" ca="1" si="2"/>
        <v>0.83320505634673547</v>
      </c>
    </row>
    <row r="45" spans="2:10" s="109" customFormat="1" ht="27.75" customHeight="1" x14ac:dyDescent="0.4">
      <c r="B45" s="228"/>
      <c r="C45" s="227"/>
      <c r="D45" s="227"/>
      <c r="E45" s="227"/>
      <c r="F45" s="228"/>
      <c r="G45" s="228"/>
      <c r="H45" s="228"/>
      <c r="I45" s="229"/>
      <c r="J45" s="26">
        <f t="shared" ca="1" si="2"/>
        <v>0.4915252878945876</v>
      </c>
    </row>
    <row r="46" spans="2:10" s="109" customFormat="1" ht="27.75" customHeight="1" x14ac:dyDescent="0.4">
      <c r="B46" s="228"/>
      <c r="C46" s="227"/>
      <c r="D46" s="227"/>
      <c r="E46" s="227"/>
      <c r="F46" s="228"/>
      <c r="G46" s="228"/>
      <c r="H46" s="228"/>
      <c r="I46" s="229"/>
      <c r="J46" s="26">
        <f t="shared" ca="1" si="2"/>
        <v>0.84662230333756661</v>
      </c>
    </row>
    <row r="47" spans="2:10" s="109" customFormat="1" ht="27.75" customHeight="1" x14ac:dyDescent="0.4">
      <c r="B47" s="228"/>
      <c r="C47" s="227"/>
      <c r="D47" s="227"/>
      <c r="E47" s="227"/>
      <c r="F47" s="228"/>
      <c r="G47" s="228"/>
      <c r="H47" s="228"/>
      <c r="I47" s="229"/>
      <c r="J47" s="26">
        <f t="shared" ca="1" si="2"/>
        <v>0.58826214465396709</v>
      </c>
    </row>
    <row r="48" spans="2:10" s="109" customFormat="1" ht="27.75" customHeight="1" x14ac:dyDescent="0.4">
      <c r="B48" s="228"/>
      <c r="C48" s="227"/>
      <c r="D48" s="227"/>
      <c r="E48" s="227"/>
      <c r="F48" s="228"/>
      <c r="G48" s="228"/>
      <c r="H48" s="228"/>
      <c r="I48" s="229"/>
      <c r="J48" s="26">
        <f t="shared" ca="1" si="2"/>
        <v>0.31210574988661954</v>
      </c>
    </row>
    <row r="49" spans="2:10" s="109" customFormat="1" ht="27.75" customHeight="1" x14ac:dyDescent="0.4">
      <c r="B49" s="228"/>
      <c r="C49" s="227"/>
      <c r="D49" s="227"/>
      <c r="E49" s="227"/>
      <c r="F49" s="228"/>
      <c r="G49" s="228"/>
      <c r="H49" s="228"/>
      <c r="I49" s="229"/>
      <c r="J49" s="26">
        <f t="shared" ca="1" si="2"/>
        <v>0.69656999244972817</v>
      </c>
    </row>
    <row r="50" spans="2:10" s="109" customFormat="1" ht="27.75" customHeight="1" x14ac:dyDescent="0.4">
      <c r="B50" s="228"/>
      <c r="C50" s="227"/>
      <c r="D50" s="227"/>
      <c r="E50" s="227"/>
      <c r="F50" s="228"/>
      <c r="G50" s="228"/>
      <c r="H50" s="228"/>
      <c r="I50" s="229"/>
      <c r="J50" s="26">
        <f t="shared" ca="1" si="2"/>
        <v>0.61846369003329416</v>
      </c>
    </row>
    <row r="51" spans="2:10" s="109" customFormat="1" ht="27.75" customHeight="1" x14ac:dyDescent="0.4">
      <c r="B51" s="228"/>
      <c r="C51" s="227"/>
      <c r="D51" s="227"/>
      <c r="E51" s="227"/>
      <c r="F51" s="228"/>
      <c r="G51" s="228"/>
      <c r="H51" s="228"/>
      <c r="I51" s="229"/>
      <c r="J51" s="26">
        <f t="shared" ca="1" si="2"/>
        <v>5.6276577555811835E-2</v>
      </c>
    </row>
    <row r="52" spans="2:10" s="109" customFormat="1" ht="27.75" customHeight="1" x14ac:dyDescent="0.4">
      <c r="B52" s="228"/>
      <c r="C52" s="227"/>
      <c r="D52" s="227"/>
      <c r="E52" s="227"/>
      <c r="F52" s="228"/>
      <c r="G52" s="228"/>
      <c r="H52" s="228"/>
      <c r="I52" s="229"/>
      <c r="J52" s="26">
        <f t="shared" ca="1" si="2"/>
        <v>0.30191967154032795</v>
      </c>
    </row>
    <row r="53" spans="2:10" s="109" customFormat="1" ht="27.75" customHeight="1" x14ac:dyDescent="0.4">
      <c r="B53" s="228"/>
      <c r="C53" s="227"/>
      <c r="D53" s="227"/>
      <c r="E53" s="227"/>
      <c r="F53" s="228"/>
      <c r="G53" s="228"/>
      <c r="H53" s="228"/>
      <c r="I53" s="229"/>
      <c r="J53" s="26">
        <f t="shared" ca="1" si="2"/>
        <v>0.47200745353195761</v>
      </c>
    </row>
    <row r="54" spans="2:10" s="109" customFormat="1" ht="27.75" customHeight="1" x14ac:dyDescent="0.4">
      <c r="B54" s="228"/>
      <c r="C54" s="227"/>
      <c r="D54" s="227"/>
      <c r="E54" s="227"/>
      <c r="F54" s="228"/>
      <c r="G54" s="228"/>
      <c r="H54" s="228"/>
      <c r="I54" s="229"/>
      <c r="J54" s="26">
        <f t="shared" ca="1" si="2"/>
        <v>0.36946448899044049</v>
      </c>
    </row>
    <row r="55" spans="2:10" s="109" customFormat="1" ht="27.75" customHeight="1" x14ac:dyDescent="0.4">
      <c r="B55" s="228"/>
      <c r="C55" s="227"/>
      <c r="D55" s="227"/>
      <c r="E55" s="227"/>
      <c r="F55" s="228"/>
      <c r="G55" s="228"/>
      <c r="H55" s="228"/>
      <c r="I55" s="229"/>
      <c r="J55" s="26">
        <f t="shared" ca="1" si="2"/>
        <v>0.21805220263549685</v>
      </c>
    </row>
    <row r="56" spans="2:10" s="109" customFormat="1" ht="27.75" customHeight="1" x14ac:dyDescent="0.4">
      <c r="B56" s="228"/>
      <c r="C56" s="227"/>
      <c r="D56" s="227"/>
      <c r="E56" s="227"/>
      <c r="F56" s="228"/>
      <c r="G56" s="228"/>
      <c r="H56" s="228"/>
      <c r="I56" s="229"/>
      <c r="J56" s="26">
        <f t="shared" ca="1" si="2"/>
        <v>0.89879628647453125</v>
      </c>
    </row>
    <row r="57" spans="2:10" s="109" customFormat="1" ht="27.75" customHeight="1" x14ac:dyDescent="0.4">
      <c r="B57" s="228"/>
      <c r="C57" s="227"/>
      <c r="D57" s="227"/>
      <c r="E57" s="227"/>
      <c r="F57" s="228"/>
      <c r="G57" s="228"/>
      <c r="H57" s="228"/>
      <c r="I57" s="229"/>
      <c r="J57" s="26">
        <f t="shared" ca="1" si="2"/>
        <v>0.37783883074822344</v>
      </c>
    </row>
    <row r="58" spans="2:10" s="109" customFormat="1" ht="27.75" customHeight="1" x14ac:dyDescent="0.4">
      <c r="B58" s="228"/>
      <c r="C58" s="227"/>
      <c r="D58" s="227"/>
      <c r="E58" s="227"/>
      <c r="F58" s="228"/>
      <c r="G58" s="228"/>
      <c r="H58" s="228"/>
      <c r="I58" s="229"/>
      <c r="J58" s="26">
        <f t="shared" ca="1" si="2"/>
        <v>0.90805742751896523</v>
      </c>
    </row>
    <row r="59" spans="2:10" s="109" customFormat="1" ht="22.8" x14ac:dyDescent="0.4">
      <c r="B59" s="228"/>
      <c r="C59" s="227"/>
      <c r="D59" s="227"/>
      <c r="E59" s="227"/>
      <c r="F59" s="228"/>
      <c r="G59" s="228"/>
      <c r="H59" s="228"/>
      <c r="I59" s="229"/>
      <c r="J59" s="26">
        <f t="shared" ca="1" si="2"/>
        <v>3.7838983418557959E-2</v>
      </c>
    </row>
    <row r="60" spans="2:10" s="109" customFormat="1" ht="27.75" customHeight="1" x14ac:dyDescent="0.4">
      <c r="B60" s="228"/>
      <c r="C60" s="227"/>
      <c r="D60" s="227"/>
      <c r="E60" s="227"/>
      <c r="F60" s="228"/>
      <c r="G60" s="228"/>
      <c r="H60" s="228"/>
      <c r="I60" s="229"/>
      <c r="J60" s="26">
        <f t="shared" ca="1" si="2"/>
        <v>0.30184251199239487</v>
      </c>
    </row>
    <row r="61" spans="2:10" s="109" customFormat="1" ht="27.75" customHeight="1" x14ac:dyDescent="0.4">
      <c r="B61" s="228"/>
      <c r="C61" s="227"/>
      <c r="D61" s="227"/>
      <c r="E61" s="227"/>
      <c r="F61" s="228"/>
      <c r="G61" s="228"/>
      <c r="H61" s="228"/>
      <c r="I61" s="229"/>
      <c r="J61" s="26">
        <f t="shared" ca="1" si="2"/>
        <v>0.35308559747475554</v>
      </c>
    </row>
    <row r="62" spans="2:10" s="109" customFormat="1" ht="27.75" customHeight="1" x14ac:dyDescent="0.4">
      <c r="B62" s="228"/>
      <c r="C62" s="227"/>
      <c r="D62" s="227"/>
      <c r="E62" s="227"/>
      <c r="F62" s="228"/>
      <c r="G62" s="228"/>
      <c r="H62" s="228"/>
      <c r="I62" s="229"/>
      <c r="J62" s="26">
        <f t="shared" ca="1" si="2"/>
        <v>0.31094552130222475</v>
      </c>
    </row>
    <row r="63" spans="2:10" s="109" customFormat="1" ht="27.75" customHeight="1" x14ac:dyDescent="0.4">
      <c r="B63" s="228"/>
      <c r="C63" s="227"/>
      <c r="D63" s="227"/>
      <c r="E63" s="227"/>
      <c r="F63" s="228"/>
      <c r="G63" s="228"/>
      <c r="H63" s="228"/>
      <c r="I63" s="229"/>
      <c r="J63" s="26">
        <f t="shared" ca="1" si="2"/>
        <v>0.12033345346476765</v>
      </c>
    </row>
    <row r="64" spans="2:10" s="109" customFormat="1" ht="27.75" customHeight="1" x14ac:dyDescent="0.4">
      <c r="B64" s="228"/>
      <c r="C64" s="227"/>
      <c r="D64" s="227"/>
      <c r="E64" s="227"/>
      <c r="F64" s="228"/>
      <c r="G64" s="228"/>
      <c r="H64" s="228"/>
      <c r="I64" s="229"/>
      <c r="J64" s="26">
        <f t="shared" ca="1" si="2"/>
        <v>8.3554640200176666E-2</v>
      </c>
    </row>
    <row r="65" spans="2:10" s="109" customFormat="1" ht="27.75" customHeight="1" x14ac:dyDescent="0.4">
      <c r="B65" s="228"/>
      <c r="C65" s="227"/>
      <c r="D65" s="227"/>
      <c r="E65" s="227"/>
      <c r="F65" s="228"/>
      <c r="G65" s="228"/>
      <c r="H65" s="228"/>
      <c r="I65" s="229"/>
      <c r="J65" s="26">
        <f t="shared" ca="1" si="2"/>
        <v>0.13374153669542099</v>
      </c>
    </row>
    <row r="66" spans="2:10" s="109" customFormat="1" ht="27.75" customHeight="1" x14ac:dyDescent="0.4">
      <c r="B66" s="228"/>
      <c r="C66" s="227"/>
      <c r="D66" s="227"/>
      <c r="E66" s="227"/>
      <c r="F66" s="228"/>
      <c r="G66" s="228"/>
      <c r="H66" s="228"/>
      <c r="I66" s="229"/>
      <c r="J66" s="26">
        <f t="shared" ca="1" si="2"/>
        <v>0.86898875355666116</v>
      </c>
    </row>
    <row r="67" spans="2:10" s="109" customFormat="1" ht="27.75" customHeight="1" x14ac:dyDescent="0.4">
      <c r="B67" s="228"/>
      <c r="C67" s="227"/>
      <c r="D67" s="227"/>
      <c r="E67" s="227"/>
      <c r="F67" s="228"/>
      <c r="G67" s="228"/>
      <c r="H67" s="228"/>
      <c r="I67" s="229"/>
      <c r="J67" s="26">
        <f t="shared" ca="1" si="2"/>
        <v>0.16507826467789632</v>
      </c>
    </row>
    <row r="68" spans="2:10" s="109" customFormat="1" ht="22.8" x14ac:dyDescent="0.4">
      <c r="B68" s="228"/>
      <c r="C68" s="227"/>
      <c r="D68" s="227"/>
      <c r="E68" s="227"/>
      <c r="F68" s="228"/>
      <c r="G68" s="228"/>
      <c r="H68" s="228"/>
      <c r="I68" s="229"/>
      <c r="J68" s="26">
        <f t="shared" ca="1" si="2"/>
        <v>0.91716838284078239</v>
      </c>
    </row>
    <row r="69" spans="2:10" s="109" customFormat="1" ht="22.8" x14ac:dyDescent="0.4">
      <c r="B69" s="228"/>
      <c r="C69" s="227"/>
      <c r="D69" s="227"/>
      <c r="E69" s="227"/>
      <c r="F69" s="228"/>
      <c r="G69" s="228"/>
      <c r="H69" s="228"/>
      <c r="I69" s="229"/>
      <c r="J69" s="26">
        <f t="shared" ca="1" si="2"/>
        <v>0.68346968788578943</v>
      </c>
    </row>
    <row r="70" spans="2:10" s="109" customFormat="1" ht="27.75" customHeight="1" x14ac:dyDescent="0.4">
      <c r="B70" s="228"/>
      <c r="C70" s="227"/>
      <c r="D70" s="227"/>
      <c r="E70" s="227"/>
      <c r="F70" s="228"/>
      <c r="G70" s="228"/>
      <c r="H70" s="228"/>
      <c r="I70" s="229"/>
      <c r="J70" s="26">
        <f t="shared" ca="1" si="2"/>
        <v>8.1326212884601956E-2</v>
      </c>
    </row>
    <row r="71" spans="2:10" s="109" customFormat="1" ht="27.75" customHeight="1" x14ac:dyDescent="0.4">
      <c r="B71" s="228"/>
      <c r="C71" s="227"/>
      <c r="D71" s="227"/>
      <c r="E71" s="227"/>
      <c r="F71" s="228"/>
      <c r="G71" s="228"/>
      <c r="H71" s="228"/>
      <c r="I71" s="229"/>
      <c r="J71" s="26">
        <f t="shared" ca="1" si="2"/>
        <v>0.77609703309326028</v>
      </c>
    </row>
    <row r="72" spans="2:10" s="109" customFormat="1" ht="27.75" customHeight="1" x14ac:dyDescent="0.4">
      <c r="B72" s="228"/>
      <c r="C72" s="227"/>
      <c r="D72" s="227"/>
      <c r="E72" s="227"/>
      <c r="F72" s="228"/>
      <c r="G72" s="228"/>
      <c r="H72" s="228"/>
      <c r="I72" s="229"/>
      <c r="J72" s="26">
        <f t="shared" ca="1" si="2"/>
        <v>0.38136317477343629</v>
      </c>
    </row>
    <row r="73" spans="2:10" s="109" customFormat="1" ht="27.75" customHeight="1" x14ac:dyDescent="0.4">
      <c r="B73" s="228"/>
      <c r="C73" s="227"/>
      <c r="D73" s="227"/>
      <c r="E73" s="227"/>
      <c r="F73" s="228"/>
      <c r="G73" s="228"/>
      <c r="H73" s="228"/>
      <c r="I73" s="229"/>
      <c r="J73" s="26">
        <f t="shared" ca="1" si="2"/>
        <v>0.44340144261058934</v>
      </c>
    </row>
    <row r="74" spans="2:10" s="109" customFormat="1" ht="27.75" customHeight="1" x14ac:dyDescent="0.4">
      <c r="B74" s="228"/>
      <c r="C74" s="227"/>
      <c r="D74" s="227"/>
      <c r="E74" s="227"/>
      <c r="F74" s="228"/>
      <c r="G74" s="228"/>
      <c r="H74" s="228"/>
      <c r="I74" s="229"/>
      <c r="J74" s="26">
        <f t="shared" ca="1" si="2"/>
        <v>0.79978624730292469</v>
      </c>
    </row>
    <row r="75" spans="2:10" s="109" customFormat="1" ht="27.75" customHeight="1" x14ac:dyDescent="0.4">
      <c r="B75" s="228"/>
      <c r="C75" s="227"/>
      <c r="D75" s="227"/>
      <c r="E75" s="227"/>
      <c r="F75" s="228"/>
      <c r="G75" s="228"/>
      <c r="H75" s="228"/>
      <c r="I75" s="229"/>
      <c r="J75" s="26">
        <f t="shared" ref="J75:J106" ca="1" si="3">RAND()</f>
        <v>0.60054698195816725</v>
      </c>
    </row>
    <row r="76" spans="2:10" s="109" customFormat="1" ht="27.75" customHeight="1" x14ac:dyDescent="0.4">
      <c r="B76" s="228"/>
      <c r="C76" s="227"/>
      <c r="D76" s="227"/>
      <c r="E76" s="227"/>
      <c r="F76" s="228"/>
      <c r="G76" s="228"/>
      <c r="H76" s="228"/>
      <c r="I76" s="229"/>
      <c r="J76" s="26">
        <f t="shared" ca="1" si="3"/>
        <v>0.61476677002444258</v>
      </c>
    </row>
    <row r="77" spans="2:10" s="109" customFormat="1" ht="27.75" customHeight="1" x14ac:dyDescent="0.4">
      <c r="B77" s="228"/>
      <c r="C77" s="227"/>
      <c r="D77" s="227"/>
      <c r="E77" s="227"/>
      <c r="F77" s="228"/>
      <c r="G77" s="228"/>
      <c r="H77" s="228"/>
      <c r="I77" s="229"/>
      <c r="J77" s="26">
        <f t="shared" ca="1" si="3"/>
        <v>0.79163636081538402</v>
      </c>
    </row>
    <row r="78" spans="2:10" s="109" customFormat="1" ht="27.75" customHeight="1" x14ac:dyDescent="0.4">
      <c r="B78" s="228"/>
      <c r="C78" s="227"/>
      <c r="D78" s="227"/>
      <c r="E78" s="227"/>
      <c r="F78" s="228"/>
      <c r="G78" s="228"/>
      <c r="H78" s="228"/>
      <c r="I78" s="229"/>
      <c r="J78" s="26">
        <f t="shared" ca="1" si="3"/>
        <v>0.70921435959159174</v>
      </c>
    </row>
    <row r="79" spans="2:10" s="109" customFormat="1" ht="27.75" customHeight="1" x14ac:dyDescent="0.4">
      <c r="B79" s="228"/>
      <c r="C79" s="227"/>
      <c r="D79" s="227"/>
      <c r="E79" s="227"/>
      <c r="F79" s="228"/>
      <c r="G79" s="228"/>
      <c r="H79" s="228"/>
      <c r="I79" s="229"/>
      <c r="J79" s="26">
        <f t="shared" ca="1" si="3"/>
        <v>0.85815073113575191</v>
      </c>
    </row>
    <row r="80" spans="2:10" s="109" customFormat="1" ht="27.75" customHeight="1" x14ac:dyDescent="0.4">
      <c r="B80" s="228"/>
      <c r="C80" s="227"/>
      <c r="D80" s="227"/>
      <c r="E80" s="227"/>
      <c r="F80" s="228"/>
      <c r="G80" s="228"/>
      <c r="H80" s="228"/>
      <c r="I80" s="229"/>
      <c r="J80" s="26">
        <f t="shared" ca="1" si="3"/>
        <v>0.45517169861531392</v>
      </c>
    </row>
    <row r="81" spans="1:10" s="109" customFormat="1" ht="27.75" customHeight="1" x14ac:dyDescent="0.4">
      <c r="B81" s="228"/>
      <c r="C81" s="227"/>
      <c r="D81" s="227"/>
      <c r="E81" s="227"/>
      <c r="F81" s="228"/>
      <c r="G81" s="228"/>
      <c r="H81" s="228"/>
      <c r="I81" s="229"/>
      <c r="J81" s="26">
        <f t="shared" ca="1" si="3"/>
        <v>0.15445775511141846</v>
      </c>
    </row>
    <row r="82" spans="1:10" s="109" customFormat="1" ht="27.75" customHeight="1" x14ac:dyDescent="0.4">
      <c r="B82" s="228"/>
      <c r="C82" s="227"/>
      <c r="D82" s="227"/>
      <c r="E82" s="227"/>
      <c r="F82" s="228"/>
      <c r="G82" s="228"/>
      <c r="H82" s="228"/>
      <c r="I82" s="229"/>
      <c r="J82" s="26">
        <f t="shared" ca="1" si="3"/>
        <v>0.98412596240422245</v>
      </c>
    </row>
    <row r="83" spans="1:10" s="109" customFormat="1" ht="27.75" customHeight="1" x14ac:dyDescent="0.4">
      <c r="B83" s="228"/>
      <c r="C83" s="227"/>
      <c r="D83" s="227"/>
      <c r="E83" s="227"/>
      <c r="F83" s="228"/>
      <c r="G83" s="228"/>
      <c r="H83" s="228"/>
      <c r="I83" s="229"/>
      <c r="J83" s="26">
        <f t="shared" ca="1" si="3"/>
        <v>0.17650951784250246</v>
      </c>
    </row>
    <row r="84" spans="1:10" s="109" customFormat="1" ht="27.75" customHeight="1" x14ac:dyDescent="0.4">
      <c r="B84" s="228"/>
      <c r="C84" s="227"/>
      <c r="D84" s="227"/>
      <c r="E84" s="227"/>
      <c r="F84" s="228"/>
      <c r="G84" s="228"/>
      <c r="H84" s="228"/>
      <c r="I84" s="229"/>
      <c r="J84" s="26">
        <f t="shared" ca="1" si="3"/>
        <v>3.517957281228723E-2</v>
      </c>
    </row>
    <row r="85" spans="1:10" s="109" customFormat="1" ht="27.75" customHeight="1" x14ac:dyDescent="0.4">
      <c r="B85" s="228"/>
      <c r="C85" s="227"/>
      <c r="D85" s="227"/>
      <c r="E85" s="227"/>
      <c r="F85" s="228"/>
      <c r="G85" s="228"/>
      <c r="H85" s="228"/>
      <c r="I85" s="229"/>
      <c r="J85" s="26">
        <f t="shared" ca="1" si="3"/>
        <v>0.61224186528924429</v>
      </c>
    </row>
    <row r="86" spans="1:10" s="109" customFormat="1" ht="27.75" customHeight="1" x14ac:dyDescent="0.4">
      <c r="B86" s="228"/>
      <c r="C86" s="227"/>
      <c r="D86" s="227"/>
      <c r="E86" s="227"/>
      <c r="F86" s="228"/>
      <c r="G86" s="228"/>
      <c r="H86" s="228"/>
      <c r="I86" s="229"/>
      <c r="J86" s="26">
        <f t="shared" ca="1" si="3"/>
        <v>0.4707730801344131</v>
      </c>
    </row>
    <row r="87" spans="1:10" s="109" customFormat="1" ht="27.75" customHeight="1" x14ac:dyDescent="0.4">
      <c r="B87" s="228"/>
      <c r="C87" s="227"/>
      <c r="D87" s="227"/>
      <c r="E87" s="227"/>
      <c r="F87" s="228"/>
      <c r="G87" s="228"/>
      <c r="H87" s="228"/>
      <c r="I87" s="229"/>
      <c r="J87" s="26">
        <f t="shared" ca="1" si="3"/>
        <v>0.89265044623162515</v>
      </c>
    </row>
    <row r="88" spans="1:10" ht="27.75" customHeight="1" x14ac:dyDescent="0.4">
      <c r="A88" s="109"/>
      <c r="B88" s="228"/>
      <c r="C88" s="227"/>
      <c r="D88" s="227"/>
      <c r="E88" s="227"/>
      <c r="F88" s="228"/>
      <c r="G88" s="228"/>
      <c r="H88" s="228"/>
      <c r="I88" s="226"/>
      <c r="J88" s="26">
        <f t="shared" ca="1" si="3"/>
        <v>0.86019554336176207</v>
      </c>
    </row>
    <row r="89" spans="1:10" ht="27.75" customHeight="1" x14ac:dyDescent="0.25">
      <c r="B89" s="228"/>
      <c r="C89" s="227"/>
      <c r="D89" s="227"/>
      <c r="E89" s="227"/>
      <c r="F89" s="228"/>
      <c r="G89" s="228"/>
      <c r="H89" s="228"/>
      <c r="I89" s="226"/>
      <c r="J89" s="26">
        <f t="shared" ca="1" si="3"/>
        <v>0.85885700027057543</v>
      </c>
    </row>
    <row r="90" spans="1:10" ht="27.75" customHeight="1" x14ac:dyDescent="0.25">
      <c r="B90" s="228"/>
      <c r="C90" s="227"/>
      <c r="D90" s="227"/>
      <c r="E90" s="227"/>
      <c r="F90" s="228"/>
      <c r="G90" s="228"/>
      <c r="H90" s="228"/>
      <c r="I90" s="226"/>
      <c r="J90" s="26">
        <f t="shared" ca="1" si="3"/>
        <v>0.15787634612345325</v>
      </c>
    </row>
    <row r="91" spans="1:10" ht="27.75" customHeight="1" x14ac:dyDescent="0.25">
      <c r="B91" s="228"/>
      <c r="C91" s="227"/>
      <c r="D91" s="227"/>
      <c r="E91" s="227"/>
      <c r="F91" s="228"/>
      <c r="G91" s="228"/>
      <c r="H91" s="228"/>
      <c r="I91" s="226"/>
      <c r="J91" s="26">
        <f t="shared" ca="1" si="3"/>
        <v>0.67589044288142675</v>
      </c>
    </row>
    <row r="92" spans="1:10" ht="27.75" customHeight="1" x14ac:dyDescent="0.25">
      <c r="B92" s="228"/>
      <c r="C92" s="227"/>
      <c r="D92" s="227"/>
      <c r="E92" s="227"/>
      <c r="F92" s="228"/>
      <c r="G92" s="228"/>
      <c r="H92" s="228"/>
      <c r="I92" s="226"/>
      <c r="J92" s="26">
        <f t="shared" ca="1" si="3"/>
        <v>0.95992700870389114</v>
      </c>
    </row>
    <row r="93" spans="1:10" ht="27.75" customHeight="1" x14ac:dyDescent="0.25">
      <c r="B93" s="228"/>
      <c r="C93" s="227"/>
      <c r="D93" s="227"/>
      <c r="E93" s="227"/>
      <c r="F93" s="228"/>
      <c r="G93" s="228"/>
      <c r="H93" s="228"/>
      <c r="I93" s="226"/>
      <c r="J93" s="26">
        <f t="shared" ca="1" si="3"/>
        <v>9.262122334570233E-2</v>
      </c>
    </row>
    <row r="94" spans="1:10" ht="27.75" customHeight="1" x14ac:dyDescent="0.25">
      <c r="B94" s="228"/>
      <c r="C94" s="227"/>
      <c r="D94" s="227"/>
      <c r="E94" s="227"/>
      <c r="F94" s="228"/>
      <c r="G94" s="228"/>
      <c r="H94" s="228"/>
      <c r="I94" s="226"/>
      <c r="J94" s="26">
        <f t="shared" ca="1" si="3"/>
        <v>0.81869599296524775</v>
      </c>
    </row>
    <row r="95" spans="1:10" ht="27.75" customHeight="1" x14ac:dyDescent="0.25">
      <c r="B95" s="228"/>
      <c r="C95" s="227"/>
      <c r="D95" s="227"/>
      <c r="E95" s="227"/>
      <c r="F95" s="228"/>
      <c r="G95" s="228"/>
      <c r="H95" s="228"/>
      <c r="I95" s="226"/>
      <c r="J95" s="26">
        <f t="shared" ca="1" si="3"/>
        <v>0.34828011754294586</v>
      </c>
    </row>
    <row r="96" spans="1:10" ht="27.75" customHeight="1" x14ac:dyDescent="0.25">
      <c r="B96" s="228"/>
      <c r="C96" s="227"/>
      <c r="D96" s="227"/>
      <c r="E96" s="227"/>
      <c r="F96" s="228"/>
      <c r="G96" s="228"/>
      <c r="H96" s="228"/>
      <c r="I96" s="226"/>
      <c r="J96" s="26">
        <f t="shared" ca="1" si="3"/>
        <v>0.43431876161822713</v>
      </c>
    </row>
    <row r="97" spans="2:10" ht="27.75" customHeight="1" x14ac:dyDescent="0.25">
      <c r="B97" s="228"/>
      <c r="C97" s="227"/>
      <c r="D97" s="227"/>
      <c r="E97" s="227"/>
      <c r="F97" s="228"/>
      <c r="G97" s="228"/>
      <c r="H97" s="228"/>
      <c r="I97" s="226"/>
      <c r="J97" s="26">
        <f t="shared" ca="1" si="3"/>
        <v>3.6610731847226297E-2</v>
      </c>
    </row>
    <row r="98" spans="2:10" ht="27.75" customHeight="1" x14ac:dyDescent="0.25">
      <c r="B98" s="228"/>
      <c r="C98" s="227"/>
      <c r="D98" s="227"/>
      <c r="E98" s="227"/>
      <c r="F98" s="228"/>
      <c r="G98" s="228"/>
      <c r="H98" s="228"/>
      <c r="I98" s="226"/>
      <c r="J98" s="26">
        <f t="shared" ca="1" si="3"/>
        <v>0.99063984183678744</v>
      </c>
    </row>
    <row r="99" spans="2:10" ht="27.75" customHeight="1" x14ac:dyDescent="0.25">
      <c r="B99" s="228"/>
      <c r="C99" s="227"/>
      <c r="D99" s="227"/>
      <c r="E99" s="227"/>
      <c r="F99" s="228"/>
      <c r="G99" s="228"/>
      <c r="H99" s="228"/>
      <c r="I99" s="226"/>
      <c r="J99" s="26">
        <f t="shared" ca="1" si="3"/>
        <v>0.50766244946453631</v>
      </c>
    </row>
    <row r="100" spans="2:10" ht="27.75" customHeight="1" x14ac:dyDescent="0.25">
      <c r="B100" s="228"/>
      <c r="C100" s="227"/>
      <c r="D100" s="227"/>
      <c r="E100" s="227"/>
      <c r="F100" s="228"/>
      <c r="G100" s="228"/>
      <c r="H100" s="228"/>
      <c r="I100" s="226"/>
      <c r="J100" s="26">
        <f t="shared" ca="1" si="3"/>
        <v>0.56033292146608182</v>
      </c>
    </row>
    <row r="101" spans="2:10" ht="27.75" customHeight="1" x14ac:dyDescent="0.25">
      <c r="B101" s="228"/>
      <c r="C101" s="227"/>
      <c r="D101" s="227"/>
      <c r="E101" s="227"/>
      <c r="F101" s="228"/>
      <c r="G101" s="228"/>
      <c r="H101" s="228"/>
      <c r="I101" s="226"/>
      <c r="J101" s="26">
        <f t="shared" ca="1" si="3"/>
        <v>0.60521827870811429</v>
      </c>
    </row>
    <row r="102" spans="2:10" ht="27.75" customHeight="1" x14ac:dyDescent="0.25">
      <c r="B102" s="228"/>
      <c r="C102" s="227"/>
      <c r="D102" s="227"/>
      <c r="E102" s="227"/>
      <c r="F102" s="228"/>
      <c r="G102" s="228"/>
      <c r="H102" s="228"/>
      <c r="I102" s="226"/>
      <c r="J102" s="26">
        <f t="shared" ca="1" si="3"/>
        <v>9.2761648794381424E-2</v>
      </c>
    </row>
    <row r="103" spans="2:10" ht="27.75" customHeight="1" x14ac:dyDescent="0.25">
      <c r="B103" s="228"/>
      <c r="C103" s="227"/>
      <c r="D103" s="227"/>
      <c r="E103" s="227"/>
      <c r="F103" s="228"/>
      <c r="G103" s="228"/>
      <c r="H103" s="228"/>
      <c r="I103" s="226"/>
      <c r="J103" s="26">
        <f t="shared" ca="1" si="3"/>
        <v>0.46462830857058635</v>
      </c>
    </row>
    <row r="104" spans="2:10" ht="27.75" customHeight="1" x14ac:dyDescent="0.25">
      <c r="B104" s="228"/>
      <c r="C104" s="227"/>
      <c r="D104" s="227"/>
      <c r="E104" s="227"/>
      <c r="F104" s="228"/>
      <c r="G104" s="228"/>
      <c r="H104" s="228"/>
      <c r="I104" s="226"/>
      <c r="J104" s="26">
        <f t="shared" ca="1" si="3"/>
        <v>0.65832128586086947</v>
      </c>
    </row>
    <row r="105" spans="2:10" ht="27.75" customHeight="1" x14ac:dyDescent="0.25">
      <c r="B105" s="228"/>
      <c r="C105" s="227"/>
      <c r="D105" s="227"/>
      <c r="E105" s="227"/>
      <c r="F105" s="228"/>
      <c r="G105" s="228"/>
      <c r="H105" s="228"/>
      <c r="I105" s="226"/>
      <c r="J105" s="26">
        <f t="shared" ca="1" si="3"/>
        <v>0.54819184129770249</v>
      </c>
    </row>
    <row r="106" spans="2:10" ht="27.75" customHeight="1" x14ac:dyDescent="0.25">
      <c r="B106" s="228"/>
      <c r="C106" s="227"/>
      <c r="D106" s="227"/>
      <c r="E106" s="227"/>
      <c r="F106" s="228"/>
      <c r="G106" s="228"/>
      <c r="H106" s="228"/>
      <c r="I106" s="226"/>
      <c r="J106" s="26">
        <f t="shared" ca="1" si="3"/>
        <v>9.5159863300957714E-2</v>
      </c>
    </row>
    <row r="107" spans="2:10" ht="27.75" customHeight="1" x14ac:dyDescent="0.25">
      <c r="B107" s="228"/>
      <c r="C107" s="227"/>
      <c r="D107" s="227"/>
      <c r="E107" s="227"/>
      <c r="F107" s="228"/>
      <c r="G107" s="228"/>
      <c r="H107" s="228"/>
      <c r="I107" s="226"/>
      <c r="J107" s="26">
        <f t="shared" ref="J107:J138" ca="1" si="4">RAND()</f>
        <v>0.57376018846371524</v>
      </c>
    </row>
    <row r="108" spans="2:10" ht="27.75" customHeight="1" x14ac:dyDescent="0.25">
      <c r="B108" s="228"/>
      <c r="C108" s="227"/>
      <c r="D108" s="227"/>
      <c r="E108" s="227"/>
      <c r="F108" s="228"/>
      <c r="G108" s="228"/>
      <c r="H108" s="228"/>
      <c r="I108" s="226"/>
      <c r="J108" s="26">
        <f t="shared" ca="1" si="4"/>
        <v>0.56727311682962567</v>
      </c>
    </row>
    <row r="109" spans="2:10" ht="27.75" customHeight="1" x14ac:dyDescent="0.25">
      <c r="B109" s="228"/>
      <c r="C109" s="227"/>
      <c r="D109" s="227"/>
      <c r="E109" s="227"/>
      <c r="F109" s="228"/>
      <c r="G109" s="228"/>
      <c r="H109" s="228"/>
      <c r="I109" s="226"/>
      <c r="J109" s="26">
        <f t="shared" ca="1" si="4"/>
        <v>7.1427181239875681E-2</v>
      </c>
    </row>
    <row r="110" spans="2:10" ht="27.75" customHeight="1" x14ac:dyDescent="0.25">
      <c r="B110" s="228"/>
      <c r="C110" s="227"/>
      <c r="D110" s="227"/>
      <c r="E110" s="227"/>
      <c r="F110" s="228"/>
      <c r="G110" s="228"/>
      <c r="H110" s="228"/>
      <c r="I110" s="226"/>
      <c r="J110" s="26">
        <f t="shared" ca="1" si="4"/>
        <v>0.898174031521914</v>
      </c>
    </row>
    <row r="111" spans="2:10" ht="27.75" customHeight="1" x14ac:dyDescent="0.25">
      <c r="B111" s="228"/>
      <c r="C111" s="227"/>
      <c r="D111" s="227"/>
      <c r="E111" s="227"/>
      <c r="F111" s="228"/>
      <c r="G111" s="228"/>
      <c r="H111" s="228"/>
      <c r="I111" s="226"/>
      <c r="J111" s="26">
        <f t="shared" ca="1" si="4"/>
        <v>0.73237794448331772</v>
      </c>
    </row>
    <row r="112" spans="2:10" ht="20.25" customHeight="1" x14ac:dyDescent="0.25">
      <c r="B112" s="228"/>
      <c r="C112" s="227"/>
      <c r="D112" s="227"/>
      <c r="E112" s="227"/>
      <c r="F112" s="228"/>
      <c r="G112" s="228"/>
      <c r="H112" s="228"/>
      <c r="I112" s="226"/>
      <c r="J112" s="26">
        <f t="shared" ca="1" si="4"/>
        <v>0.48322610203297678</v>
      </c>
    </row>
    <row r="113" spans="2:10" ht="20.25" customHeight="1" x14ac:dyDescent="0.25">
      <c r="B113" s="228"/>
      <c r="C113" s="227"/>
      <c r="D113" s="227"/>
      <c r="E113" s="227"/>
      <c r="F113" s="228"/>
      <c r="G113" s="228"/>
      <c r="H113" s="228"/>
      <c r="I113" s="226"/>
      <c r="J113" s="26">
        <f t="shared" ca="1" si="4"/>
        <v>0.49648178237731966</v>
      </c>
    </row>
    <row r="114" spans="2:10" ht="20.25" customHeight="1" x14ac:dyDescent="0.25">
      <c r="B114" s="228"/>
      <c r="C114" s="227"/>
      <c r="D114" s="227"/>
      <c r="E114" s="227"/>
      <c r="F114" s="228"/>
      <c r="G114" s="228"/>
      <c r="H114" s="228"/>
      <c r="I114" s="226"/>
      <c r="J114" s="26">
        <f t="shared" ca="1" si="4"/>
        <v>0.59932302967087658</v>
      </c>
    </row>
    <row r="115" spans="2:10" ht="20.25" customHeight="1" x14ac:dyDescent="0.25">
      <c r="B115" s="228"/>
      <c r="C115" s="227"/>
      <c r="D115" s="227"/>
      <c r="E115" s="227"/>
      <c r="F115" s="228"/>
      <c r="G115" s="228"/>
      <c r="H115" s="228"/>
      <c r="I115" s="226"/>
      <c r="J115" s="26">
        <f t="shared" ca="1" si="4"/>
        <v>0.59571951556229097</v>
      </c>
    </row>
    <row r="116" spans="2:10" ht="20.25" customHeight="1" x14ac:dyDescent="0.25">
      <c r="B116" s="228"/>
      <c r="C116" s="227"/>
      <c r="D116" s="227"/>
      <c r="E116" s="227"/>
      <c r="F116" s="228"/>
      <c r="G116" s="228"/>
      <c r="H116" s="228"/>
      <c r="I116" s="226"/>
      <c r="J116" s="26">
        <f t="shared" ca="1" si="4"/>
        <v>0.35893246425145087</v>
      </c>
    </row>
    <row r="117" spans="2:10" ht="20.25" customHeight="1" x14ac:dyDescent="0.25">
      <c r="B117" s="228"/>
      <c r="C117" s="227"/>
      <c r="D117" s="227"/>
      <c r="E117" s="227"/>
      <c r="F117" s="228"/>
      <c r="G117" s="228"/>
      <c r="H117" s="228"/>
      <c r="I117" s="226"/>
      <c r="J117" s="26">
        <f t="shared" ca="1" si="4"/>
        <v>0.1182787008154137</v>
      </c>
    </row>
    <row r="118" spans="2:10" ht="20.25" customHeight="1" x14ac:dyDescent="0.25">
      <c r="B118" s="228"/>
      <c r="C118" s="227"/>
      <c r="D118" s="227"/>
      <c r="E118" s="227"/>
      <c r="F118" s="228"/>
      <c r="G118" s="228"/>
      <c r="H118" s="228"/>
      <c r="I118" s="226"/>
      <c r="J118" s="26">
        <f t="shared" ca="1" si="4"/>
        <v>0.99240941453481202</v>
      </c>
    </row>
    <row r="119" spans="2:10" ht="20.25" customHeight="1" x14ac:dyDescent="0.25">
      <c r="B119" s="228"/>
      <c r="C119" s="227"/>
      <c r="D119" s="227"/>
      <c r="E119" s="227"/>
      <c r="F119" s="228"/>
      <c r="G119" s="228"/>
      <c r="H119" s="228"/>
      <c r="I119" s="226"/>
      <c r="J119" s="26">
        <f t="shared" ca="1" si="4"/>
        <v>0.76510357538496665</v>
      </c>
    </row>
    <row r="120" spans="2:10" ht="20.25" customHeight="1" x14ac:dyDescent="0.25">
      <c r="B120" s="228"/>
      <c r="C120" s="227"/>
      <c r="D120" s="227"/>
      <c r="E120" s="227"/>
      <c r="F120" s="228"/>
      <c r="G120" s="228"/>
      <c r="H120" s="228"/>
      <c r="I120" s="226"/>
      <c r="J120" s="26">
        <f t="shared" ca="1" si="4"/>
        <v>0.27626756143734921</v>
      </c>
    </row>
    <row r="121" spans="2:10" ht="20.25" customHeight="1" x14ac:dyDescent="0.25">
      <c r="B121" s="228"/>
      <c r="C121" s="227"/>
      <c r="D121" s="227"/>
      <c r="E121" s="227"/>
      <c r="F121" s="228"/>
      <c r="G121" s="228"/>
      <c r="H121" s="228"/>
      <c r="I121" s="226"/>
      <c r="J121" s="26">
        <f t="shared" ca="1" si="4"/>
        <v>0.84777308500737769</v>
      </c>
    </row>
    <row r="122" spans="2:10" ht="20.25" customHeight="1" x14ac:dyDescent="0.25">
      <c r="B122" s="228"/>
      <c r="C122" s="227"/>
      <c r="D122" s="227"/>
      <c r="E122" s="227"/>
      <c r="F122" s="228"/>
      <c r="G122" s="228"/>
      <c r="H122" s="228"/>
      <c r="I122" s="226"/>
      <c r="J122" s="26">
        <f t="shared" ca="1" si="4"/>
        <v>6.8348890879999513E-2</v>
      </c>
    </row>
    <row r="123" spans="2:10" ht="20.25" customHeight="1" x14ac:dyDescent="0.25">
      <c r="B123" s="228"/>
      <c r="C123" s="227"/>
      <c r="D123" s="227"/>
      <c r="E123" s="227"/>
      <c r="F123" s="228"/>
      <c r="G123" s="228"/>
      <c r="H123" s="228"/>
      <c r="I123" s="226"/>
      <c r="J123" s="26">
        <f t="shared" ca="1" si="4"/>
        <v>0.86395410816199292</v>
      </c>
    </row>
    <row r="124" spans="2:10" ht="20.25" customHeight="1" x14ac:dyDescent="0.25">
      <c r="B124" s="228"/>
      <c r="C124" s="227"/>
      <c r="D124" s="227"/>
      <c r="E124" s="227"/>
      <c r="F124" s="228"/>
      <c r="G124" s="228"/>
      <c r="H124" s="228"/>
      <c r="I124" s="226"/>
      <c r="J124" s="26">
        <f t="shared" ca="1" si="4"/>
        <v>0.95972306926933781</v>
      </c>
    </row>
    <row r="125" spans="2:10" ht="20.25" customHeight="1" x14ac:dyDescent="0.25">
      <c r="B125" s="228"/>
      <c r="C125" s="227"/>
      <c r="D125" s="227"/>
      <c r="E125" s="227"/>
      <c r="F125" s="228"/>
      <c r="G125" s="228"/>
      <c r="H125" s="228"/>
      <c r="I125" s="226"/>
      <c r="J125" s="26">
        <f t="shared" ca="1" si="4"/>
        <v>0.9626012390880383</v>
      </c>
    </row>
    <row r="126" spans="2:10" ht="20.25" customHeight="1" x14ac:dyDescent="0.25">
      <c r="B126" s="228"/>
      <c r="C126" s="227"/>
      <c r="D126" s="227"/>
      <c r="E126" s="227"/>
      <c r="F126" s="228"/>
      <c r="G126" s="228"/>
      <c r="H126" s="228"/>
      <c r="I126" s="226"/>
      <c r="J126" s="26">
        <f t="shared" ca="1" si="4"/>
        <v>0.67829131203862436</v>
      </c>
    </row>
    <row r="127" spans="2:10" ht="20.25" customHeight="1" x14ac:dyDescent="0.25">
      <c r="B127" s="228"/>
      <c r="C127" s="227"/>
      <c r="D127" s="227"/>
      <c r="E127" s="227"/>
      <c r="F127" s="228"/>
      <c r="G127" s="228"/>
      <c r="H127" s="228"/>
      <c r="I127" s="226"/>
      <c r="J127" s="26">
        <f t="shared" ca="1" si="4"/>
        <v>0.32855750777461867</v>
      </c>
    </row>
    <row r="128" spans="2:10" ht="20.25" customHeight="1" x14ac:dyDescent="0.25">
      <c r="B128" s="228"/>
      <c r="C128" s="227"/>
      <c r="D128" s="227"/>
      <c r="E128" s="227"/>
      <c r="F128" s="228"/>
      <c r="G128" s="228"/>
      <c r="H128" s="228"/>
      <c r="I128" s="226"/>
      <c r="J128" s="26">
        <f t="shared" ca="1" si="4"/>
        <v>0.54489338184833369</v>
      </c>
    </row>
    <row r="129" spans="2:10" ht="20.25" customHeight="1" x14ac:dyDescent="0.25">
      <c r="B129" s="228"/>
      <c r="C129" s="227"/>
      <c r="D129" s="227"/>
      <c r="E129" s="227"/>
      <c r="F129" s="228"/>
      <c r="G129" s="228"/>
      <c r="H129" s="228"/>
      <c r="I129" s="226"/>
      <c r="J129" s="26">
        <f t="shared" ca="1" si="4"/>
        <v>0.65584078073060359</v>
      </c>
    </row>
    <row r="130" spans="2:10" ht="20.25" customHeight="1" x14ac:dyDescent="0.25">
      <c r="B130" s="228"/>
      <c r="C130" s="227"/>
      <c r="D130" s="227"/>
      <c r="E130" s="227"/>
      <c r="F130" s="228"/>
      <c r="G130" s="228"/>
      <c r="H130" s="228"/>
      <c r="I130" s="226"/>
      <c r="J130" s="26">
        <f t="shared" ca="1" si="4"/>
        <v>0.44909883631104164</v>
      </c>
    </row>
    <row r="131" spans="2:10" ht="20.25" customHeight="1" x14ac:dyDescent="0.25">
      <c r="B131" s="228"/>
      <c r="C131" s="227"/>
      <c r="D131" s="227"/>
      <c r="E131" s="227"/>
      <c r="F131" s="228"/>
      <c r="G131" s="228"/>
      <c r="H131" s="228"/>
      <c r="I131" s="226"/>
      <c r="J131" s="26">
        <f t="shared" ca="1" si="4"/>
        <v>0.9273750291374262</v>
      </c>
    </row>
    <row r="132" spans="2:10" ht="20.25" customHeight="1" x14ac:dyDescent="0.25">
      <c r="B132" s="228"/>
      <c r="C132" s="227"/>
      <c r="D132" s="227"/>
      <c r="E132" s="227"/>
      <c r="F132" s="228"/>
      <c r="G132" s="228"/>
      <c r="H132" s="228"/>
      <c r="I132" s="226"/>
      <c r="J132" s="26">
        <f t="shared" ca="1" si="4"/>
        <v>0.58699324482929616</v>
      </c>
    </row>
    <row r="133" spans="2:10" ht="20.25" customHeight="1" x14ac:dyDescent="0.25">
      <c r="B133" s="228"/>
      <c r="C133" s="227"/>
      <c r="D133" s="227"/>
      <c r="E133" s="227"/>
      <c r="F133" s="228"/>
      <c r="G133" s="228"/>
      <c r="H133" s="228"/>
      <c r="I133" s="226"/>
      <c r="J133" s="26">
        <f t="shared" ca="1" si="4"/>
        <v>7.5101608284690702E-2</v>
      </c>
    </row>
    <row r="134" spans="2:10" ht="20.25" customHeight="1" x14ac:dyDescent="0.25">
      <c r="B134" s="228"/>
      <c r="C134" s="227"/>
      <c r="D134" s="227"/>
      <c r="E134" s="227"/>
      <c r="F134" s="228"/>
      <c r="G134" s="228"/>
      <c r="H134" s="228"/>
      <c r="I134" s="226"/>
      <c r="J134" s="26">
        <f t="shared" ca="1" si="4"/>
        <v>0.13005877283565548</v>
      </c>
    </row>
    <row r="135" spans="2:10" ht="20.25" customHeight="1" x14ac:dyDescent="0.25">
      <c r="B135" s="228"/>
      <c r="C135" s="227"/>
      <c r="D135" s="227"/>
      <c r="E135" s="227"/>
      <c r="F135" s="228"/>
      <c r="G135" s="228"/>
      <c r="H135" s="228"/>
      <c r="I135" s="226"/>
      <c r="J135" s="26">
        <f t="shared" ca="1" si="4"/>
        <v>0.59989460798039185</v>
      </c>
    </row>
    <row r="136" spans="2:10" ht="20.25" customHeight="1" x14ac:dyDescent="0.25">
      <c r="B136" s="228"/>
      <c r="C136" s="227"/>
      <c r="D136" s="227"/>
      <c r="E136" s="227"/>
      <c r="F136" s="228"/>
      <c r="G136" s="228"/>
      <c r="H136" s="228"/>
      <c r="I136" s="226"/>
      <c r="J136" s="26">
        <f t="shared" ca="1" si="4"/>
        <v>8.1175231629798006E-2</v>
      </c>
    </row>
    <row r="137" spans="2:10" ht="20.25" customHeight="1" x14ac:dyDescent="0.25">
      <c r="B137" s="228"/>
      <c r="C137" s="227"/>
      <c r="D137" s="227"/>
      <c r="E137" s="227"/>
      <c r="F137" s="228"/>
      <c r="G137" s="228"/>
      <c r="H137" s="228"/>
      <c r="I137" s="226"/>
      <c r="J137" s="26">
        <f t="shared" ca="1" si="4"/>
        <v>2.2676819985174457E-2</v>
      </c>
    </row>
    <row r="138" spans="2:10" ht="20.25" customHeight="1" x14ac:dyDescent="0.25">
      <c r="B138" s="228"/>
      <c r="C138" s="227"/>
      <c r="D138" s="227"/>
      <c r="E138" s="227"/>
      <c r="F138" s="227"/>
      <c r="G138" s="228"/>
      <c r="H138" s="227"/>
      <c r="I138" s="226"/>
      <c r="J138" s="26">
        <f t="shared" ca="1" si="4"/>
        <v>0.96439783355908026</v>
      </c>
    </row>
    <row r="139" spans="2:10" ht="20.25" customHeight="1" x14ac:dyDescent="0.25">
      <c r="B139" s="228"/>
      <c r="C139" s="227"/>
      <c r="D139" s="227"/>
      <c r="E139" s="227"/>
      <c r="F139" s="227"/>
      <c r="G139" s="228"/>
      <c r="H139" s="227"/>
      <c r="I139" s="226"/>
      <c r="J139" s="26">
        <f t="shared" ref="J139:J148" ca="1" si="5">RAND()</f>
        <v>0.86383902337601415</v>
      </c>
    </row>
    <row r="140" spans="2:10" ht="20.25" customHeight="1" x14ac:dyDescent="0.25">
      <c r="B140" s="228"/>
      <c r="C140" s="227"/>
      <c r="D140" s="227"/>
      <c r="E140" s="227"/>
      <c r="F140" s="227"/>
      <c r="G140" s="228"/>
      <c r="H140" s="227"/>
      <c r="I140" s="226"/>
      <c r="J140" s="26">
        <f t="shared" ca="1" si="5"/>
        <v>0.54723600066530786</v>
      </c>
    </row>
    <row r="141" spans="2:10" ht="20.25" customHeight="1" x14ac:dyDescent="0.25">
      <c r="B141" s="228"/>
      <c r="C141" s="227"/>
      <c r="D141" s="227"/>
      <c r="E141" s="227"/>
      <c r="F141" s="227"/>
      <c r="G141" s="228"/>
      <c r="H141" s="227"/>
      <c r="I141" s="226"/>
      <c r="J141" s="26">
        <f t="shared" ca="1" si="5"/>
        <v>0.52516312648764096</v>
      </c>
    </row>
    <row r="142" spans="2:10" ht="20.25" customHeight="1" x14ac:dyDescent="0.25">
      <c r="B142" s="228"/>
      <c r="C142" s="227"/>
      <c r="D142" s="227"/>
      <c r="E142" s="227"/>
      <c r="F142" s="227"/>
      <c r="G142" s="228"/>
      <c r="H142" s="227"/>
      <c r="I142" s="226"/>
      <c r="J142" s="26">
        <f t="shared" ca="1" si="5"/>
        <v>0.58074065035801725</v>
      </c>
    </row>
    <row r="143" spans="2:10" ht="20.25" customHeight="1" x14ac:dyDescent="0.25">
      <c r="B143" s="228"/>
      <c r="C143" s="227"/>
      <c r="D143" s="227"/>
      <c r="E143" s="227"/>
      <c r="F143" s="227"/>
      <c r="G143" s="228"/>
      <c r="H143" s="227"/>
      <c r="I143" s="226"/>
      <c r="J143" s="26">
        <f t="shared" ca="1" si="5"/>
        <v>0.20854652048207878</v>
      </c>
    </row>
    <row r="144" spans="2:10" ht="20.25" customHeight="1" x14ac:dyDescent="0.25">
      <c r="B144" s="228"/>
      <c r="C144" s="227"/>
      <c r="D144" s="227"/>
      <c r="E144" s="227"/>
      <c r="F144" s="227"/>
      <c r="G144" s="228"/>
      <c r="H144" s="227"/>
      <c r="I144" s="226"/>
      <c r="J144" s="26">
        <f t="shared" ca="1" si="5"/>
        <v>0.58582820115454237</v>
      </c>
    </row>
    <row r="145" spans="2:10" ht="20.25" customHeight="1" x14ac:dyDescent="0.25">
      <c r="B145" s="228"/>
      <c r="C145" s="227"/>
      <c r="D145" s="227"/>
      <c r="E145" s="227"/>
      <c r="F145" s="227"/>
      <c r="G145" s="228"/>
      <c r="H145" s="227"/>
      <c r="I145" s="226"/>
      <c r="J145" s="26">
        <f t="shared" ca="1" si="5"/>
        <v>0.45209692879890462</v>
      </c>
    </row>
    <row r="146" spans="2:10" ht="20.25" customHeight="1" x14ac:dyDescent="0.25">
      <c r="B146" s="228"/>
      <c r="C146" s="227"/>
      <c r="D146" s="227"/>
      <c r="E146" s="227"/>
      <c r="F146" s="227"/>
      <c r="G146" s="228"/>
      <c r="H146" s="227"/>
      <c r="I146" s="226"/>
      <c r="J146" s="26">
        <f t="shared" ca="1" si="5"/>
        <v>0.32054490318406748</v>
      </c>
    </row>
    <row r="147" spans="2:10" ht="22.5" customHeight="1" x14ac:dyDescent="0.25">
      <c r="B147" s="228"/>
      <c r="C147" s="227"/>
      <c r="D147" s="227"/>
      <c r="E147" s="227"/>
      <c r="F147" s="227"/>
      <c r="G147" s="228"/>
      <c r="H147" s="227"/>
      <c r="I147" s="226"/>
      <c r="J147" s="26">
        <f t="shared" ca="1" si="5"/>
        <v>0.63592389943921779</v>
      </c>
    </row>
    <row r="148" spans="2:10" ht="22.5" customHeight="1" x14ac:dyDescent="0.25">
      <c r="B148" s="228"/>
      <c r="C148" s="227"/>
      <c r="D148" s="227"/>
      <c r="E148" s="227"/>
      <c r="F148" s="227"/>
      <c r="G148" s="228"/>
      <c r="H148" s="227"/>
      <c r="I148" s="226"/>
      <c r="J148" s="26">
        <f t="shared" ca="1" si="5"/>
        <v>0.70221628779598899</v>
      </c>
    </row>
    <row r="149" spans="2:10" ht="22.8" x14ac:dyDescent="0.25">
      <c r="J149" s="264"/>
    </row>
  </sheetData>
  <sheetProtection algorithmName="SHA-512" hashValue="HrBOlz1NSHaYb/iW0VjWHrll/75Tbkic7OBMjW8OUr8oOgHHq7LCiJQOOQBNbRrENWzJhtespYXRJeuk1HNvQQ==" saltValue="8gNjiNP4nP324+ZNiaZExw==" spinCount="100000" sheet="1" objects="1" scenarios="1" selectLockedCells="1" sort="0" autoFilter="0"/>
  <autoFilter ref="B10:H10" xr:uid="{5BFAF523-58D0-463B-B715-6A80C93A1AD0}"/>
  <sortState xmlns:xlrd2="http://schemas.microsoft.com/office/spreadsheetml/2017/richdata2" ref="D11:J24">
    <sortCondition ref="J11:J24"/>
  </sortState>
  <mergeCells count="4">
    <mergeCell ref="B2:H4"/>
    <mergeCell ref="B5:H5"/>
    <mergeCell ref="B7:H7"/>
    <mergeCell ref="D8:H8"/>
  </mergeCells>
  <conditionalFormatting sqref="C44:E148">
    <cfRule type="expression" dxfId="110" priority="20">
      <formula>$B44="falta"</formula>
    </cfRule>
  </conditionalFormatting>
  <conditionalFormatting sqref="C44:E148">
    <cfRule type="expression" dxfId="109" priority="21">
      <formula>#REF!="intervalo"</formula>
    </cfRule>
  </conditionalFormatting>
  <conditionalFormatting sqref="B44:E148 B14:B43">
    <cfRule type="expression" dxfId="108" priority="22">
      <formula>#REF!="grupo"</formula>
    </cfRule>
  </conditionalFormatting>
  <conditionalFormatting sqref="J1">
    <cfRule type="expression" dxfId="107" priority="19">
      <formula>$C1="grupo"</formula>
    </cfRule>
  </conditionalFormatting>
  <conditionalFormatting sqref="B14:B148">
    <cfRule type="expression" dxfId="106" priority="18">
      <formula>$B14="falta"</formula>
    </cfRule>
  </conditionalFormatting>
  <conditionalFormatting sqref="J1">
    <cfRule type="expression" dxfId="105" priority="17">
      <formula>$C1="grupo"</formula>
    </cfRule>
  </conditionalFormatting>
  <conditionalFormatting sqref="B11:B12">
    <cfRule type="expression" dxfId="104" priority="13">
      <formula>#REF!="grupo"</formula>
    </cfRule>
  </conditionalFormatting>
  <conditionalFormatting sqref="B11:B12">
    <cfRule type="expression" dxfId="103" priority="12">
      <formula>$B11="falta"</formula>
    </cfRule>
  </conditionalFormatting>
  <conditionalFormatting sqref="C11:E43">
    <cfRule type="expression" dxfId="102" priority="9">
      <formula>$B11="falta"</formula>
    </cfRule>
  </conditionalFormatting>
  <conditionalFormatting sqref="C11:E43">
    <cfRule type="expression" dxfId="101" priority="10">
      <formula>#REF!="intervalo"</formula>
    </cfRule>
  </conditionalFormatting>
  <conditionalFormatting sqref="C11:E43">
    <cfRule type="expression" dxfId="100" priority="11">
      <formula>#REF!="grupo"</formula>
    </cfRule>
  </conditionalFormatting>
  <conditionalFormatting sqref="B13">
    <cfRule type="expression" dxfId="99" priority="8">
      <formula>#REF!="grupo"</formula>
    </cfRule>
  </conditionalFormatting>
  <conditionalFormatting sqref="B13">
    <cfRule type="expression" dxfId="98" priority="7">
      <formula>$B13="falta"</formula>
    </cfRule>
  </conditionalFormatting>
  <conditionalFormatting sqref="F44:H148">
    <cfRule type="expression" dxfId="97" priority="4">
      <formula>$B44="falta"</formula>
    </cfRule>
  </conditionalFormatting>
  <conditionalFormatting sqref="F44:H148">
    <cfRule type="expression" dxfId="96" priority="5">
      <formula>#REF!="intervalo"</formula>
    </cfRule>
  </conditionalFormatting>
  <conditionalFormatting sqref="F44:H148">
    <cfRule type="expression" dxfId="95" priority="6">
      <formula>#REF!="grupo"</formula>
    </cfRule>
  </conditionalFormatting>
  <conditionalFormatting sqref="F11:H43">
    <cfRule type="expression" dxfId="94" priority="1">
      <formula>$B11="falta"</formula>
    </cfRule>
  </conditionalFormatting>
  <conditionalFormatting sqref="F11:H43">
    <cfRule type="expression" dxfId="93" priority="2">
      <formula>#REF!="intervalo"</formula>
    </cfRule>
  </conditionalFormatting>
  <conditionalFormatting sqref="F11:H43">
    <cfRule type="expression" dxfId="92" priority="3">
      <formula>#REF!="grupo"</formula>
    </cfRule>
  </conditionalFormatting>
  <dataValidations disablePrompts="1" count="4">
    <dataValidation type="list" allowBlank="1" showInputMessage="1" showErrorMessage="1" sqref="G11:G148" xr:uid="{A8ED9221-FA47-4202-B60E-7048756D1E40}">
      <formula1>sexo</formula1>
    </dataValidation>
    <dataValidation type="list" allowBlank="1" showInputMessage="1" showErrorMessage="1" sqref="F11:F148" xr:uid="{01A14C51-9F1A-4C88-9F29-092111D2F939}">
      <formula1>grupos</formula1>
    </dataValidation>
    <dataValidation type="list" allowBlank="1" showInputMessage="1" showErrorMessage="1" sqref="H11:H148" xr:uid="{CA20312D-8894-467F-A792-1990F56D1B62}">
      <formula1>nível</formula1>
    </dataValidation>
    <dataValidation allowBlank="1" showInputMessage="1" showErrorMessage="1" prompt="colocar o número de ordem ou a falta. caso não coloquem o numero de ordem o aluno não terá nota final_x000a_" sqref="B11:B148" xr:uid="{7CB9BD54-C339-40E0-93A6-81C30B141BCD}"/>
  </dataValidations>
  <printOptions horizontalCentered="1" verticalCentered="1"/>
  <pageMargins left="0" right="0" top="0" bottom="0" header="0" footer="0"/>
  <pageSetup paperSize="9" scale="3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B1:O148"/>
  <sheetViews>
    <sheetView showGridLines="0" view="pageBreakPreview" zoomScale="55" zoomScaleNormal="40" zoomScaleSheetLayoutView="55" zoomScalePageLayoutView="70" workbookViewId="0">
      <selection activeCell="B11" sqref="B11:H11"/>
    </sheetView>
  </sheetViews>
  <sheetFormatPr defaultColWidth="9.109375" defaultRowHeight="13.8" x14ac:dyDescent="0.25"/>
  <cols>
    <col min="1" max="1" width="4.33203125" style="1" customWidth="1"/>
    <col min="2" max="2" width="13.6640625" style="165" bestFit="1" customWidth="1"/>
    <col min="3" max="3" width="94.6640625" style="1" customWidth="1"/>
    <col min="4" max="4" width="60" style="1" customWidth="1"/>
    <col min="5" max="5" width="26.33203125" style="1" customWidth="1"/>
    <col min="6" max="6" width="11" style="165" bestFit="1" customWidth="1"/>
    <col min="7" max="7" width="10" style="165" bestFit="1" customWidth="1"/>
    <col min="8" max="8" width="10.109375" style="165" customWidth="1"/>
    <col min="9" max="9" width="3.88671875" style="1" customWidth="1"/>
    <col min="10" max="12" width="9.109375" style="1"/>
    <col min="13" max="15" width="9.109375" style="1" hidden="1" customWidth="1"/>
    <col min="16" max="16" width="0" style="1" hidden="1" customWidth="1"/>
    <col min="17" max="16384" width="9.109375" style="1"/>
  </cols>
  <sheetData>
    <row r="1" spans="2:15" ht="67.2" customHeight="1" x14ac:dyDescent="0.25">
      <c r="C1" s="114"/>
      <c r="D1" s="105"/>
      <c r="E1" s="113"/>
    </row>
    <row r="2" spans="2:15" ht="62.25" customHeight="1" x14ac:dyDescent="0.25">
      <c r="B2" s="591" t="s">
        <v>89</v>
      </c>
      <c r="C2" s="591"/>
      <c r="D2" s="591"/>
      <c r="E2" s="591"/>
      <c r="F2" s="591"/>
      <c r="G2" s="591"/>
      <c r="H2" s="591"/>
    </row>
    <row r="3" spans="2:15" ht="30" customHeight="1" x14ac:dyDescent="0.25">
      <c r="B3" s="591"/>
      <c r="C3" s="591"/>
      <c r="D3" s="591"/>
      <c r="E3" s="591"/>
      <c r="F3" s="591"/>
      <c r="G3" s="591"/>
      <c r="H3" s="591"/>
    </row>
    <row r="4" spans="2:15" ht="30" customHeight="1" x14ac:dyDescent="0.25">
      <c r="B4" s="591"/>
      <c r="C4" s="591"/>
      <c r="D4" s="591"/>
      <c r="E4" s="591"/>
      <c r="F4" s="591"/>
      <c r="G4" s="591"/>
      <c r="H4" s="591"/>
    </row>
    <row r="5" spans="2:15" ht="30" customHeight="1" x14ac:dyDescent="0.25">
      <c r="B5" s="591"/>
      <c r="C5" s="591"/>
      <c r="D5" s="591"/>
      <c r="E5" s="591"/>
      <c r="F5" s="591"/>
      <c r="G5" s="591"/>
      <c r="H5" s="591"/>
    </row>
    <row r="6" spans="2:15" ht="22.5" customHeight="1" x14ac:dyDescent="0.25">
      <c r="B6" s="592" t="str">
        <f>"                                     "&amp;menú!I17</f>
        <v xml:space="preserve">                                     José Emanuel Rocha - 2011-2020</v>
      </c>
      <c r="C6" s="592"/>
      <c r="D6" s="152"/>
      <c r="E6" s="166"/>
    </row>
    <row r="7" spans="2:15" ht="48.75" customHeight="1" x14ac:dyDescent="0.25">
      <c r="B7" s="589" t="str">
        <f>IF(menú!J3="","",menú!J3)</f>
        <v/>
      </c>
      <c r="C7" s="589"/>
      <c r="D7" s="589"/>
      <c r="E7" s="589"/>
      <c r="F7" s="589"/>
      <c r="G7" s="589"/>
      <c r="H7" s="589"/>
    </row>
    <row r="8" spans="2:15" ht="18.75" customHeight="1" x14ac:dyDescent="0.25">
      <c r="B8" s="153"/>
      <c r="C8" s="154"/>
      <c r="D8" s="590" t="str">
        <f>IF(menú!C3="","",menú!C3)</f>
        <v/>
      </c>
      <c r="E8" s="590"/>
      <c r="F8" s="590"/>
      <c r="G8" s="590"/>
      <c r="H8" s="590"/>
    </row>
    <row r="9" spans="2:15" ht="9" customHeight="1" x14ac:dyDescent="0.25">
      <c r="F9" s="1"/>
      <c r="G9" s="1"/>
      <c r="H9" s="1"/>
    </row>
    <row r="10" spans="2:15" s="114" customFormat="1" ht="38.25" customHeight="1" x14ac:dyDescent="0.3">
      <c r="B10" s="107" t="s">
        <v>39</v>
      </c>
      <c r="C10" s="106" t="s">
        <v>24</v>
      </c>
      <c r="D10" s="106" t="s">
        <v>25</v>
      </c>
      <c r="E10" s="262" t="s">
        <v>66</v>
      </c>
      <c r="F10" s="107" t="s">
        <v>12</v>
      </c>
      <c r="G10" s="108" t="s">
        <v>13</v>
      </c>
      <c r="H10" s="107" t="s">
        <v>14</v>
      </c>
    </row>
    <row r="11" spans="2:15" s="109" customFormat="1" ht="27.75" customHeight="1" x14ac:dyDescent="0.4">
      <c r="B11" s="228"/>
      <c r="C11" s="227"/>
      <c r="D11" s="227"/>
      <c r="E11" s="228"/>
      <c r="F11" s="228"/>
      <c r="G11" s="228"/>
      <c r="H11" s="228"/>
      <c r="M11" s="109" t="s">
        <v>117</v>
      </c>
      <c r="N11" s="109" t="s">
        <v>100</v>
      </c>
      <c r="O11" s="109">
        <v>3</v>
      </c>
    </row>
    <row r="12" spans="2:15" s="109" customFormat="1" ht="27.75" customHeight="1" x14ac:dyDescent="0.4">
      <c r="B12" s="228"/>
      <c r="C12" s="227"/>
      <c r="D12" s="227"/>
      <c r="E12" s="228"/>
      <c r="F12" s="228"/>
      <c r="G12" s="228"/>
      <c r="H12" s="228"/>
      <c r="M12" s="109" t="s">
        <v>98</v>
      </c>
      <c r="N12" s="109" t="s">
        <v>101</v>
      </c>
    </row>
    <row r="13" spans="2:15" s="109" customFormat="1" ht="27.75" customHeight="1" x14ac:dyDescent="0.4">
      <c r="B13" s="228"/>
      <c r="C13" s="227"/>
      <c r="D13" s="227"/>
      <c r="E13" s="228"/>
      <c r="F13" s="228"/>
      <c r="G13" s="228"/>
      <c r="H13" s="228"/>
      <c r="M13" s="109" t="s">
        <v>99</v>
      </c>
    </row>
    <row r="14" spans="2:15" s="109" customFormat="1" ht="27.75" customHeight="1" x14ac:dyDescent="0.4">
      <c r="B14" s="228"/>
      <c r="C14" s="227"/>
      <c r="D14" s="227"/>
      <c r="E14" s="228"/>
      <c r="F14" s="228"/>
      <c r="G14" s="228"/>
      <c r="H14" s="228"/>
    </row>
    <row r="15" spans="2:15" s="109" customFormat="1" ht="27.75" customHeight="1" x14ac:dyDescent="0.4">
      <c r="B15" s="228"/>
      <c r="C15" s="227"/>
      <c r="D15" s="227"/>
      <c r="E15" s="228"/>
      <c r="F15" s="228"/>
      <c r="G15" s="228"/>
      <c r="H15" s="228"/>
    </row>
    <row r="16" spans="2:15" s="109" customFormat="1" ht="27.75" customHeight="1" x14ac:dyDescent="0.4">
      <c r="B16" s="228"/>
      <c r="C16" s="227"/>
      <c r="D16" s="227"/>
      <c r="E16" s="228"/>
      <c r="F16" s="228"/>
      <c r="G16" s="228"/>
      <c r="H16" s="228"/>
    </row>
    <row r="17" spans="2:8" s="109" customFormat="1" ht="27.75" customHeight="1" x14ac:dyDescent="0.4">
      <c r="B17" s="228"/>
      <c r="C17" s="227"/>
      <c r="D17" s="227"/>
      <c r="E17" s="228"/>
      <c r="F17" s="228"/>
      <c r="G17" s="228"/>
      <c r="H17" s="228"/>
    </row>
    <row r="18" spans="2:8" s="109" customFormat="1" ht="27.75" customHeight="1" x14ac:dyDescent="0.4">
      <c r="B18" s="228"/>
      <c r="C18" s="227"/>
      <c r="D18" s="227"/>
      <c r="E18" s="228"/>
      <c r="F18" s="228"/>
      <c r="G18" s="228"/>
      <c r="H18" s="228"/>
    </row>
    <row r="19" spans="2:8" s="109" customFormat="1" ht="27.75" customHeight="1" x14ac:dyDescent="0.4">
      <c r="B19" s="228"/>
      <c r="C19" s="227"/>
      <c r="D19" s="227"/>
      <c r="E19" s="228"/>
      <c r="F19" s="228"/>
      <c r="G19" s="228"/>
      <c r="H19" s="228"/>
    </row>
    <row r="20" spans="2:8" s="109" customFormat="1" ht="27.75" customHeight="1" x14ac:dyDescent="0.4">
      <c r="B20" s="228"/>
      <c r="C20" s="268"/>
      <c r="D20" s="227"/>
      <c r="E20" s="228"/>
      <c r="F20" s="228"/>
      <c r="G20" s="228"/>
      <c r="H20" s="228"/>
    </row>
    <row r="21" spans="2:8" s="109" customFormat="1" ht="27.75" customHeight="1" x14ac:dyDescent="0.4">
      <c r="B21" s="228"/>
      <c r="C21" s="268"/>
      <c r="D21" s="227"/>
      <c r="E21" s="228"/>
      <c r="F21" s="228"/>
      <c r="G21" s="228"/>
      <c r="H21" s="228"/>
    </row>
    <row r="22" spans="2:8" s="109" customFormat="1" ht="27.75" customHeight="1" x14ac:dyDescent="0.4">
      <c r="B22" s="228"/>
      <c r="C22" s="268"/>
      <c r="D22" s="227"/>
      <c r="E22" s="269"/>
      <c r="F22" s="228"/>
      <c r="G22" s="228"/>
      <c r="H22" s="228"/>
    </row>
    <row r="23" spans="2:8" s="109" customFormat="1" ht="27.75" customHeight="1" x14ac:dyDescent="0.4">
      <c r="B23" s="228"/>
      <c r="C23" s="268"/>
      <c r="D23" s="268"/>
      <c r="E23" s="269"/>
      <c r="F23" s="228"/>
      <c r="G23" s="228"/>
      <c r="H23" s="228"/>
    </row>
    <row r="24" spans="2:8" s="109" customFormat="1" ht="27.75" customHeight="1" x14ac:dyDescent="0.4">
      <c r="B24" s="228"/>
      <c r="C24" s="268"/>
      <c r="D24" s="268"/>
      <c r="E24" s="269"/>
      <c r="F24" s="228"/>
      <c r="G24" s="228"/>
      <c r="H24" s="228"/>
    </row>
    <row r="25" spans="2:8" s="109" customFormat="1" ht="27.75" customHeight="1" x14ac:dyDescent="0.4">
      <c r="B25" s="228"/>
      <c r="C25" s="268"/>
      <c r="D25" s="268"/>
      <c r="E25" s="269"/>
      <c r="F25" s="228"/>
      <c r="G25" s="228"/>
      <c r="H25" s="228"/>
    </row>
    <row r="26" spans="2:8" s="109" customFormat="1" ht="27.75" customHeight="1" x14ac:dyDescent="0.4">
      <c r="B26" s="228"/>
      <c r="C26" s="268"/>
      <c r="D26" s="268"/>
      <c r="E26" s="269"/>
      <c r="F26" s="228"/>
      <c r="G26" s="228"/>
      <c r="H26" s="228"/>
    </row>
    <row r="27" spans="2:8" s="109" customFormat="1" ht="27.75" customHeight="1" x14ac:dyDescent="0.4">
      <c r="B27" s="228"/>
      <c r="C27" s="268"/>
      <c r="D27" s="268"/>
      <c r="E27" s="269"/>
      <c r="F27" s="228"/>
      <c r="G27" s="228"/>
      <c r="H27" s="228"/>
    </row>
    <row r="28" spans="2:8" s="109" customFormat="1" ht="27.75" customHeight="1" x14ac:dyDescent="0.4">
      <c r="B28" s="228"/>
      <c r="C28" s="268"/>
      <c r="D28" s="268"/>
      <c r="E28" s="269"/>
      <c r="F28" s="228"/>
      <c r="G28" s="228"/>
      <c r="H28" s="228"/>
    </row>
    <row r="29" spans="2:8" s="109" customFormat="1" ht="27.75" customHeight="1" x14ac:dyDescent="0.4">
      <c r="B29" s="228"/>
      <c r="C29" s="268"/>
      <c r="D29" s="227"/>
      <c r="E29" s="269"/>
      <c r="F29" s="228"/>
      <c r="G29" s="228"/>
      <c r="H29" s="228"/>
    </row>
    <row r="30" spans="2:8" s="109" customFormat="1" ht="27.75" customHeight="1" x14ac:dyDescent="0.4">
      <c r="B30" s="228"/>
      <c r="C30" s="268"/>
      <c r="D30" s="227"/>
      <c r="E30" s="269"/>
      <c r="F30" s="228"/>
      <c r="G30" s="228"/>
      <c r="H30" s="228"/>
    </row>
    <row r="31" spans="2:8" s="109" customFormat="1" ht="27.75" customHeight="1" x14ac:dyDescent="0.4">
      <c r="B31" s="228"/>
      <c r="C31" s="268"/>
      <c r="D31" s="268"/>
      <c r="E31" s="269"/>
      <c r="F31" s="228"/>
      <c r="G31" s="228"/>
      <c r="H31" s="228"/>
    </row>
    <row r="32" spans="2:8" s="109" customFormat="1" ht="27.75" customHeight="1" x14ac:dyDescent="0.4">
      <c r="B32" s="228"/>
      <c r="C32" s="268"/>
      <c r="D32" s="268"/>
      <c r="E32" s="269"/>
      <c r="F32" s="228"/>
      <c r="G32" s="228"/>
      <c r="H32" s="228"/>
    </row>
    <row r="33" spans="2:8" s="109" customFormat="1" ht="27.75" customHeight="1" x14ac:dyDescent="0.4">
      <c r="B33" s="228"/>
      <c r="C33" s="268"/>
      <c r="D33" s="268"/>
      <c r="E33" s="269"/>
      <c r="F33" s="228"/>
      <c r="G33" s="228"/>
      <c r="H33" s="228"/>
    </row>
    <row r="34" spans="2:8" s="109" customFormat="1" ht="27.75" customHeight="1" x14ac:dyDescent="0.4">
      <c r="B34" s="228"/>
      <c r="C34" s="268"/>
      <c r="D34" s="268"/>
      <c r="E34" s="269"/>
      <c r="F34" s="228"/>
      <c r="G34" s="228"/>
      <c r="H34" s="228"/>
    </row>
    <row r="35" spans="2:8" s="109" customFormat="1" ht="27.75" customHeight="1" x14ac:dyDescent="0.4">
      <c r="B35" s="228"/>
      <c r="C35" s="268"/>
      <c r="D35" s="268"/>
      <c r="E35" s="269"/>
      <c r="F35" s="228"/>
      <c r="G35" s="228"/>
      <c r="H35" s="228"/>
    </row>
    <row r="36" spans="2:8" s="109" customFormat="1" ht="27.75" customHeight="1" x14ac:dyDescent="0.4">
      <c r="B36" s="228"/>
      <c r="C36" s="268"/>
      <c r="D36" s="268"/>
      <c r="E36" s="269"/>
      <c r="F36" s="228"/>
      <c r="G36" s="228"/>
      <c r="H36" s="228"/>
    </row>
    <row r="37" spans="2:8" s="109" customFormat="1" ht="27.75" customHeight="1" x14ac:dyDescent="0.4">
      <c r="B37" s="228"/>
      <c r="C37" s="268"/>
      <c r="D37" s="268"/>
      <c r="E37" s="269"/>
      <c r="F37" s="228"/>
      <c r="G37" s="228"/>
      <c r="H37" s="228"/>
    </row>
    <row r="38" spans="2:8" s="109" customFormat="1" ht="27.75" customHeight="1" x14ac:dyDescent="0.4">
      <c r="B38" s="228"/>
      <c r="C38" s="268"/>
      <c r="D38" s="268"/>
      <c r="E38" s="269"/>
      <c r="F38" s="228"/>
      <c r="G38" s="228"/>
      <c r="H38" s="228"/>
    </row>
    <row r="39" spans="2:8" s="109" customFormat="1" ht="27.75" customHeight="1" x14ac:dyDescent="0.4">
      <c r="B39" s="228"/>
      <c r="C39" s="268"/>
      <c r="D39" s="268"/>
      <c r="E39" s="269"/>
      <c r="F39" s="228"/>
      <c r="G39" s="228"/>
      <c r="H39" s="228"/>
    </row>
    <row r="40" spans="2:8" s="109" customFormat="1" ht="27.75" customHeight="1" x14ac:dyDescent="0.4">
      <c r="B40" s="228"/>
      <c r="C40" s="268"/>
      <c r="D40" s="268"/>
      <c r="E40" s="269"/>
      <c r="F40" s="228"/>
      <c r="G40" s="228"/>
      <c r="H40" s="228"/>
    </row>
    <row r="41" spans="2:8" s="109" customFormat="1" ht="27.75" customHeight="1" x14ac:dyDescent="0.4">
      <c r="B41" s="228"/>
      <c r="C41" s="268"/>
      <c r="D41" s="268"/>
      <c r="E41" s="269"/>
      <c r="F41" s="228"/>
      <c r="G41" s="228"/>
      <c r="H41" s="228"/>
    </row>
    <row r="42" spans="2:8" s="109" customFormat="1" ht="27.75" customHeight="1" x14ac:dyDescent="0.4">
      <c r="B42" s="228"/>
      <c r="C42" s="268"/>
      <c r="D42" s="268"/>
      <c r="E42" s="269"/>
      <c r="F42" s="228"/>
      <c r="G42" s="228"/>
      <c r="H42" s="228"/>
    </row>
    <row r="43" spans="2:8" s="109" customFormat="1" ht="27.75" customHeight="1" x14ac:dyDescent="0.4">
      <c r="B43" s="228"/>
      <c r="C43" s="268"/>
      <c r="D43" s="268"/>
      <c r="E43" s="269"/>
      <c r="F43" s="228"/>
      <c r="G43" s="228"/>
      <c r="H43" s="228"/>
    </row>
    <row r="44" spans="2:8" s="109" customFormat="1" ht="27.75" customHeight="1" x14ac:dyDescent="0.4">
      <c r="B44" s="228"/>
      <c r="C44" s="268"/>
      <c r="D44" s="268"/>
      <c r="E44" s="269"/>
      <c r="F44" s="228"/>
      <c r="G44" s="228"/>
      <c r="H44" s="228"/>
    </row>
    <row r="45" spans="2:8" s="109" customFormat="1" ht="27.75" customHeight="1" x14ac:dyDescent="0.4">
      <c r="B45" s="228"/>
      <c r="C45" s="268"/>
      <c r="D45" s="268"/>
      <c r="E45" s="269"/>
      <c r="F45" s="228"/>
      <c r="G45" s="228"/>
      <c r="H45" s="228"/>
    </row>
    <row r="46" spans="2:8" s="109" customFormat="1" ht="27.75" customHeight="1" x14ac:dyDescent="0.4">
      <c r="B46" s="228"/>
      <c r="C46" s="268"/>
      <c r="D46" s="268" t="s">
        <v>36</v>
      </c>
      <c r="E46" s="269"/>
      <c r="F46" s="228"/>
      <c r="G46" s="228"/>
      <c r="H46" s="228"/>
    </row>
    <row r="47" spans="2:8" s="109" customFormat="1" ht="27.75" customHeight="1" x14ac:dyDescent="0.4">
      <c r="B47" s="228"/>
      <c r="C47" s="268"/>
      <c r="D47" s="268"/>
      <c r="E47" s="269"/>
      <c r="F47" s="228"/>
      <c r="G47" s="228"/>
      <c r="H47" s="228"/>
    </row>
    <row r="48" spans="2:8" s="109" customFormat="1" ht="27.75" customHeight="1" x14ac:dyDescent="0.4">
      <c r="B48" s="228"/>
      <c r="C48" s="268"/>
      <c r="D48" s="268"/>
      <c r="E48" s="269"/>
      <c r="F48" s="228"/>
      <c r="G48" s="228"/>
      <c r="H48" s="228"/>
    </row>
    <row r="49" spans="2:8" s="109" customFormat="1" ht="27.75" customHeight="1" x14ac:dyDescent="0.4">
      <c r="B49" s="228"/>
      <c r="C49" s="268"/>
      <c r="D49" s="268"/>
      <c r="E49" s="269"/>
      <c r="F49" s="228"/>
      <c r="G49" s="228"/>
      <c r="H49" s="228"/>
    </row>
    <row r="50" spans="2:8" s="109" customFormat="1" ht="27.75" customHeight="1" x14ac:dyDescent="0.4">
      <c r="B50" s="228"/>
      <c r="C50" s="268"/>
      <c r="D50" s="268"/>
      <c r="E50" s="269"/>
      <c r="F50" s="228"/>
      <c r="G50" s="228"/>
      <c r="H50" s="228"/>
    </row>
    <row r="51" spans="2:8" s="109" customFormat="1" ht="27.75" customHeight="1" x14ac:dyDescent="0.4">
      <c r="B51" s="228"/>
      <c r="C51" s="268"/>
      <c r="D51" s="268"/>
      <c r="E51" s="269"/>
      <c r="F51" s="228"/>
      <c r="G51" s="228"/>
      <c r="H51" s="228"/>
    </row>
    <row r="52" spans="2:8" s="109" customFormat="1" ht="27.75" customHeight="1" x14ac:dyDescent="0.4">
      <c r="B52" s="228"/>
      <c r="C52" s="268"/>
      <c r="D52" s="268"/>
      <c r="E52" s="269"/>
      <c r="F52" s="228"/>
      <c r="G52" s="228"/>
      <c r="H52" s="228"/>
    </row>
    <row r="53" spans="2:8" s="109" customFormat="1" ht="27.75" customHeight="1" x14ac:dyDescent="0.4">
      <c r="B53" s="228"/>
      <c r="C53" s="268"/>
      <c r="D53" s="268"/>
      <c r="E53" s="269"/>
      <c r="F53" s="228"/>
      <c r="G53" s="228"/>
      <c r="H53" s="228"/>
    </row>
    <row r="54" spans="2:8" s="109" customFormat="1" ht="27.75" customHeight="1" x14ac:dyDescent="0.4">
      <c r="B54" s="228"/>
      <c r="C54" s="268"/>
      <c r="D54" s="268"/>
      <c r="E54" s="269"/>
      <c r="F54" s="228"/>
      <c r="G54" s="228"/>
      <c r="H54" s="228"/>
    </row>
    <row r="55" spans="2:8" s="109" customFormat="1" ht="27.75" customHeight="1" x14ac:dyDescent="0.4">
      <c r="B55" s="228"/>
      <c r="C55" s="268"/>
      <c r="D55" s="268"/>
      <c r="E55" s="269"/>
      <c r="F55" s="228"/>
      <c r="G55" s="228"/>
      <c r="H55" s="228"/>
    </row>
    <row r="56" spans="2:8" s="109" customFormat="1" ht="27.75" customHeight="1" x14ac:dyDescent="0.4">
      <c r="B56" s="228"/>
      <c r="C56" s="268"/>
      <c r="D56" s="268"/>
      <c r="E56" s="269"/>
      <c r="F56" s="228"/>
      <c r="G56" s="228"/>
      <c r="H56" s="228"/>
    </row>
    <row r="57" spans="2:8" s="109" customFormat="1" ht="27.75" customHeight="1" x14ac:dyDescent="0.4">
      <c r="B57" s="228"/>
      <c r="C57" s="268"/>
      <c r="D57" s="268"/>
      <c r="E57" s="269"/>
      <c r="F57" s="228"/>
      <c r="G57" s="228"/>
      <c r="H57" s="228"/>
    </row>
    <row r="58" spans="2:8" s="109" customFormat="1" ht="27.75" customHeight="1" x14ac:dyDescent="0.4">
      <c r="B58" s="228"/>
      <c r="C58" s="268"/>
      <c r="D58" s="268"/>
      <c r="E58" s="269"/>
      <c r="F58" s="228"/>
      <c r="G58" s="228"/>
      <c r="H58" s="228"/>
    </row>
    <row r="59" spans="2:8" s="109" customFormat="1" ht="22.8" x14ac:dyDescent="0.4">
      <c r="B59" s="228"/>
      <c r="C59" s="268"/>
      <c r="D59" s="268"/>
      <c r="E59" s="269"/>
      <c r="F59" s="228"/>
      <c r="G59" s="228"/>
      <c r="H59" s="228"/>
    </row>
    <row r="60" spans="2:8" s="109" customFormat="1" ht="27.75" customHeight="1" x14ac:dyDescent="0.4">
      <c r="B60" s="228"/>
      <c r="C60" s="268"/>
      <c r="D60" s="268"/>
      <c r="E60" s="269"/>
      <c r="F60" s="228"/>
      <c r="G60" s="228"/>
      <c r="H60" s="228"/>
    </row>
    <row r="61" spans="2:8" s="109" customFormat="1" ht="27.75" customHeight="1" x14ac:dyDescent="0.4">
      <c r="B61" s="228"/>
      <c r="C61" s="268"/>
      <c r="D61" s="268"/>
      <c r="E61" s="269"/>
      <c r="F61" s="228"/>
      <c r="G61" s="228"/>
      <c r="H61" s="228"/>
    </row>
    <row r="62" spans="2:8" s="109" customFormat="1" ht="27.75" customHeight="1" x14ac:dyDescent="0.4">
      <c r="B62" s="228"/>
      <c r="C62" s="268"/>
      <c r="D62" s="268"/>
      <c r="E62" s="269"/>
      <c r="F62" s="228"/>
      <c r="G62" s="228"/>
      <c r="H62" s="228"/>
    </row>
    <row r="63" spans="2:8" s="109" customFormat="1" ht="27.75" customHeight="1" x14ac:dyDescent="0.4">
      <c r="B63" s="228"/>
      <c r="C63" s="268"/>
      <c r="D63" s="268"/>
      <c r="E63" s="269"/>
      <c r="F63" s="228"/>
      <c r="G63" s="228"/>
      <c r="H63" s="228"/>
    </row>
    <row r="64" spans="2:8" s="109" customFormat="1" ht="27.75" customHeight="1" x14ac:dyDescent="0.4">
      <c r="B64" s="228"/>
      <c r="C64" s="268"/>
      <c r="D64" s="268"/>
      <c r="E64" s="269"/>
      <c r="F64" s="228"/>
      <c r="G64" s="228"/>
      <c r="H64" s="228"/>
    </row>
    <row r="65" spans="2:8" s="109" customFormat="1" ht="27.75" customHeight="1" x14ac:dyDescent="0.4">
      <c r="B65" s="228"/>
      <c r="C65" s="268"/>
      <c r="D65" s="268"/>
      <c r="E65" s="269"/>
      <c r="F65" s="228"/>
      <c r="G65" s="228"/>
      <c r="H65" s="228"/>
    </row>
    <row r="66" spans="2:8" s="109" customFormat="1" ht="27.75" customHeight="1" x14ac:dyDescent="0.4">
      <c r="B66" s="228"/>
      <c r="C66" s="268"/>
      <c r="D66" s="268"/>
      <c r="E66" s="269"/>
      <c r="F66" s="228"/>
      <c r="G66" s="228"/>
      <c r="H66" s="228"/>
    </row>
    <row r="67" spans="2:8" s="109" customFormat="1" ht="27.75" customHeight="1" x14ac:dyDescent="0.4">
      <c r="B67" s="228"/>
      <c r="C67" s="268"/>
      <c r="D67" s="268"/>
      <c r="E67" s="269"/>
      <c r="F67" s="228"/>
      <c r="G67" s="228"/>
      <c r="H67" s="228"/>
    </row>
    <row r="68" spans="2:8" s="109" customFormat="1" ht="22.8" x14ac:dyDescent="0.4">
      <c r="B68" s="228"/>
      <c r="C68" s="268"/>
      <c r="D68" s="268"/>
      <c r="E68" s="269"/>
      <c r="F68" s="228"/>
      <c r="G68" s="228"/>
      <c r="H68" s="228"/>
    </row>
    <row r="69" spans="2:8" s="109" customFormat="1" ht="28.95" customHeight="1" x14ac:dyDescent="0.4">
      <c r="B69" s="228"/>
      <c r="C69" s="268"/>
      <c r="D69" s="268"/>
      <c r="E69" s="269"/>
      <c r="F69" s="228"/>
      <c r="G69" s="228"/>
      <c r="H69" s="228"/>
    </row>
    <row r="70" spans="2:8" s="109" customFormat="1" ht="27.75" customHeight="1" x14ac:dyDescent="0.4">
      <c r="B70" s="228"/>
      <c r="C70" s="268"/>
      <c r="D70" s="268"/>
      <c r="E70" s="269"/>
      <c r="F70" s="228"/>
      <c r="G70" s="228"/>
      <c r="H70" s="228"/>
    </row>
    <row r="71" spans="2:8" s="109" customFormat="1" ht="27.75" customHeight="1" x14ac:dyDescent="0.4">
      <c r="B71" s="228"/>
      <c r="C71" s="268"/>
      <c r="D71" s="268"/>
      <c r="E71" s="269"/>
      <c r="F71" s="228"/>
      <c r="G71" s="228"/>
      <c r="H71" s="228"/>
    </row>
    <row r="72" spans="2:8" s="109" customFormat="1" ht="27.75" customHeight="1" x14ac:dyDescent="0.4">
      <c r="B72" s="228"/>
      <c r="C72" s="268"/>
      <c r="D72" s="268"/>
      <c r="E72" s="269"/>
      <c r="F72" s="228"/>
      <c r="G72" s="228"/>
      <c r="H72" s="228"/>
    </row>
    <row r="73" spans="2:8" s="109" customFormat="1" ht="27.75" customHeight="1" x14ac:dyDescent="0.4">
      <c r="B73" s="228"/>
      <c r="C73" s="268"/>
      <c r="D73" s="268"/>
      <c r="E73" s="269"/>
      <c r="F73" s="228"/>
      <c r="G73" s="228"/>
      <c r="H73" s="228"/>
    </row>
    <row r="74" spans="2:8" s="109" customFormat="1" ht="27.75" customHeight="1" x14ac:dyDescent="0.4">
      <c r="B74" s="228"/>
      <c r="C74" s="268"/>
      <c r="D74" s="268"/>
      <c r="E74" s="269"/>
      <c r="F74" s="228"/>
      <c r="G74" s="228"/>
      <c r="H74" s="228"/>
    </row>
    <row r="75" spans="2:8" s="109" customFormat="1" ht="27.75" customHeight="1" x14ac:dyDescent="0.4">
      <c r="B75" s="228"/>
      <c r="C75" s="268"/>
      <c r="D75" s="268"/>
      <c r="E75" s="269"/>
      <c r="F75" s="228"/>
      <c r="G75" s="228"/>
      <c r="H75" s="228"/>
    </row>
    <row r="76" spans="2:8" s="109" customFormat="1" ht="27.75" customHeight="1" x14ac:dyDescent="0.4">
      <c r="B76" s="228"/>
      <c r="C76" s="268"/>
      <c r="D76" s="268"/>
      <c r="E76" s="269"/>
      <c r="F76" s="228"/>
      <c r="G76" s="228"/>
      <c r="H76" s="228"/>
    </row>
    <row r="77" spans="2:8" s="109" customFormat="1" ht="27.75" customHeight="1" x14ac:dyDescent="0.4">
      <c r="B77" s="228"/>
      <c r="C77" s="268"/>
      <c r="D77" s="268"/>
      <c r="E77" s="269"/>
      <c r="F77" s="228"/>
      <c r="G77" s="228"/>
      <c r="H77" s="228"/>
    </row>
    <row r="78" spans="2:8" s="109" customFormat="1" ht="27.75" customHeight="1" x14ac:dyDescent="0.4">
      <c r="B78" s="228"/>
      <c r="C78" s="268"/>
      <c r="D78" s="268"/>
      <c r="E78" s="269"/>
      <c r="F78" s="228"/>
      <c r="G78" s="228"/>
      <c r="H78" s="228"/>
    </row>
    <row r="79" spans="2:8" s="109" customFormat="1" ht="27.75" customHeight="1" x14ac:dyDescent="0.4">
      <c r="B79" s="228"/>
      <c r="C79" s="268"/>
      <c r="D79" s="268"/>
      <c r="E79" s="269"/>
      <c r="F79" s="228"/>
      <c r="G79" s="228"/>
      <c r="H79" s="228"/>
    </row>
    <row r="80" spans="2:8" s="109" customFormat="1" ht="27.75" customHeight="1" x14ac:dyDescent="0.4">
      <c r="B80" s="228"/>
      <c r="C80" s="268"/>
      <c r="D80" s="268"/>
      <c r="E80" s="269"/>
      <c r="F80" s="228"/>
      <c r="G80" s="228"/>
      <c r="H80" s="228"/>
    </row>
    <row r="81" spans="2:8" s="109" customFormat="1" ht="27.75" customHeight="1" x14ac:dyDescent="0.4">
      <c r="B81" s="228"/>
      <c r="C81" s="268"/>
      <c r="D81" s="268"/>
      <c r="E81" s="269"/>
      <c r="F81" s="228"/>
      <c r="G81" s="228"/>
      <c r="H81" s="228"/>
    </row>
    <row r="82" spans="2:8" s="109" customFormat="1" ht="27.75" customHeight="1" x14ac:dyDescent="0.4">
      <c r="B82" s="228"/>
      <c r="C82" s="268"/>
      <c r="D82" s="268"/>
      <c r="E82" s="269"/>
      <c r="F82" s="228"/>
      <c r="G82" s="228"/>
      <c r="H82" s="228"/>
    </row>
    <row r="83" spans="2:8" s="109" customFormat="1" ht="27.75" customHeight="1" x14ac:dyDescent="0.4">
      <c r="B83" s="228"/>
      <c r="C83" s="268"/>
      <c r="D83" s="268"/>
      <c r="E83" s="269"/>
      <c r="F83" s="228"/>
      <c r="G83" s="228"/>
      <c r="H83" s="228"/>
    </row>
    <row r="84" spans="2:8" s="109" customFormat="1" ht="27.75" customHeight="1" x14ac:dyDescent="0.4">
      <c r="B84" s="228"/>
      <c r="C84" s="268"/>
      <c r="D84" s="268"/>
      <c r="E84" s="269"/>
      <c r="F84" s="228"/>
      <c r="G84" s="228"/>
      <c r="H84" s="228"/>
    </row>
    <row r="85" spans="2:8" s="109" customFormat="1" ht="27.75" customHeight="1" x14ac:dyDescent="0.4">
      <c r="B85" s="228"/>
      <c r="C85" s="268"/>
      <c r="D85" s="268"/>
      <c r="E85" s="269"/>
      <c r="F85" s="228"/>
      <c r="G85" s="228"/>
      <c r="H85" s="228"/>
    </row>
    <row r="86" spans="2:8" s="109" customFormat="1" ht="27.75" customHeight="1" x14ac:dyDescent="0.4">
      <c r="B86" s="228"/>
      <c r="C86" s="268"/>
      <c r="D86" s="268"/>
      <c r="E86" s="269"/>
      <c r="F86" s="228"/>
      <c r="G86" s="228"/>
      <c r="H86" s="228"/>
    </row>
    <row r="87" spans="2:8" s="109" customFormat="1" ht="27.75" customHeight="1" x14ac:dyDescent="0.4">
      <c r="B87" s="228"/>
      <c r="C87" s="268"/>
      <c r="D87" s="268"/>
      <c r="E87" s="269"/>
      <c r="F87" s="228"/>
      <c r="G87" s="228"/>
      <c r="H87" s="228"/>
    </row>
    <row r="88" spans="2:8" ht="27.75" customHeight="1" x14ac:dyDescent="0.25">
      <c r="B88" s="228"/>
      <c r="C88" s="268"/>
      <c r="D88" s="268"/>
      <c r="E88" s="269"/>
      <c r="F88" s="228"/>
      <c r="G88" s="228"/>
      <c r="H88" s="228"/>
    </row>
    <row r="89" spans="2:8" ht="27.75" customHeight="1" x14ac:dyDescent="0.25">
      <c r="B89" s="228"/>
      <c r="C89" s="268"/>
      <c r="D89" s="268"/>
      <c r="E89" s="269"/>
      <c r="F89" s="228"/>
      <c r="G89" s="228"/>
      <c r="H89" s="228"/>
    </row>
    <row r="90" spans="2:8" ht="27.75" customHeight="1" x14ac:dyDescent="0.25">
      <c r="B90" s="228"/>
      <c r="C90" s="268"/>
      <c r="D90" s="268"/>
      <c r="E90" s="269"/>
      <c r="F90" s="228"/>
      <c r="G90" s="228"/>
      <c r="H90" s="228"/>
    </row>
    <row r="91" spans="2:8" ht="27.75" customHeight="1" x14ac:dyDescent="0.25">
      <c r="B91" s="228"/>
      <c r="C91" s="268"/>
      <c r="D91" s="268"/>
      <c r="E91" s="269"/>
      <c r="F91" s="228"/>
      <c r="G91" s="228"/>
      <c r="H91" s="228"/>
    </row>
    <row r="92" spans="2:8" ht="27.75" customHeight="1" x14ac:dyDescent="0.25">
      <c r="B92" s="228"/>
      <c r="C92" s="268"/>
      <c r="D92" s="268"/>
      <c r="E92" s="269"/>
      <c r="F92" s="228"/>
      <c r="G92" s="228"/>
      <c r="H92" s="228"/>
    </row>
    <row r="93" spans="2:8" ht="27.75" customHeight="1" x14ac:dyDescent="0.25">
      <c r="B93" s="228"/>
      <c r="C93" s="268"/>
      <c r="D93" s="268"/>
      <c r="E93" s="269"/>
      <c r="F93" s="228"/>
      <c r="G93" s="228"/>
      <c r="H93" s="228"/>
    </row>
    <row r="94" spans="2:8" ht="27.75" customHeight="1" x14ac:dyDescent="0.25">
      <c r="B94" s="228"/>
      <c r="C94" s="268"/>
      <c r="D94" s="268"/>
      <c r="E94" s="269"/>
      <c r="F94" s="228"/>
      <c r="G94" s="228"/>
      <c r="H94" s="228"/>
    </row>
    <row r="95" spans="2:8" ht="27.75" customHeight="1" x14ac:dyDescent="0.25">
      <c r="B95" s="228"/>
      <c r="C95" s="268"/>
      <c r="D95" s="268"/>
      <c r="E95" s="269"/>
      <c r="F95" s="228"/>
      <c r="G95" s="228"/>
      <c r="H95" s="228"/>
    </row>
    <row r="96" spans="2:8" ht="27.75" customHeight="1" x14ac:dyDescent="0.25">
      <c r="B96" s="228"/>
      <c r="C96" s="268"/>
      <c r="D96" s="268"/>
      <c r="E96" s="269"/>
      <c r="F96" s="228"/>
      <c r="G96" s="228"/>
      <c r="H96" s="228"/>
    </row>
    <row r="97" spans="2:8" ht="27.75" customHeight="1" x14ac:dyDescent="0.25">
      <c r="B97" s="228"/>
      <c r="C97" s="268"/>
      <c r="D97" s="268"/>
      <c r="E97" s="269"/>
      <c r="F97" s="228"/>
      <c r="G97" s="228"/>
      <c r="H97" s="228"/>
    </row>
    <row r="98" spans="2:8" ht="27.75" customHeight="1" x14ac:dyDescent="0.25">
      <c r="B98" s="228"/>
      <c r="C98" s="268"/>
      <c r="D98" s="268"/>
      <c r="E98" s="269"/>
      <c r="F98" s="228"/>
      <c r="G98" s="228"/>
      <c r="H98" s="228"/>
    </row>
    <row r="99" spans="2:8" ht="27.75" customHeight="1" x14ac:dyDescent="0.25">
      <c r="B99" s="228"/>
      <c r="C99" s="268"/>
      <c r="D99" s="268"/>
      <c r="E99" s="269"/>
      <c r="F99" s="228"/>
      <c r="G99" s="228"/>
      <c r="H99" s="228"/>
    </row>
    <row r="100" spans="2:8" ht="27.75" customHeight="1" x14ac:dyDescent="0.25">
      <c r="B100" s="228"/>
      <c r="C100" s="268"/>
      <c r="D100" s="268"/>
      <c r="E100" s="269"/>
      <c r="F100" s="228"/>
      <c r="G100" s="228"/>
      <c r="H100" s="228"/>
    </row>
    <row r="101" spans="2:8" ht="27.75" customHeight="1" x14ac:dyDescent="0.25">
      <c r="B101" s="228"/>
      <c r="C101" s="268"/>
      <c r="D101" s="268"/>
      <c r="E101" s="269"/>
      <c r="F101" s="228"/>
      <c r="G101" s="228"/>
      <c r="H101" s="228"/>
    </row>
    <row r="102" spans="2:8" ht="27.75" customHeight="1" x14ac:dyDescent="0.25">
      <c r="B102" s="228"/>
      <c r="C102" s="268"/>
      <c r="D102" s="268"/>
      <c r="E102" s="269"/>
      <c r="F102" s="228"/>
      <c r="G102" s="228"/>
      <c r="H102" s="228"/>
    </row>
    <row r="103" spans="2:8" ht="27.75" customHeight="1" x14ac:dyDescent="0.25">
      <c r="B103" s="228"/>
      <c r="C103" s="268"/>
      <c r="D103" s="268"/>
      <c r="E103" s="269"/>
      <c r="F103" s="228"/>
      <c r="G103" s="228"/>
      <c r="H103" s="228"/>
    </row>
    <row r="104" spans="2:8" ht="27.75" customHeight="1" x14ac:dyDescent="0.25">
      <c r="B104" s="228"/>
      <c r="C104" s="268"/>
      <c r="D104" s="268"/>
      <c r="E104" s="269"/>
      <c r="F104" s="228"/>
      <c r="G104" s="228"/>
      <c r="H104" s="228"/>
    </row>
    <row r="105" spans="2:8" ht="27.75" customHeight="1" x14ac:dyDescent="0.25">
      <c r="B105" s="228"/>
      <c r="C105" s="268"/>
      <c r="D105" s="268"/>
      <c r="E105" s="269"/>
      <c r="F105" s="228"/>
      <c r="G105" s="228"/>
      <c r="H105" s="228"/>
    </row>
    <row r="106" spans="2:8" ht="27.75" customHeight="1" x14ac:dyDescent="0.25">
      <c r="B106" s="228"/>
      <c r="C106" s="268"/>
      <c r="D106" s="268"/>
      <c r="E106" s="269"/>
      <c r="F106" s="228"/>
      <c r="G106" s="228"/>
      <c r="H106" s="228"/>
    </row>
    <row r="107" spans="2:8" ht="27.75" customHeight="1" x14ac:dyDescent="0.25">
      <c r="B107" s="228"/>
      <c r="C107" s="268"/>
      <c r="D107" s="268"/>
      <c r="E107" s="269"/>
      <c r="F107" s="228"/>
      <c r="G107" s="228"/>
      <c r="H107" s="228"/>
    </row>
    <row r="108" spans="2:8" ht="27.75" customHeight="1" x14ac:dyDescent="0.25">
      <c r="B108" s="228"/>
      <c r="C108" s="268"/>
      <c r="D108" s="268"/>
      <c r="E108" s="269"/>
      <c r="F108" s="228"/>
      <c r="G108" s="228"/>
      <c r="H108" s="228"/>
    </row>
    <row r="109" spans="2:8" ht="27.75" customHeight="1" x14ac:dyDescent="0.25">
      <c r="B109" s="228"/>
      <c r="C109" s="268"/>
      <c r="D109" s="268"/>
      <c r="E109" s="269"/>
      <c r="F109" s="228"/>
      <c r="G109" s="228"/>
      <c r="H109" s="228"/>
    </row>
    <row r="110" spans="2:8" ht="27.75" customHeight="1" x14ac:dyDescent="0.25">
      <c r="B110" s="228"/>
      <c r="C110" s="268"/>
      <c r="D110" s="268"/>
      <c r="E110" s="269"/>
      <c r="F110" s="228"/>
      <c r="G110" s="228"/>
      <c r="H110" s="228"/>
    </row>
    <row r="111" spans="2:8" ht="27.75" customHeight="1" x14ac:dyDescent="0.25">
      <c r="B111" s="228"/>
      <c r="C111" s="268"/>
      <c r="D111" s="268"/>
      <c r="E111" s="269"/>
      <c r="F111" s="228"/>
      <c r="G111" s="228"/>
      <c r="H111" s="228"/>
    </row>
    <row r="112" spans="2:8" ht="20.25" customHeight="1" x14ac:dyDescent="0.25">
      <c r="B112" s="228"/>
      <c r="C112" s="268"/>
      <c r="D112" s="268"/>
      <c r="E112" s="269"/>
      <c r="F112" s="228"/>
      <c r="G112" s="228"/>
      <c r="H112" s="228"/>
    </row>
    <row r="113" spans="2:8" ht="20.25" customHeight="1" x14ac:dyDescent="0.25">
      <c r="B113" s="228"/>
      <c r="C113" s="268"/>
      <c r="D113" s="268"/>
      <c r="E113" s="269"/>
      <c r="F113" s="228"/>
      <c r="G113" s="228"/>
      <c r="H113" s="228"/>
    </row>
    <row r="114" spans="2:8" ht="20.25" customHeight="1" x14ac:dyDescent="0.25">
      <c r="B114" s="228"/>
      <c r="C114" s="268"/>
      <c r="D114" s="268"/>
      <c r="E114" s="269"/>
      <c r="F114" s="228"/>
      <c r="G114" s="228"/>
      <c r="H114" s="228"/>
    </row>
    <row r="115" spans="2:8" ht="20.25" customHeight="1" x14ac:dyDescent="0.25">
      <c r="B115" s="228"/>
      <c r="C115" s="268"/>
      <c r="D115" s="268"/>
      <c r="E115" s="269"/>
      <c r="F115" s="228"/>
      <c r="G115" s="228"/>
      <c r="H115" s="228"/>
    </row>
    <row r="116" spans="2:8" ht="20.25" customHeight="1" x14ac:dyDescent="0.25">
      <c r="B116" s="228"/>
      <c r="C116" s="268"/>
      <c r="D116" s="268"/>
      <c r="E116" s="269"/>
      <c r="F116" s="228"/>
      <c r="G116" s="228"/>
      <c r="H116" s="228"/>
    </row>
    <row r="117" spans="2:8" ht="20.25" customHeight="1" x14ac:dyDescent="0.25">
      <c r="B117" s="228"/>
      <c r="C117" s="268"/>
      <c r="D117" s="268"/>
      <c r="E117" s="269"/>
      <c r="F117" s="228"/>
      <c r="G117" s="228"/>
      <c r="H117" s="228"/>
    </row>
    <row r="118" spans="2:8" ht="20.25" customHeight="1" x14ac:dyDescent="0.25">
      <c r="B118" s="228"/>
      <c r="C118" s="268"/>
      <c r="D118" s="268"/>
      <c r="E118" s="269"/>
      <c r="F118" s="228"/>
      <c r="G118" s="228"/>
      <c r="H118" s="228"/>
    </row>
    <row r="119" spans="2:8" ht="20.25" customHeight="1" x14ac:dyDescent="0.25">
      <c r="B119" s="228"/>
      <c r="C119" s="268"/>
      <c r="D119" s="268"/>
      <c r="E119" s="269"/>
      <c r="F119" s="228"/>
      <c r="G119" s="228"/>
      <c r="H119" s="228"/>
    </row>
    <row r="120" spans="2:8" ht="20.25" customHeight="1" x14ac:dyDescent="0.25">
      <c r="B120" s="228"/>
      <c r="C120" s="268"/>
      <c r="D120" s="268"/>
      <c r="E120" s="269"/>
      <c r="F120" s="228"/>
      <c r="G120" s="228"/>
      <c r="H120" s="228"/>
    </row>
    <row r="121" spans="2:8" ht="20.25" customHeight="1" x14ac:dyDescent="0.25">
      <c r="B121" s="228"/>
      <c r="C121" s="268"/>
      <c r="D121" s="268"/>
      <c r="E121" s="269"/>
      <c r="F121" s="228"/>
      <c r="G121" s="228"/>
      <c r="H121" s="228"/>
    </row>
    <row r="122" spans="2:8" ht="20.25" customHeight="1" x14ac:dyDescent="0.25">
      <c r="B122" s="228"/>
      <c r="C122" s="268"/>
      <c r="D122" s="268"/>
      <c r="E122" s="269"/>
      <c r="F122" s="228"/>
      <c r="G122" s="228"/>
      <c r="H122" s="228"/>
    </row>
    <row r="123" spans="2:8" ht="20.25" customHeight="1" x14ac:dyDescent="0.25">
      <c r="B123" s="228"/>
      <c r="C123" s="268"/>
      <c r="D123" s="268"/>
      <c r="E123" s="269"/>
      <c r="F123" s="228"/>
      <c r="G123" s="228"/>
      <c r="H123" s="228"/>
    </row>
    <row r="124" spans="2:8" ht="20.25" customHeight="1" x14ac:dyDescent="0.25">
      <c r="B124" s="228"/>
      <c r="C124" s="268"/>
      <c r="D124" s="268"/>
      <c r="E124" s="269"/>
      <c r="F124" s="228"/>
      <c r="G124" s="228"/>
      <c r="H124" s="228"/>
    </row>
    <row r="125" spans="2:8" ht="20.25" customHeight="1" x14ac:dyDescent="0.25">
      <c r="B125" s="228"/>
      <c r="C125" s="268"/>
      <c r="D125" s="268"/>
      <c r="E125" s="269"/>
      <c r="F125" s="228"/>
      <c r="G125" s="228"/>
      <c r="H125" s="228"/>
    </row>
    <row r="126" spans="2:8" ht="20.25" customHeight="1" x14ac:dyDescent="0.25">
      <c r="B126" s="228"/>
      <c r="C126" s="268"/>
      <c r="D126" s="268"/>
      <c r="E126" s="269"/>
      <c r="F126" s="228"/>
      <c r="G126" s="228"/>
      <c r="H126" s="228"/>
    </row>
    <row r="127" spans="2:8" ht="20.25" customHeight="1" x14ac:dyDescent="0.25">
      <c r="B127" s="228"/>
      <c r="C127" s="268"/>
      <c r="D127" s="268"/>
      <c r="E127" s="269"/>
      <c r="F127" s="228"/>
      <c r="G127" s="228"/>
      <c r="H127" s="228"/>
    </row>
    <row r="128" spans="2:8" ht="20.25" customHeight="1" x14ac:dyDescent="0.25">
      <c r="B128" s="228"/>
      <c r="C128" s="268"/>
      <c r="D128" s="268"/>
      <c r="E128" s="269"/>
      <c r="F128" s="228"/>
      <c r="G128" s="228"/>
      <c r="H128" s="228"/>
    </row>
    <row r="129" spans="2:8" ht="20.25" customHeight="1" x14ac:dyDescent="0.25">
      <c r="B129" s="228"/>
      <c r="C129" s="268"/>
      <c r="D129" s="268"/>
      <c r="E129" s="269"/>
      <c r="F129" s="228"/>
      <c r="G129" s="228"/>
      <c r="H129" s="228"/>
    </row>
    <row r="130" spans="2:8" ht="20.25" customHeight="1" x14ac:dyDescent="0.25">
      <c r="B130" s="228"/>
      <c r="C130" s="268"/>
      <c r="D130" s="268"/>
      <c r="E130" s="269"/>
      <c r="F130" s="228"/>
      <c r="G130" s="228"/>
      <c r="H130" s="228"/>
    </row>
    <row r="131" spans="2:8" ht="20.25" customHeight="1" x14ac:dyDescent="0.25">
      <c r="B131" s="228"/>
      <c r="C131" s="268"/>
      <c r="D131" s="268"/>
      <c r="E131" s="269"/>
      <c r="F131" s="228"/>
      <c r="G131" s="228"/>
      <c r="H131" s="228"/>
    </row>
    <row r="132" spans="2:8" ht="20.25" customHeight="1" x14ac:dyDescent="0.25">
      <c r="B132" s="228"/>
      <c r="C132" s="268"/>
      <c r="D132" s="268"/>
      <c r="E132" s="269"/>
      <c r="F132" s="228"/>
      <c r="G132" s="228"/>
      <c r="H132" s="228"/>
    </row>
    <row r="133" spans="2:8" ht="20.25" customHeight="1" x14ac:dyDescent="0.25">
      <c r="B133" s="228"/>
      <c r="C133" s="268"/>
      <c r="D133" s="268"/>
      <c r="E133" s="269"/>
      <c r="F133" s="228"/>
      <c r="G133" s="228"/>
      <c r="H133" s="228"/>
    </row>
    <row r="134" spans="2:8" ht="20.25" customHeight="1" x14ac:dyDescent="0.25">
      <c r="B134" s="228"/>
      <c r="C134" s="268"/>
      <c r="D134" s="268"/>
      <c r="E134" s="269"/>
      <c r="F134" s="228"/>
      <c r="G134" s="228"/>
      <c r="H134" s="228"/>
    </row>
    <row r="135" spans="2:8" ht="20.25" customHeight="1" x14ac:dyDescent="0.25">
      <c r="B135" s="228"/>
      <c r="C135" s="268"/>
      <c r="D135" s="268"/>
      <c r="E135" s="269"/>
      <c r="F135" s="228"/>
      <c r="G135" s="228"/>
      <c r="H135" s="228"/>
    </row>
    <row r="136" spans="2:8" ht="20.25" customHeight="1" x14ac:dyDescent="0.25">
      <c r="B136" s="228"/>
      <c r="C136" s="268"/>
      <c r="D136" s="268"/>
      <c r="E136" s="269"/>
      <c r="F136" s="228"/>
      <c r="G136" s="228"/>
      <c r="H136" s="228"/>
    </row>
    <row r="137" spans="2:8" ht="20.25" customHeight="1" x14ac:dyDescent="0.25">
      <c r="B137" s="228"/>
      <c r="C137" s="268"/>
      <c r="D137" s="268"/>
      <c r="E137" s="269"/>
      <c r="F137" s="228"/>
      <c r="G137" s="228"/>
      <c r="H137" s="228"/>
    </row>
    <row r="138" spans="2:8" ht="20.25" customHeight="1" x14ac:dyDescent="0.25">
      <c r="B138" s="228"/>
      <c r="C138" s="268"/>
      <c r="D138" s="268"/>
      <c r="E138" s="269"/>
      <c r="F138" s="227"/>
      <c r="G138" s="228"/>
      <c r="H138" s="227"/>
    </row>
    <row r="139" spans="2:8" ht="20.25" customHeight="1" x14ac:dyDescent="0.25">
      <c r="B139" s="228"/>
      <c r="C139" s="268"/>
      <c r="D139" s="268"/>
      <c r="E139" s="269"/>
      <c r="F139" s="227"/>
      <c r="G139" s="228"/>
      <c r="H139" s="227"/>
    </row>
    <row r="140" spans="2:8" ht="20.25" customHeight="1" x14ac:dyDescent="0.25">
      <c r="B140" s="228"/>
      <c r="C140" s="268"/>
      <c r="D140" s="268"/>
      <c r="E140" s="269"/>
      <c r="F140" s="227"/>
      <c r="G140" s="228"/>
      <c r="H140" s="227"/>
    </row>
    <row r="141" spans="2:8" ht="20.25" customHeight="1" x14ac:dyDescent="0.25">
      <c r="B141" s="228"/>
      <c r="C141" s="268"/>
      <c r="D141" s="268"/>
      <c r="E141" s="269"/>
      <c r="F141" s="227"/>
      <c r="G141" s="228"/>
      <c r="H141" s="227"/>
    </row>
    <row r="142" spans="2:8" ht="20.25" customHeight="1" x14ac:dyDescent="0.25">
      <c r="B142" s="228"/>
      <c r="C142" s="268"/>
      <c r="D142" s="268"/>
      <c r="E142" s="269"/>
      <c r="F142" s="227"/>
      <c r="G142" s="228"/>
      <c r="H142" s="227"/>
    </row>
    <row r="143" spans="2:8" ht="20.25" customHeight="1" x14ac:dyDescent="0.25">
      <c r="B143" s="228"/>
      <c r="C143" s="268"/>
      <c r="D143" s="268"/>
      <c r="E143" s="269"/>
      <c r="F143" s="227"/>
      <c r="G143" s="228"/>
      <c r="H143" s="227"/>
    </row>
    <row r="144" spans="2:8" ht="20.25" customHeight="1" x14ac:dyDescent="0.25">
      <c r="B144" s="228"/>
      <c r="C144" s="268"/>
      <c r="D144" s="268"/>
      <c r="E144" s="269"/>
      <c r="F144" s="227"/>
      <c r="G144" s="228"/>
      <c r="H144" s="227"/>
    </row>
    <row r="145" spans="2:8" ht="20.25" customHeight="1" x14ac:dyDescent="0.25">
      <c r="B145" s="228"/>
      <c r="C145" s="268" t="s">
        <v>36</v>
      </c>
      <c r="D145" s="268" t="s">
        <v>36</v>
      </c>
      <c r="E145" s="269" t="s">
        <v>36</v>
      </c>
      <c r="F145" s="227"/>
      <c r="G145" s="228"/>
      <c r="H145" s="227"/>
    </row>
    <row r="146" spans="2:8" ht="20.25" customHeight="1" x14ac:dyDescent="0.25">
      <c r="B146" s="228"/>
      <c r="C146" s="268" t="s">
        <v>36</v>
      </c>
      <c r="D146" s="268" t="s">
        <v>36</v>
      </c>
      <c r="E146" s="269" t="s">
        <v>36</v>
      </c>
      <c r="F146" s="227"/>
      <c r="G146" s="228"/>
      <c r="H146" s="227"/>
    </row>
    <row r="147" spans="2:8" ht="22.5" customHeight="1" x14ac:dyDescent="0.25">
      <c r="B147" s="228"/>
      <c r="C147" s="268" t="s">
        <v>36</v>
      </c>
      <c r="D147" s="268" t="s">
        <v>36</v>
      </c>
      <c r="E147" s="269" t="s">
        <v>36</v>
      </c>
      <c r="F147" s="227"/>
      <c r="G147" s="228"/>
      <c r="H147" s="227"/>
    </row>
    <row r="148" spans="2:8" ht="22.5" customHeight="1" x14ac:dyDescent="0.25">
      <c r="B148" s="228"/>
      <c r="C148" s="268" t="s">
        <v>36</v>
      </c>
      <c r="D148" s="268" t="s">
        <v>36</v>
      </c>
      <c r="E148" s="269" t="s">
        <v>36</v>
      </c>
      <c r="F148" s="227"/>
      <c r="G148" s="228"/>
      <c r="H148" s="227"/>
    </row>
  </sheetData>
  <sheetProtection algorithmName="SHA-512" hashValue="ixCFITW9rUsKS13+aeTIhU4rZSr3w6Td0Hw+q3YM6KlnrxjxNOeZRtW3sdtp6Q2metiziY4Egg5ryR7G85Q67A==" saltValue="SCcRKsrl/4saLoQG0Yc8+A==" spinCount="100000" sheet="1" objects="1" scenarios="1" selectLockedCells="1" sort="0" autoFilter="0"/>
  <mergeCells count="4">
    <mergeCell ref="B2:H5"/>
    <mergeCell ref="B7:H7"/>
    <mergeCell ref="D8:H8"/>
    <mergeCell ref="B6:C6"/>
  </mergeCells>
  <conditionalFormatting sqref="C11:E34 C117:E148">
    <cfRule type="expression" dxfId="91" priority="38">
      <formula>$B11="falta"</formula>
    </cfRule>
  </conditionalFormatting>
  <conditionalFormatting sqref="C11:E34 C117:E148">
    <cfRule type="expression" dxfId="90" priority="68">
      <formula>#REF!="grupo"</formula>
    </cfRule>
  </conditionalFormatting>
  <conditionalFormatting sqref="C11:E34 C117:E148">
    <cfRule type="expression" dxfId="89" priority="57">
      <formula>#REF!="intervalo"</formula>
    </cfRule>
  </conditionalFormatting>
  <conditionalFormatting sqref="F117:H148">
    <cfRule type="expression" dxfId="88" priority="30">
      <formula>$B117="falta"</formula>
    </cfRule>
  </conditionalFormatting>
  <conditionalFormatting sqref="F117:H148">
    <cfRule type="expression" dxfId="87" priority="31">
      <formula>#REF!="intervalo"</formula>
    </cfRule>
  </conditionalFormatting>
  <conditionalFormatting sqref="F117:H148">
    <cfRule type="expression" dxfId="86" priority="32">
      <formula>#REF!="grupo"</formula>
    </cfRule>
  </conditionalFormatting>
  <conditionalFormatting sqref="F11:H34">
    <cfRule type="expression" dxfId="85" priority="27">
      <formula>$B11="falta"</formula>
    </cfRule>
  </conditionalFormatting>
  <conditionalFormatting sqref="F11:H34">
    <cfRule type="expression" dxfId="84" priority="28">
      <formula>#REF!="intervalo"</formula>
    </cfRule>
  </conditionalFormatting>
  <conditionalFormatting sqref="F11:H34">
    <cfRule type="expression" dxfId="83" priority="29">
      <formula>#REF!="grupo"</formula>
    </cfRule>
  </conditionalFormatting>
  <conditionalFormatting sqref="B117:B148">
    <cfRule type="expression" dxfId="82" priority="20">
      <formula>#REF!="grupo"</formula>
    </cfRule>
  </conditionalFormatting>
  <conditionalFormatting sqref="B117:B148">
    <cfRule type="expression" dxfId="81" priority="19">
      <formula>$B117="falta"</formula>
    </cfRule>
  </conditionalFormatting>
  <conditionalFormatting sqref="B11:B12 B14:B15 B17:B18 B20:B21 B23:B24 B26:B27 B29:B30 B32:B33 B35:B36 B38:B39 B41:B42 B44:B45">
    <cfRule type="expression" dxfId="80" priority="18">
      <formula>#REF!="grupo"</formula>
    </cfRule>
  </conditionalFormatting>
  <conditionalFormatting sqref="B11:B12 B14:B15 B17:B18 B20:B21 B23:B24 B26:B27 B29:B30 B32:B33 B35:B36 B38:B39 B41:B42 B44:B45">
    <cfRule type="expression" dxfId="79" priority="17">
      <formula>$B11="falta"</formula>
    </cfRule>
  </conditionalFormatting>
  <conditionalFormatting sqref="B13 B16 B19 B22 B25 B28 B31 B34 B37 B40 B43">
    <cfRule type="expression" dxfId="78" priority="16">
      <formula>#REF!="grupo"</formula>
    </cfRule>
  </conditionalFormatting>
  <conditionalFormatting sqref="B13 B16 B19 B22 B25 B28 B31 B34 B37 B40 B43">
    <cfRule type="expression" dxfId="77" priority="15">
      <formula>$B13="falta"</formula>
    </cfRule>
  </conditionalFormatting>
  <conditionalFormatting sqref="B46:B116">
    <cfRule type="expression" dxfId="76" priority="1">
      <formula>$B46="falta"</formula>
    </cfRule>
  </conditionalFormatting>
  <conditionalFormatting sqref="C35:E116">
    <cfRule type="expression" dxfId="75" priority="6">
      <formula>$B35="falta"</formula>
    </cfRule>
  </conditionalFormatting>
  <conditionalFormatting sqref="C35:E116">
    <cfRule type="expression" dxfId="74" priority="8">
      <formula>#REF!="grupo"</formula>
    </cfRule>
  </conditionalFormatting>
  <conditionalFormatting sqref="C35:E116">
    <cfRule type="expression" dxfId="73" priority="7">
      <formula>#REF!="intervalo"</formula>
    </cfRule>
  </conditionalFormatting>
  <conditionalFormatting sqref="F35:H116">
    <cfRule type="expression" dxfId="72" priority="3">
      <formula>$B35="falta"</formula>
    </cfRule>
  </conditionalFormatting>
  <conditionalFormatting sqref="F35:H116">
    <cfRule type="expression" dxfId="71" priority="4">
      <formula>#REF!="intervalo"</formula>
    </cfRule>
  </conditionalFormatting>
  <conditionalFormatting sqref="F35:H116">
    <cfRule type="expression" dxfId="70" priority="5">
      <formula>#REF!="grupo"</formula>
    </cfRule>
  </conditionalFormatting>
  <conditionalFormatting sqref="B46:B116">
    <cfRule type="expression" dxfId="69" priority="2">
      <formula>#REF!="grupo"</formula>
    </cfRule>
  </conditionalFormatting>
  <dataValidations count="4">
    <dataValidation type="list" allowBlank="1" showInputMessage="1" showErrorMessage="1" sqref="H11:H34 H36:H148" xr:uid="{1C91A9D5-084D-447C-8A3E-91266C647A94}">
      <formula1>nível</formula1>
    </dataValidation>
    <dataValidation type="list" allowBlank="1" showInputMessage="1" showErrorMessage="1" sqref="F11:F34 F36:F148" xr:uid="{F9D2F0E0-F4C9-467A-A547-15C5CFE68072}">
      <formula1>grupos</formula1>
    </dataValidation>
    <dataValidation type="list" allowBlank="1" showInputMessage="1" showErrorMessage="1" sqref="G11:G34 G36:G148" xr:uid="{8F949A29-EB87-4A61-8DE8-81F2F41631EF}">
      <formula1>sexo</formula1>
    </dataValidation>
    <dataValidation allowBlank="1" showInputMessage="1" showErrorMessage="1" prompt="colocar o número de ordem ou a falta. caso não coloquem o numero de ordem o aluno não terá nota final" sqref="B11:B148" xr:uid="{A8B05F6B-3960-4A98-B479-598EA5C3A8F6}"/>
  </dataValidations>
  <printOptions horizontalCentered="1"/>
  <pageMargins left="0" right="0" top="0" bottom="0" header="0" footer="0"/>
  <pageSetup paperSize="9" scale="31" orientation="portrait" horizontalDpi="4294967293" r:id="rId1"/>
  <colBreaks count="1" manualBreakCount="1">
    <brk id="8" max="11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8F689-54F9-4A50-B621-DDEFAE0F039B}">
  <sheetPr codeName="Folha8"/>
  <dimension ref="A1:AO101"/>
  <sheetViews>
    <sheetView showGridLines="0" view="pageBreakPreview" zoomScaleNormal="85" zoomScaleSheetLayoutView="100" workbookViewId="0">
      <pane ySplit="11" topLeftCell="A12" activePane="bottomLeft" state="frozen"/>
      <selection pane="bottomLeft" activeCell="C11" sqref="C11"/>
    </sheetView>
  </sheetViews>
  <sheetFormatPr defaultColWidth="8.88671875" defaultRowHeight="13.8" x14ac:dyDescent="0.25"/>
  <cols>
    <col min="1" max="1" width="4.88671875" style="1" customWidth="1"/>
    <col min="2" max="9" width="8.88671875" style="1"/>
    <col min="10" max="10" width="8.88671875" style="1" customWidth="1"/>
    <col min="11" max="14" width="8.88671875" style="1"/>
    <col min="15" max="15" width="8.88671875" style="1" customWidth="1"/>
    <col min="16" max="17" width="8.88671875" style="1"/>
    <col min="18" max="18" width="8.88671875" style="1" customWidth="1"/>
    <col min="19" max="19" width="8.88671875" style="1"/>
    <col min="20" max="20" width="8.88671875" style="1" customWidth="1"/>
    <col min="21" max="21" width="4.5546875" style="1" customWidth="1"/>
    <col min="22" max="16384" width="8.88671875" style="1"/>
  </cols>
  <sheetData>
    <row r="1" spans="1:41" ht="48" customHeight="1" x14ac:dyDescent="0.25"/>
    <row r="2" spans="1:41" ht="10.95" customHeight="1" x14ac:dyDescent="0.25"/>
    <row r="3" spans="1:41" ht="39.6" customHeight="1" x14ac:dyDescent="0.25">
      <c r="A3" s="593" t="s">
        <v>87</v>
      </c>
      <c r="B3" s="593"/>
      <c r="C3" s="593"/>
      <c r="D3" s="593"/>
      <c r="E3" s="593"/>
      <c r="F3" s="593"/>
      <c r="G3" s="593"/>
      <c r="H3" s="593"/>
      <c r="I3" s="593"/>
      <c r="J3" s="593"/>
      <c r="K3" s="593"/>
      <c r="L3" s="593"/>
      <c r="M3" s="593"/>
      <c r="N3" s="593"/>
      <c r="O3" s="593"/>
      <c r="P3" s="593"/>
      <c r="Q3" s="593"/>
      <c r="R3" s="593"/>
      <c r="S3" s="593"/>
      <c r="T3" s="593"/>
      <c r="U3" s="593"/>
    </row>
    <row r="5" spans="1:41" x14ac:dyDescent="0.25">
      <c r="A5" s="594" t="s">
        <v>102</v>
      </c>
      <c r="B5" s="594"/>
      <c r="C5" s="594"/>
      <c r="D5" s="594"/>
      <c r="E5" s="594"/>
      <c r="F5" s="594"/>
      <c r="G5" s="594"/>
      <c r="H5" s="594"/>
      <c r="I5" s="594"/>
      <c r="J5" s="594"/>
      <c r="K5" s="594"/>
      <c r="L5" s="594"/>
      <c r="M5" s="594"/>
      <c r="N5" s="594"/>
      <c r="O5" s="594"/>
      <c r="P5" s="594"/>
      <c r="Q5" s="594"/>
      <c r="R5" s="594"/>
      <c r="S5" s="594"/>
      <c r="T5" s="594"/>
      <c r="U5" s="594"/>
    </row>
    <row r="6" spans="1:41" x14ac:dyDescent="0.25">
      <c r="A6" s="594" t="s">
        <v>103</v>
      </c>
      <c r="B6" s="594"/>
      <c r="C6" s="594"/>
      <c r="D6" s="594"/>
      <c r="E6" s="594"/>
      <c r="F6" s="594"/>
      <c r="G6" s="594"/>
      <c r="H6" s="594"/>
      <c r="I6" s="594"/>
      <c r="J6" s="594"/>
      <c r="K6" s="594"/>
      <c r="L6" s="594"/>
      <c r="M6" s="594"/>
      <c r="N6" s="594"/>
      <c r="O6" s="594"/>
      <c r="P6" s="594"/>
      <c r="Q6" s="594"/>
      <c r="R6" s="594"/>
      <c r="S6" s="594"/>
      <c r="T6" s="594"/>
      <c r="U6" s="594"/>
    </row>
    <row r="7" spans="1:41" x14ac:dyDescent="0.25">
      <c r="A7" s="594" t="s">
        <v>104</v>
      </c>
      <c r="B7" s="594"/>
      <c r="C7" s="594"/>
      <c r="D7" s="594"/>
      <c r="E7" s="594"/>
      <c r="F7" s="594"/>
      <c r="G7" s="594"/>
      <c r="H7" s="594"/>
      <c r="I7" s="594"/>
      <c r="J7" s="594"/>
      <c r="K7" s="594"/>
      <c r="L7" s="594"/>
      <c r="M7" s="594"/>
      <c r="N7" s="594"/>
      <c r="O7" s="594"/>
      <c r="P7" s="594"/>
      <c r="Q7" s="594"/>
      <c r="R7" s="594"/>
      <c r="S7" s="594"/>
      <c r="T7" s="594"/>
      <c r="U7" s="594"/>
    </row>
    <row r="8" spans="1:41" x14ac:dyDescent="0.25">
      <c r="A8" s="594" t="s">
        <v>105</v>
      </c>
      <c r="B8" s="594"/>
      <c r="C8" s="594"/>
      <c r="D8" s="594"/>
      <c r="E8" s="594"/>
      <c r="F8" s="594"/>
      <c r="G8" s="594"/>
      <c r="H8" s="594"/>
      <c r="I8" s="594"/>
      <c r="J8" s="594"/>
      <c r="K8" s="594"/>
      <c r="L8" s="594"/>
      <c r="M8" s="594"/>
      <c r="N8" s="594"/>
      <c r="O8" s="594"/>
      <c r="P8" s="594"/>
      <c r="Q8" s="594"/>
      <c r="R8" s="594"/>
      <c r="S8" s="594"/>
      <c r="T8" s="594"/>
      <c r="U8" s="594"/>
    </row>
    <row r="9" spans="1:41" x14ac:dyDescent="0.25">
      <c r="A9" s="390" t="s">
        <v>322</v>
      </c>
    </row>
    <row r="10" spans="1:41" s="329" customFormat="1" x14ac:dyDescent="0.25">
      <c r="A10" s="390" t="s">
        <v>343</v>
      </c>
    </row>
    <row r="11" spans="1:41" s="329" customFormat="1" x14ac:dyDescent="0.25">
      <c r="A11" s="390"/>
    </row>
    <row r="12" spans="1:41" ht="18.600000000000001" customHeight="1" x14ac:dyDescent="0.25">
      <c r="A12" s="247"/>
      <c r="B12" s="597" t="s">
        <v>86</v>
      </c>
      <c r="C12" s="597"/>
      <c r="D12" s="597"/>
      <c r="E12" s="597"/>
      <c r="F12" s="597"/>
      <c r="G12" s="597"/>
      <c r="H12" s="597"/>
      <c r="I12" s="597"/>
      <c r="J12" s="597"/>
      <c r="K12" s="597"/>
      <c r="L12" s="597"/>
      <c r="M12" s="597"/>
      <c r="N12" s="597"/>
      <c r="O12" s="597"/>
      <c r="P12" s="597"/>
      <c r="Q12" s="597"/>
      <c r="R12" s="597"/>
      <c r="S12" s="597"/>
      <c r="T12" s="597"/>
      <c r="U12" s="598"/>
    </row>
    <row r="13" spans="1:41" x14ac:dyDescent="0.25">
      <c r="A13" s="244"/>
      <c r="B13" s="231"/>
      <c r="C13" s="231"/>
      <c r="D13" s="231"/>
      <c r="E13" s="231"/>
      <c r="F13" s="231"/>
      <c r="G13" s="231"/>
      <c r="H13" s="231"/>
      <c r="I13" s="231"/>
      <c r="J13" s="231"/>
      <c r="K13" s="231"/>
      <c r="L13" s="231"/>
      <c r="M13" s="231"/>
      <c r="N13" s="231"/>
      <c r="O13" s="231"/>
      <c r="P13" s="231"/>
      <c r="Q13" s="231"/>
      <c r="R13" s="231"/>
      <c r="S13" s="231"/>
      <c r="T13" s="231"/>
      <c r="U13" s="243"/>
      <c r="AO13" s="235"/>
    </row>
    <row r="14" spans="1:41" x14ac:dyDescent="0.25">
      <c r="A14" s="242"/>
      <c r="B14" s="241"/>
      <c r="C14" s="241"/>
      <c r="D14" s="241"/>
      <c r="E14" s="241"/>
      <c r="F14" s="241"/>
      <c r="G14" s="241"/>
      <c r="H14" s="241"/>
      <c r="I14" s="241"/>
      <c r="J14" s="241"/>
      <c r="K14" s="241"/>
      <c r="L14" s="241"/>
      <c r="M14" s="241"/>
      <c r="N14" s="241"/>
      <c r="O14" s="241"/>
      <c r="P14" s="241"/>
      <c r="Q14" s="241"/>
      <c r="R14" s="241"/>
      <c r="S14" s="241"/>
      <c r="T14" s="241"/>
      <c r="U14" s="240"/>
    </row>
    <row r="15" spans="1:41" x14ac:dyDescent="0.25">
      <c r="A15" s="239"/>
      <c r="B15" s="595" t="s">
        <v>107</v>
      </c>
      <c r="C15" s="595"/>
      <c r="D15" s="595"/>
      <c r="E15" s="595"/>
      <c r="F15" s="595"/>
      <c r="G15" s="595"/>
      <c r="H15" s="595"/>
      <c r="I15" s="595"/>
      <c r="J15" s="595"/>
      <c r="K15" s="595"/>
      <c r="L15" s="595"/>
      <c r="M15" s="595"/>
      <c r="N15" s="595"/>
      <c r="O15" s="595"/>
      <c r="P15" s="595"/>
      <c r="Q15" s="595"/>
      <c r="R15" s="595"/>
      <c r="S15" s="595"/>
      <c r="T15" s="595"/>
      <c r="U15" s="596"/>
    </row>
    <row r="16" spans="1:41" x14ac:dyDescent="0.25">
      <c r="B16" s="1" t="s">
        <v>108</v>
      </c>
    </row>
    <row r="17" spans="1:21" x14ac:dyDescent="0.25">
      <c r="A17" s="236"/>
      <c r="B17" s="1" t="s">
        <v>85</v>
      </c>
      <c r="Q17" s="612" t="s">
        <v>84</v>
      </c>
      <c r="R17" s="612"/>
      <c r="S17" s="612"/>
      <c r="U17" s="235"/>
    </row>
    <row r="18" spans="1:21" x14ac:dyDescent="0.25">
      <c r="A18" s="236"/>
      <c r="B18" s="1" t="s">
        <v>106</v>
      </c>
      <c r="Q18" s="612"/>
      <c r="R18" s="612"/>
      <c r="S18" s="612"/>
      <c r="U18" s="235"/>
    </row>
    <row r="19" spans="1:21" x14ac:dyDescent="0.25">
      <c r="A19" s="236"/>
      <c r="Q19" s="612"/>
      <c r="R19" s="612"/>
      <c r="S19" s="612"/>
      <c r="U19" s="235"/>
    </row>
    <row r="20" spans="1:21" x14ac:dyDescent="0.25">
      <c r="A20" s="236"/>
      <c r="U20" s="235"/>
    </row>
    <row r="21" spans="1:21" x14ac:dyDescent="0.25">
      <c r="A21" s="236"/>
      <c r="U21" s="235"/>
    </row>
    <row r="22" spans="1:21" x14ac:dyDescent="0.25">
      <c r="A22" s="236"/>
      <c r="T22" s="609" t="s">
        <v>83</v>
      </c>
      <c r="U22" s="610"/>
    </row>
    <row r="23" spans="1:21" x14ac:dyDescent="0.25">
      <c r="A23" s="236"/>
      <c r="T23" s="609"/>
      <c r="U23" s="610"/>
    </row>
    <row r="24" spans="1:21" x14ac:dyDescent="0.25">
      <c r="A24" s="236"/>
      <c r="T24" s="609"/>
      <c r="U24" s="610"/>
    </row>
    <row r="25" spans="1:21" x14ac:dyDescent="0.25">
      <c r="A25" s="236"/>
      <c r="T25" s="609"/>
      <c r="U25" s="610"/>
    </row>
    <row r="26" spans="1:21" x14ac:dyDescent="0.25">
      <c r="A26" s="236"/>
      <c r="T26" s="609"/>
      <c r="U26" s="610"/>
    </row>
    <row r="27" spans="1:21" ht="14.4" customHeight="1" x14ac:dyDescent="0.25">
      <c r="A27" s="236"/>
      <c r="B27" s="611" t="s">
        <v>82</v>
      </c>
      <c r="C27" s="611"/>
      <c r="E27" s="609" t="s">
        <v>81</v>
      </c>
      <c r="F27" s="609"/>
      <c r="G27" s="609"/>
      <c r="H27" s="609"/>
      <c r="I27" s="609"/>
      <c r="K27" s="611" t="s">
        <v>80</v>
      </c>
      <c r="L27" s="611"/>
      <c r="M27" s="611"/>
      <c r="N27" s="249"/>
      <c r="O27" s="611" t="s">
        <v>79</v>
      </c>
      <c r="P27" s="611"/>
      <c r="R27" s="611" t="s">
        <v>109</v>
      </c>
      <c r="S27" s="611"/>
      <c r="T27" s="611"/>
      <c r="U27" s="235"/>
    </row>
    <row r="28" spans="1:21" x14ac:dyDescent="0.25">
      <c r="A28" s="236"/>
      <c r="B28" s="611"/>
      <c r="C28" s="611"/>
      <c r="E28" s="609"/>
      <c r="F28" s="609"/>
      <c r="G28" s="609"/>
      <c r="H28" s="609"/>
      <c r="I28" s="609"/>
      <c r="K28" s="611"/>
      <c r="L28" s="611"/>
      <c r="M28" s="611"/>
      <c r="N28" s="249"/>
      <c r="O28" s="611"/>
      <c r="P28" s="611"/>
      <c r="R28" s="611"/>
      <c r="S28" s="611"/>
      <c r="T28" s="611"/>
      <c r="U28" s="235"/>
    </row>
    <row r="29" spans="1:21" x14ac:dyDescent="0.25">
      <c r="A29" s="236"/>
      <c r="B29" s="611"/>
      <c r="C29" s="611"/>
      <c r="E29" s="609"/>
      <c r="F29" s="609"/>
      <c r="G29" s="609"/>
      <c r="H29" s="609"/>
      <c r="I29" s="609"/>
      <c r="K29" s="611"/>
      <c r="L29" s="611"/>
      <c r="M29" s="611"/>
      <c r="N29" s="249"/>
      <c r="O29" s="611"/>
      <c r="P29" s="611"/>
      <c r="R29" s="611"/>
      <c r="S29" s="611"/>
      <c r="T29" s="611"/>
      <c r="U29" s="235"/>
    </row>
    <row r="30" spans="1:21" x14ac:dyDescent="0.25">
      <c r="A30" s="236"/>
      <c r="B30" s="611"/>
      <c r="C30" s="611"/>
      <c r="E30" s="609"/>
      <c r="F30" s="609"/>
      <c r="G30" s="609"/>
      <c r="H30" s="609"/>
      <c r="I30" s="609"/>
      <c r="K30" s="611"/>
      <c r="L30" s="611"/>
      <c r="M30" s="611"/>
      <c r="N30" s="249"/>
      <c r="O30" s="611"/>
      <c r="P30" s="611"/>
      <c r="R30" s="611"/>
      <c r="S30" s="611"/>
      <c r="T30" s="611"/>
      <c r="U30" s="235"/>
    </row>
    <row r="31" spans="1:21" x14ac:dyDescent="0.25">
      <c r="A31" s="236"/>
      <c r="B31" s="611"/>
      <c r="C31" s="611"/>
      <c r="R31" s="611"/>
      <c r="S31" s="611"/>
      <c r="T31" s="611"/>
      <c r="U31" s="235"/>
    </row>
    <row r="32" spans="1:21" x14ac:dyDescent="0.25">
      <c r="A32" s="236"/>
      <c r="B32" s="599" t="s">
        <v>78</v>
      </c>
      <c r="C32" s="599"/>
      <c r="D32" s="599"/>
      <c r="E32" s="599"/>
      <c r="F32" s="599"/>
      <c r="G32" s="599"/>
      <c r="H32" s="599"/>
      <c r="I32" s="599"/>
      <c r="J32" s="599"/>
      <c r="K32" s="599"/>
      <c r="L32" s="599"/>
      <c r="M32" s="599"/>
      <c r="N32" s="599"/>
      <c r="O32" s="599"/>
      <c r="P32" s="599"/>
      <c r="Q32" s="599"/>
      <c r="R32" s="599"/>
      <c r="S32" s="599"/>
      <c r="T32" s="248"/>
      <c r="U32" s="235"/>
    </row>
    <row r="33" spans="1:21" x14ac:dyDescent="0.25">
      <c r="A33" s="236"/>
      <c r="B33" s="599" t="s">
        <v>77</v>
      </c>
      <c r="C33" s="599"/>
      <c r="D33" s="599"/>
      <c r="E33" s="599"/>
      <c r="F33" s="599"/>
      <c r="G33" s="599"/>
      <c r="H33" s="599"/>
      <c r="I33" s="599"/>
      <c r="J33" s="599"/>
      <c r="K33" s="599"/>
      <c r="L33" s="599"/>
      <c r="M33" s="599"/>
      <c r="N33" s="599"/>
      <c r="O33" s="599"/>
      <c r="P33" s="599"/>
      <c r="Q33" s="599"/>
      <c r="R33" s="599"/>
      <c r="S33" s="599"/>
      <c r="U33" s="235"/>
    </row>
    <row r="34" spans="1:21" x14ac:dyDescent="0.25">
      <c r="A34" s="236"/>
      <c r="U34" s="235"/>
    </row>
    <row r="35" spans="1:21" x14ac:dyDescent="0.25">
      <c r="A35" s="236"/>
      <c r="U35" s="235"/>
    </row>
    <row r="36" spans="1:21" x14ac:dyDescent="0.25">
      <c r="A36" s="236"/>
      <c r="U36" s="235"/>
    </row>
    <row r="37" spans="1:21" x14ac:dyDescent="0.25">
      <c r="A37" s="236"/>
      <c r="U37" s="235"/>
    </row>
    <row r="38" spans="1:21" x14ac:dyDescent="0.25">
      <c r="A38" s="236"/>
      <c r="U38" s="235"/>
    </row>
    <row r="39" spans="1:21" x14ac:dyDescent="0.25">
      <c r="A39" s="236"/>
      <c r="U39" s="235"/>
    </row>
    <row r="40" spans="1:21" x14ac:dyDescent="0.25">
      <c r="A40" s="236"/>
      <c r="U40" s="235"/>
    </row>
    <row r="41" spans="1:21" x14ac:dyDescent="0.25">
      <c r="A41" s="234"/>
      <c r="B41" s="233"/>
      <c r="C41" s="233"/>
      <c r="D41" s="233"/>
      <c r="E41" s="233"/>
      <c r="F41" s="233"/>
      <c r="G41" s="233"/>
      <c r="H41" s="233"/>
      <c r="I41" s="233"/>
      <c r="J41" s="233"/>
      <c r="K41" s="233"/>
      <c r="L41" s="233"/>
      <c r="M41" s="233"/>
      <c r="N41" s="233"/>
      <c r="O41" s="233"/>
      <c r="P41" s="233"/>
      <c r="Q41" s="233"/>
      <c r="R41" s="233"/>
      <c r="S41" s="233"/>
      <c r="T41" s="233"/>
      <c r="U41" s="232"/>
    </row>
    <row r="42" spans="1:21" x14ac:dyDescent="0.25">
      <c r="A42" s="247"/>
      <c r="B42" s="246"/>
      <c r="C42" s="246"/>
      <c r="D42" s="246"/>
      <c r="E42" s="246"/>
      <c r="F42" s="246"/>
      <c r="G42" s="246"/>
      <c r="H42" s="246"/>
      <c r="I42" s="246"/>
      <c r="J42" s="246"/>
      <c r="K42" s="246"/>
      <c r="L42" s="246"/>
      <c r="M42" s="246"/>
      <c r="N42" s="246"/>
      <c r="O42" s="246"/>
      <c r="P42" s="246"/>
      <c r="Q42" s="246"/>
      <c r="R42" s="246"/>
      <c r="S42" s="246"/>
      <c r="T42" s="246"/>
      <c r="U42" s="245"/>
    </row>
    <row r="43" spans="1:21" x14ac:dyDescent="0.25">
      <c r="A43" s="244"/>
      <c r="B43" s="600" t="s">
        <v>76</v>
      </c>
      <c r="C43" s="600"/>
      <c r="D43" s="600"/>
      <c r="E43" s="600"/>
      <c r="F43" s="600"/>
      <c r="G43" s="600"/>
      <c r="H43" s="600"/>
      <c r="I43" s="600"/>
      <c r="J43" s="600"/>
      <c r="K43" s="600"/>
      <c r="L43" s="600"/>
      <c r="M43" s="600"/>
      <c r="N43" s="600"/>
      <c r="O43" s="600"/>
      <c r="P43" s="600"/>
      <c r="Q43" s="600"/>
      <c r="R43" s="600"/>
      <c r="S43" s="600"/>
      <c r="T43" s="600"/>
      <c r="U43" s="601"/>
    </row>
    <row r="44" spans="1:21" x14ac:dyDescent="0.25">
      <c r="A44" s="244"/>
      <c r="B44" s="602" t="s">
        <v>75</v>
      </c>
      <c r="C44" s="602"/>
      <c r="D44" s="602"/>
      <c r="E44" s="602"/>
      <c r="F44" s="602"/>
      <c r="G44" s="602"/>
      <c r="H44" s="602"/>
      <c r="I44" s="602"/>
      <c r="J44" s="602"/>
      <c r="K44" s="602"/>
      <c r="L44" s="602"/>
      <c r="M44" s="602"/>
      <c r="N44" s="602"/>
      <c r="O44" s="602"/>
      <c r="P44" s="602"/>
      <c r="Q44" s="602"/>
      <c r="R44" s="602"/>
      <c r="S44" s="602"/>
      <c r="T44" s="602"/>
      <c r="U44" s="603"/>
    </row>
    <row r="45" spans="1:21" x14ac:dyDescent="0.25">
      <c r="A45" s="244"/>
      <c r="B45" s="600" t="s">
        <v>74</v>
      </c>
      <c r="C45" s="600"/>
      <c r="D45" s="600"/>
      <c r="E45" s="600"/>
      <c r="F45" s="600"/>
      <c r="G45" s="600"/>
      <c r="H45" s="600"/>
      <c r="I45" s="600"/>
      <c r="J45" s="600"/>
      <c r="K45" s="600"/>
      <c r="L45" s="600"/>
      <c r="M45" s="600"/>
      <c r="N45" s="600"/>
      <c r="O45" s="600"/>
      <c r="P45" s="600"/>
      <c r="Q45" s="600"/>
      <c r="R45" s="600"/>
      <c r="S45" s="600"/>
      <c r="T45" s="600"/>
      <c r="U45" s="601"/>
    </row>
    <row r="46" spans="1:21" x14ac:dyDescent="0.25">
      <c r="A46" s="244"/>
      <c r="B46" s="231"/>
      <c r="C46" s="231"/>
      <c r="D46" s="231"/>
      <c r="E46" s="231"/>
      <c r="F46" s="231"/>
      <c r="G46" s="231"/>
      <c r="H46" s="231"/>
      <c r="I46" s="231"/>
      <c r="J46" s="231"/>
      <c r="K46" s="231"/>
      <c r="L46" s="231"/>
      <c r="M46" s="231"/>
      <c r="N46" s="231"/>
      <c r="O46" s="231"/>
      <c r="P46" s="231"/>
      <c r="Q46" s="231"/>
      <c r="R46" s="231"/>
      <c r="S46" s="231"/>
      <c r="T46" s="231"/>
      <c r="U46" s="243"/>
    </row>
    <row r="47" spans="1:21" x14ac:dyDescent="0.25">
      <c r="A47" s="244"/>
      <c r="B47" s="231"/>
      <c r="C47" s="231"/>
      <c r="D47" s="231"/>
      <c r="E47" s="231"/>
      <c r="F47" s="231"/>
      <c r="G47" s="231"/>
      <c r="H47" s="231"/>
      <c r="I47" s="231"/>
      <c r="J47" s="231"/>
      <c r="K47" s="231"/>
      <c r="L47" s="231"/>
      <c r="M47" s="231"/>
      <c r="N47" s="231"/>
      <c r="O47" s="231"/>
      <c r="P47" s="231"/>
      <c r="Q47" s="231"/>
      <c r="R47" s="231"/>
      <c r="S47" s="231"/>
      <c r="T47" s="231"/>
      <c r="U47" s="243"/>
    </row>
    <row r="48" spans="1:21" x14ac:dyDescent="0.25">
      <c r="A48" s="244"/>
      <c r="B48" s="231"/>
      <c r="C48" s="231"/>
      <c r="D48" s="231"/>
      <c r="E48" s="231"/>
      <c r="F48" s="231"/>
      <c r="G48" s="231"/>
      <c r="H48" s="231"/>
      <c r="I48" s="231"/>
      <c r="J48" s="231"/>
      <c r="K48" s="231"/>
      <c r="L48" s="231"/>
      <c r="M48" s="231"/>
      <c r="N48" s="231"/>
      <c r="O48" s="231"/>
      <c r="P48" s="231"/>
      <c r="Q48" s="231"/>
      <c r="R48" s="231"/>
      <c r="S48" s="231"/>
      <c r="T48" s="231"/>
      <c r="U48" s="243"/>
    </row>
    <row r="49" spans="1:21" x14ac:dyDescent="0.25">
      <c r="A49" s="244"/>
      <c r="B49" s="231"/>
      <c r="C49" s="231"/>
      <c r="D49" s="231"/>
      <c r="E49" s="231"/>
      <c r="F49" s="231"/>
      <c r="G49" s="231"/>
      <c r="H49" s="231"/>
      <c r="I49" s="231"/>
      <c r="J49" s="231"/>
      <c r="K49" s="231"/>
      <c r="L49" s="231"/>
      <c r="M49" s="231"/>
      <c r="N49" s="231"/>
      <c r="O49" s="231"/>
      <c r="P49" s="231"/>
      <c r="Q49" s="231"/>
      <c r="R49" s="231"/>
      <c r="S49" s="231"/>
      <c r="T49" s="231"/>
      <c r="U49" s="243"/>
    </row>
    <row r="50" spans="1:21" x14ac:dyDescent="0.25">
      <c r="A50" s="244"/>
      <c r="B50" s="231"/>
      <c r="C50" s="231"/>
      <c r="D50" s="231"/>
      <c r="E50" s="231"/>
      <c r="F50" s="231"/>
      <c r="G50" s="231"/>
      <c r="H50" s="231"/>
      <c r="I50" s="231"/>
      <c r="J50" s="231"/>
      <c r="K50" s="231"/>
      <c r="L50" s="231"/>
      <c r="M50" s="231"/>
      <c r="N50" s="231"/>
      <c r="O50" s="231"/>
      <c r="P50" s="231"/>
      <c r="Q50" s="231"/>
      <c r="R50" s="231"/>
      <c r="S50" s="231"/>
      <c r="T50" s="231"/>
      <c r="U50" s="243"/>
    </row>
    <row r="51" spans="1:21" x14ac:dyDescent="0.25">
      <c r="A51" s="244"/>
      <c r="B51" s="231"/>
      <c r="C51" s="231"/>
      <c r="D51" s="231"/>
      <c r="E51" s="231"/>
      <c r="F51" s="231"/>
      <c r="G51" s="231"/>
      <c r="H51" s="231"/>
      <c r="I51" s="231"/>
      <c r="J51" s="231"/>
      <c r="K51" s="231"/>
      <c r="L51" s="231"/>
      <c r="M51" s="231"/>
      <c r="N51" s="231"/>
      <c r="O51" s="231"/>
      <c r="P51" s="231"/>
      <c r="Q51" s="231"/>
      <c r="R51" s="231"/>
      <c r="S51" s="231"/>
      <c r="T51" s="231"/>
      <c r="U51" s="243"/>
    </row>
    <row r="52" spans="1:21" x14ac:dyDescent="0.25">
      <c r="A52" s="244"/>
      <c r="B52" s="231"/>
      <c r="C52" s="231"/>
      <c r="D52" s="231"/>
      <c r="E52" s="231"/>
      <c r="F52" s="231"/>
      <c r="G52" s="231"/>
      <c r="H52" s="231"/>
      <c r="I52" s="231"/>
      <c r="J52" s="231"/>
      <c r="K52" s="231"/>
      <c r="L52" s="231"/>
      <c r="M52" s="231"/>
      <c r="N52" s="231"/>
      <c r="O52" s="231"/>
      <c r="P52" s="231"/>
      <c r="Q52" s="231"/>
      <c r="R52" s="231"/>
      <c r="S52" s="231"/>
      <c r="T52" s="231"/>
      <c r="U52" s="243"/>
    </row>
    <row r="53" spans="1:21" x14ac:dyDescent="0.25">
      <c r="A53" s="244"/>
      <c r="B53" s="231"/>
      <c r="C53" s="231"/>
      <c r="D53" s="231"/>
      <c r="E53" s="231"/>
      <c r="F53" s="231"/>
      <c r="G53" s="231"/>
      <c r="H53" s="231"/>
      <c r="I53" s="231"/>
      <c r="J53" s="231"/>
      <c r="K53" s="231"/>
      <c r="L53" s="231"/>
      <c r="M53" s="231"/>
      <c r="N53" s="231"/>
      <c r="O53" s="231"/>
      <c r="P53" s="231"/>
      <c r="Q53" s="231"/>
      <c r="R53" s="231"/>
      <c r="S53" s="231"/>
      <c r="T53" s="231"/>
      <c r="U53" s="243"/>
    </row>
    <row r="54" spans="1:21" x14ac:dyDescent="0.25">
      <c r="A54" s="244"/>
      <c r="B54" s="231"/>
      <c r="C54" s="231"/>
      <c r="D54" s="231"/>
      <c r="E54" s="231"/>
      <c r="F54" s="231"/>
      <c r="G54" s="231"/>
      <c r="H54" s="231"/>
      <c r="I54" s="231"/>
      <c r="J54" s="231"/>
      <c r="K54" s="231"/>
      <c r="L54" s="231"/>
      <c r="M54" s="231"/>
      <c r="N54" s="231"/>
      <c r="O54" s="231"/>
      <c r="P54" s="231"/>
      <c r="Q54" s="231"/>
      <c r="R54" s="231"/>
      <c r="S54" s="231"/>
      <c r="T54" s="231"/>
      <c r="U54" s="243"/>
    </row>
    <row r="55" spans="1:21" x14ac:dyDescent="0.25">
      <c r="A55" s="244"/>
      <c r="B55" s="231"/>
      <c r="C55" s="231"/>
      <c r="D55" s="231"/>
      <c r="E55" s="231"/>
      <c r="F55" s="231"/>
      <c r="G55" s="231"/>
      <c r="H55" s="231"/>
      <c r="I55" s="231"/>
      <c r="J55" s="231"/>
      <c r="K55" s="231"/>
      <c r="L55" s="231"/>
      <c r="M55" s="231"/>
      <c r="N55" s="231"/>
      <c r="O55" s="231"/>
      <c r="P55" s="231"/>
      <c r="Q55" s="231"/>
      <c r="R55" s="231"/>
      <c r="S55" s="231"/>
      <c r="T55" s="231"/>
      <c r="U55" s="243"/>
    </row>
    <row r="56" spans="1:21" x14ac:dyDescent="0.25">
      <c r="A56" s="244"/>
      <c r="B56" s="231"/>
      <c r="C56" s="231"/>
      <c r="D56" s="231"/>
      <c r="E56" s="231"/>
      <c r="F56" s="231"/>
      <c r="G56" s="231"/>
      <c r="H56" s="231"/>
      <c r="I56" s="231"/>
      <c r="J56" s="231"/>
      <c r="K56" s="231"/>
      <c r="L56" s="231"/>
      <c r="M56" s="231"/>
      <c r="N56" s="231"/>
      <c r="O56" s="231"/>
      <c r="P56" s="231"/>
      <c r="Q56" s="231"/>
      <c r="R56" s="231"/>
      <c r="S56" s="231"/>
      <c r="T56" s="231"/>
      <c r="U56" s="243"/>
    </row>
    <row r="57" spans="1:21" x14ac:dyDescent="0.25">
      <c r="A57" s="244"/>
      <c r="B57" s="231"/>
      <c r="C57" s="231"/>
      <c r="D57" s="231"/>
      <c r="E57" s="231"/>
      <c r="F57" s="231"/>
      <c r="G57" s="231"/>
      <c r="H57" s="231"/>
      <c r="I57" s="231"/>
      <c r="J57" s="231"/>
      <c r="K57" s="231"/>
      <c r="L57" s="231"/>
      <c r="M57" s="231"/>
      <c r="N57" s="231"/>
      <c r="O57" s="231"/>
      <c r="P57" s="231"/>
      <c r="Q57" s="231"/>
      <c r="R57" s="231"/>
      <c r="S57" s="231"/>
      <c r="T57" s="231"/>
      <c r="U57" s="243"/>
    </row>
    <row r="58" spans="1:21" x14ac:dyDescent="0.25">
      <c r="A58" s="244"/>
      <c r="B58" s="231"/>
      <c r="C58" s="231"/>
      <c r="D58" s="231"/>
      <c r="E58" s="231"/>
      <c r="F58" s="231"/>
      <c r="G58" s="231"/>
      <c r="H58" s="231"/>
      <c r="I58" s="231"/>
      <c r="J58" s="231"/>
      <c r="K58" s="231"/>
      <c r="L58" s="231"/>
      <c r="M58" s="231"/>
      <c r="N58" s="231"/>
      <c r="O58" s="231"/>
      <c r="P58" s="231"/>
      <c r="Q58" s="231"/>
      <c r="R58" s="231"/>
      <c r="S58" s="231"/>
      <c r="T58" s="231"/>
      <c r="U58" s="243"/>
    </row>
    <row r="59" spans="1:21" x14ac:dyDescent="0.25">
      <c r="A59" s="244"/>
      <c r="B59" s="231"/>
      <c r="C59" s="231"/>
      <c r="D59" s="231"/>
      <c r="E59" s="231"/>
      <c r="F59" s="231"/>
      <c r="G59" s="231"/>
      <c r="H59" s="231"/>
      <c r="I59" s="231"/>
      <c r="J59" s="231"/>
      <c r="K59" s="231"/>
      <c r="L59" s="231"/>
      <c r="M59" s="231"/>
      <c r="N59" s="231"/>
      <c r="O59" s="231"/>
      <c r="P59" s="231"/>
      <c r="Q59" s="231"/>
      <c r="R59" s="231"/>
      <c r="S59" s="231"/>
      <c r="T59" s="231"/>
      <c r="U59" s="243"/>
    </row>
    <row r="60" spans="1:21" x14ac:dyDescent="0.25">
      <c r="A60" s="244"/>
      <c r="B60" s="231"/>
      <c r="C60" s="231"/>
      <c r="D60" s="231"/>
      <c r="E60" s="231"/>
      <c r="F60" s="231"/>
      <c r="G60" s="231"/>
      <c r="H60" s="231"/>
      <c r="I60" s="231"/>
      <c r="J60" s="231"/>
      <c r="K60" s="231"/>
      <c r="L60" s="231"/>
      <c r="M60" s="231"/>
      <c r="N60" s="231"/>
      <c r="O60" s="231"/>
      <c r="P60" s="231"/>
      <c r="Q60" s="231"/>
      <c r="R60" s="231"/>
      <c r="S60" s="231"/>
      <c r="T60" s="231"/>
      <c r="U60" s="243"/>
    </row>
    <row r="61" spans="1:21" x14ac:dyDescent="0.25">
      <c r="A61" s="244"/>
      <c r="B61" s="231"/>
      <c r="C61" s="231"/>
      <c r="D61" s="231"/>
      <c r="E61" s="231"/>
      <c r="F61" s="231"/>
      <c r="G61" s="231"/>
      <c r="H61" s="231"/>
      <c r="I61" s="231"/>
      <c r="J61" s="231"/>
      <c r="K61" s="231"/>
      <c r="L61" s="231"/>
      <c r="M61" s="231"/>
      <c r="N61" s="231"/>
      <c r="O61" s="231"/>
      <c r="P61" s="231"/>
      <c r="Q61" s="231"/>
      <c r="R61" s="231"/>
      <c r="S61" s="231"/>
      <c r="T61" s="231"/>
      <c r="U61" s="243"/>
    </row>
    <row r="62" spans="1:21" x14ac:dyDescent="0.25">
      <c r="A62" s="244"/>
      <c r="B62" s="231"/>
      <c r="C62" s="231"/>
      <c r="D62" s="231"/>
      <c r="E62" s="231"/>
      <c r="F62" s="231"/>
      <c r="G62" s="231"/>
      <c r="H62" s="231"/>
      <c r="I62" s="231"/>
      <c r="J62" s="231"/>
      <c r="K62" s="231"/>
      <c r="L62" s="231"/>
      <c r="M62" s="231"/>
      <c r="N62" s="231"/>
      <c r="O62" s="231"/>
      <c r="P62" s="231"/>
      <c r="Q62" s="231"/>
      <c r="R62" s="231"/>
      <c r="S62" s="231"/>
      <c r="T62" s="231"/>
      <c r="U62" s="243"/>
    </row>
    <row r="63" spans="1:21" x14ac:dyDescent="0.25">
      <c r="A63" s="244"/>
      <c r="B63" s="231"/>
      <c r="C63" s="231"/>
      <c r="D63" s="231"/>
      <c r="E63" s="231"/>
      <c r="F63" s="231"/>
      <c r="G63" s="231"/>
      <c r="H63" s="231"/>
      <c r="I63" s="231"/>
      <c r="J63" s="231"/>
      <c r="K63" s="231"/>
      <c r="L63" s="231"/>
      <c r="M63" s="231"/>
      <c r="N63" s="231"/>
      <c r="O63" s="231"/>
      <c r="P63" s="231"/>
      <c r="Q63" s="231"/>
      <c r="R63" s="231"/>
      <c r="S63" s="231"/>
      <c r="T63" s="231"/>
      <c r="U63" s="243"/>
    </row>
    <row r="64" spans="1:21" x14ac:dyDescent="0.25">
      <c r="A64" s="244"/>
      <c r="B64" s="231"/>
      <c r="C64" s="231"/>
      <c r="D64" s="231"/>
      <c r="E64" s="231"/>
      <c r="F64" s="231"/>
      <c r="G64" s="231"/>
      <c r="H64" s="231"/>
      <c r="I64" s="231"/>
      <c r="J64" s="231"/>
      <c r="K64" s="231"/>
      <c r="L64" s="231"/>
      <c r="M64" s="231"/>
      <c r="N64" s="231"/>
      <c r="O64" s="231"/>
      <c r="P64" s="231"/>
      <c r="Q64" s="231"/>
      <c r="R64" s="231"/>
      <c r="S64" s="231"/>
      <c r="T64" s="231"/>
      <c r="U64" s="243"/>
    </row>
    <row r="65" spans="1:21" x14ac:dyDescent="0.25">
      <c r="A65" s="244"/>
      <c r="B65" s="231"/>
      <c r="C65" s="231"/>
      <c r="D65" s="231"/>
      <c r="E65" s="231"/>
      <c r="F65" s="231"/>
      <c r="G65" s="231"/>
      <c r="H65" s="231"/>
      <c r="I65" s="231"/>
      <c r="J65" s="231"/>
      <c r="K65" s="231"/>
      <c r="L65" s="231"/>
      <c r="M65" s="231"/>
      <c r="N65" s="231"/>
      <c r="O65" s="231"/>
      <c r="P65" s="231"/>
      <c r="Q65" s="231"/>
      <c r="R65" s="231"/>
      <c r="S65" s="231"/>
      <c r="T65" s="231"/>
      <c r="U65" s="243"/>
    </row>
    <row r="66" spans="1:21" x14ac:dyDescent="0.25">
      <c r="A66" s="244"/>
      <c r="B66" s="231"/>
      <c r="C66" s="231"/>
      <c r="D66" s="231"/>
      <c r="E66" s="231"/>
      <c r="F66" s="231"/>
      <c r="G66" s="231"/>
      <c r="H66" s="231"/>
      <c r="I66" s="231"/>
      <c r="J66" s="231"/>
      <c r="K66" s="231"/>
      <c r="L66" s="231"/>
      <c r="M66" s="231"/>
      <c r="N66" s="231"/>
      <c r="O66" s="231"/>
      <c r="P66" s="231"/>
      <c r="Q66" s="231"/>
      <c r="R66" s="231"/>
      <c r="S66" s="231"/>
      <c r="T66" s="231"/>
      <c r="U66" s="243"/>
    </row>
    <row r="67" spans="1:21" x14ac:dyDescent="0.25">
      <c r="A67" s="244"/>
      <c r="B67" s="231"/>
      <c r="C67" s="231"/>
      <c r="D67" s="231"/>
      <c r="E67" s="231"/>
      <c r="F67" s="231"/>
      <c r="G67" s="231"/>
      <c r="H67" s="231"/>
      <c r="I67" s="231"/>
      <c r="J67" s="231"/>
      <c r="K67" s="231"/>
      <c r="L67" s="231"/>
      <c r="M67" s="231"/>
      <c r="N67" s="231"/>
      <c r="O67" s="231"/>
      <c r="P67" s="231"/>
      <c r="Q67" s="231"/>
      <c r="R67" s="231"/>
      <c r="S67" s="231"/>
      <c r="T67" s="231"/>
      <c r="U67" s="243"/>
    </row>
    <row r="68" spans="1:21" x14ac:dyDescent="0.25">
      <c r="A68" s="242"/>
      <c r="B68" s="241"/>
      <c r="C68" s="241"/>
      <c r="D68" s="241"/>
      <c r="E68" s="241"/>
      <c r="F68" s="241"/>
      <c r="G68" s="241"/>
      <c r="H68" s="241"/>
      <c r="I68" s="241"/>
      <c r="J68" s="241"/>
      <c r="K68" s="241"/>
      <c r="L68" s="241"/>
      <c r="M68" s="241"/>
      <c r="N68" s="241"/>
      <c r="O68" s="241"/>
      <c r="P68" s="241"/>
      <c r="Q68" s="241"/>
      <c r="R68" s="241"/>
      <c r="S68" s="241"/>
      <c r="T68" s="241"/>
      <c r="U68" s="240"/>
    </row>
    <row r="69" spans="1:21" x14ac:dyDescent="0.25">
      <c r="A69" s="239"/>
      <c r="B69" s="238"/>
      <c r="C69" s="238"/>
      <c r="D69" s="238"/>
      <c r="E69" s="238"/>
      <c r="F69" s="238"/>
      <c r="G69" s="238"/>
      <c r="H69" s="238"/>
      <c r="I69" s="238"/>
      <c r="J69" s="238"/>
      <c r="K69" s="238"/>
      <c r="L69" s="238"/>
      <c r="M69" s="238"/>
      <c r="N69" s="238"/>
      <c r="O69" s="238"/>
      <c r="P69" s="238"/>
      <c r="Q69" s="238"/>
      <c r="R69" s="238"/>
      <c r="S69" s="238"/>
      <c r="T69" s="238"/>
      <c r="U69" s="237"/>
    </row>
    <row r="70" spans="1:21" x14ac:dyDescent="0.25">
      <c r="A70" s="236"/>
      <c r="B70" s="599" t="s">
        <v>73</v>
      </c>
      <c r="C70" s="599"/>
      <c r="D70" s="599"/>
      <c r="E70" s="599"/>
      <c r="F70" s="599"/>
      <c r="G70" s="599"/>
      <c r="H70" s="599"/>
      <c r="I70" s="599"/>
      <c r="J70" s="599"/>
      <c r="K70" s="599"/>
      <c r="L70" s="599"/>
      <c r="M70" s="599"/>
      <c r="N70" s="599"/>
      <c r="O70" s="599"/>
      <c r="P70" s="599"/>
      <c r="Q70" s="599"/>
      <c r="R70" s="599"/>
      <c r="S70" s="599"/>
      <c r="T70" s="599"/>
      <c r="U70" s="604"/>
    </row>
    <row r="71" spans="1:21" x14ac:dyDescent="0.25">
      <c r="A71" s="236"/>
      <c r="C71" s="599" t="s">
        <v>112</v>
      </c>
      <c r="D71" s="599"/>
      <c r="E71" s="599"/>
      <c r="F71" s="599"/>
      <c r="G71" s="599"/>
      <c r="H71" s="599"/>
      <c r="I71" s="599"/>
      <c r="J71" s="599"/>
      <c r="K71" s="599"/>
      <c r="L71" s="599"/>
      <c r="M71" s="599"/>
      <c r="N71" s="599"/>
      <c r="O71" s="599"/>
      <c r="P71" s="599"/>
      <c r="Q71" s="599"/>
      <c r="R71" s="599"/>
      <c r="S71" s="599"/>
      <c r="T71" s="599"/>
      <c r="U71" s="604"/>
    </row>
    <row r="72" spans="1:21" x14ac:dyDescent="0.25">
      <c r="A72" s="236"/>
      <c r="C72" s="599" t="s">
        <v>111</v>
      </c>
      <c r="D72" s="599"/>
      <c r="E72" s="599"/>
      <c r="F72" s="599"/>
      <c r="G72" s="599"/>
      <c r="H72" s="599"/>
      <c r="I72" s="599"/>
      <c r="J72" s="599"/>
      <c r="K72" s="599"/>
      <c r="L72" s="599"/>
      <c r="M72" s="599"/>
      <c r="N72" s="599"/>
      <c r="O72" s="599"/>
      <c r="P72" s="599"/>
      <c r="Q72" s="599"/>
      <c r="R72" s="599"/>
      <c r="S72" s="599"/>
      <c r="T72" s="599"/>
      <c r="U72" s="604"/>
    </row>
    <row r="73" spans="1:21" x14ac:dyDescent="0.25">
      <c r="A73" s="236"/>
      <c r="C73" s="606" t="s">
        <v>110</v>
      </c>
      <c r="D73" s="606"/>
      <c r="E73" s="606"/>
      <c r="F73" s="606"/>
      <c r="G73" s="606"/>
      <c r="H73" s="606"/>
      <c r="I73" s="606"/>
      <c r="J73" s="606"/>
      <c r="K73" s="606"/>
      <c r="L73" s="606"/>
      <c r="M73" s="606"/>
      <c r="N73" s="606"/>
      <c r="O73" s="606"/>
      <c r="P73" s="606"/>
      <c r="Q73" s="606"/>
      <c r="R73" s="606"/>
      <c r="S73" s="606"/>
      <c r="T73" s="606"/>
      <c r="U73" s="607"/>
    </row>
    <row r="74" spans="1:21" x14ac:dyDescent="0.25">
      <c r="A74" s="236"/>
      <c r="C74" s="599" t="s">
        <v>116</v>
      </c>
      <c r="D74" s="599"/>
      <c r="E74" s="599"/>
      <c r="F74" s="599"/>
      <c r="G74" s="599"/>
      <c r="H74" s="599"/>
      <c r="I74" s="599"/>
      <c r="J74" s="599"/>
      <c r="K74" s="599"/>
      <c r="L74" s="599"/>
      <c r="M74" s="599"/>
      <c r="N74" s="599"/>
      <c r="O74" s="599"/>
      <c r="P74" s="599"/>
      <c r="Q74" s="599"/>
      <c r="R74" s="599"/>
      <c r="S74" s="599"/>
      <c r="T74" s="599"/>
      <c r="U74" s="604"/>
    </row>
    <row r="75" spans="1:21" x14ac:dyDescent="0.25">
      <c r="A75" s="236"/>
      <c r="C75" s="599" t="s">
        <v>72</v>
      </c>
      <c r="D75" s="599"/>
      <c r="E75" s="599"/>
      <c r="F75" s="599"/>
      <c r="G75" s="599"/>
      <c r="H75" s="599"/>
      <c r="I75" s="599"/>
      <c r="J75" s="599"/>
      <c r="K75" s="599"/>
      <c r="L75" s="599"/>
      <c r="M75" s="599"/>
      <c r="N75" s="599"/>
      <c r="O75" s="599"/>
      <c r="P75" s="599"/>
      <c r="Q75" s="599"/>
      <c r="R75" s="599"/>
      <c r="S75" s="599"/>
      <c r="T75" s="599"/>
      <c r="U75" s="604"/>
    </row>
    <row r="76" spans="1:21" x14ac:dyDescent="0.25">
      <c r="A76" s="236"/>
      <c r="C76" s="599" t="s">
        <v>71</v>
      </c>
      <c r="D76" s="599"/>
      <c r="E76" s="599"/>
      <c r="F76" s="599"/>
      <c r="G76" s="599"/>
      <c r="H76" s="599"/>
      <c r="I76" s="599"/>
      <c r="J76" s="599"/>
      <c r="K76" s="599"/>
      <c r="L76" s="599"/>
      <c r="M76" s="599"/>
      <c r="N76" s="599"/>
      <c r="O76" s="599"/>
      <c r="P76" s="599"/>
      <c r="Q76" s="599"/>
      <c r="R76" s="599"/>
      <c r="S76" s="599"/>
      <c r="T76" s="599"/>
      <c r="U76" s="604"/>
    </row>
    <row r="77" spans="1:21" x14ac:dyDescent="0.25">
      <c r="A77" s="236"/>
      <c r="C77" s="599" t="s">
        <v>113</v>
      </c>
      <c r="D77" s="599"/>
      <c r="E77" s="599"/>
      <c r="F77" s="599"/>
      <c r="G77" s="599"/>
      <c r="H77" s="599"/>
      <c r="I77" s="599"/>
      <c r="J77" s="599"/>
      <c r="K77" s="599"/>
      <c r="L77" s="599"/>
      <c r="M77" s="599"/>
      <c r="N77" s="599"/>
      <c r="O77" s="599"/>
      <c r="P77" s="599"/>
      <c r="Q77" s="599"/>
      <c r="R77" s="599"/>
      <c r="S77" s="599"/>
      <c r="T77" s="599"/>
      <c r="U77" s="604"/>
    </row>
    <row r="78" spans="1:21" x14ac:dyDescent="0.25">
      <c r="A78" s="236"/>
      <c r="C78" s="599" t="s">
        <v>70</v>
      </c>
      <c r="D78" s="599"/>
      <c r="E78" s="599"/>
      <c r="F78" s="599"/>
      <c r="G78" s="599"/>
      <c r="H78" s="599"/>
      <c r="I78" s="599"/>
      <c r="J78" s="599"/>
      <c r="K78" s="599"/>
      <c r="L78" s="599"/>
      <c r="M78" s="599"/>
      <c r="N78" s="599"/>
      <c r="O78" s="599"/>
      <c r="P78" s="599"/>
      <c r="Q78" s="599"/>
      <c r="R78" s="599"/>
      <c r="S78" s="599"/>
      <c r="T78" s="599"/>
      <c r="U78" s="604"/>
    </row>
    <row r="79" spans="1:21" x14ac:dyDescent="0.25">
      <c r="A79" s="236"/>
      <c r="C79" s="599" t="s">
        <v>114</v>
      </c>
      <c r="D79" s="599"/>
      <c r="E79" s="599"/>
      <c r="F79" s="599"/>
      <c r="G79" s="599"/>
      <c r="H79" s="599"/>
      <c r="I79" s="599"/>
      <c r="J79" s="599"/>
      <c r="K79" s="599"/>
      <c r="L79" s="599"/>
      <c r="M79" s="599"/>
      <c r="N79" s="599"/>
      <c r="O79" s="599"/>
      <c r="P79" s="599"/>
      <c r="Q79" s="599"/>
      <c r="R79" s="599"/>
      <c r="S79" s="599"/>
      <c r="T79" s="599"/>
      <c r="U79" s="604"/>
    </row>
    <row r="80" spans="1:21" x14ac:dyDescent="0.25">
      <c r="A80" s="236"/>
      <c r="C80" s="599"/>
      <c r="D80" s="599"/>
      <c r="E80" s="599"/>
      <c r="F80" s="599"/>
      <c r="G80" s="599"/>
      <c r="H80" s="599"/>
      <c r="I80" s="599"/>
      <c r="J80" s="599"/>
      <c r="K80" s="599"/>
      <c r="L80" s="599"/>
      <c r="M80" s="599"/>
      <c r="N80" s="599"/>
      <c r="O80" s="599"/>
      <c r="P80" s="599"/>
      <c r="Q80" s="599"/>
      <c r="R80" s="599"/>
      <c r="S80" s="599"/>
      <c r="T80" s="599"/>
      <c r="U80" s="604"/>
    </row>
    <row r="81" spans="1:21" x14ac:dyDescent="0.25">
      <c r="A81" s="236"/>
      <c r="C81" s="599"/>
      <c r="D81" s="599"/>
      <c r="E81" s="599"/>
      <c r="F81" s="599"/>
      <c r="G81" s="599"/>
      <c r="H81" s="599"/>
      <c r="I81" s="599"/>
      <c r="J81" s="599"/>
      <c r="K81" s="599"/>
      <c r="L81" s="599"/>
      <c r="M81" s="599"/>
      <c r="N81" s="599"/>
      <c r="O81" s="599"/>
      <c r="P81" s="599"/>
      <c r="Q81" s="599"/>
      <c r="R81" s="599"/>
      <c r="S81" s="599"/>
      <c r="T81" s="599"/>
      <c r="U81" s="604"/>
    </row>
    <row r="82" spans="1:21" x14ac:dyDescent="0.25">
      <c r="A82" s="236"/>
      <c r="U82" s="235"/>
    </row>
    <row r="83" spans="1:21" x14ac:dyDescent="0.25">
      <c r="A83" s="236"/>
      <c r="U83" s="235"/>
    </row>
    <row r="84" spans="1:21" x14ac:dyDescent="0.25">
      <c r="A84" s="236"/>
      <c r="U84" s="235"/>
    </row>
    <row r="85" spans="1:21" x14ac:dyDescent="0.25">
      <c r="A85" s="236"/>
      <c r="U85" s="235"/>
    </row>
    <row r="86" spans="1:21" x14ac:dyDescent="0.25">
      <c r="A86" s="236"/>
      <c r="U86" s="235"/>
    </row>
    <row r="87" spans="1:21" x14ac:dyDescent="0.25">
      <c r="A87" s="236"/>
      <c r="U87" s="235"/>
    </row>
    <row r="88" spans="1:21" x14ac:dyDescent="0.25">
      <c r="A88" s="236"/>
      <c r="U88" s="235"/>
    </row>
    <row r="89" spans="1:21" x14ac:dyDescent="0.25">
      <c r="A89" s="236"/>
      <c r="U89" s="235"/>
    </row>
    <row r="90" spans="1:21" x14ac:dyDescent="0.25">
      <c r="A90" s="236"/>
      <c r="U90" s="235"/>
    </row>
    <row r="91" spans="1:21" x14ac:dyDescent="0.25">
      <c r="A91" s="236"/>
      <c r="U91" s="235"/>
    </row>
    <row r="92" spans="1:21" x14ac:dyDescent="0.25">
      <c r="A92" s="236"/>
      <c r="U92" s="235"/>
    </row>
    <row r="93" spans="1:21" x14ac:dyDescent="0.25">
      <c r="A93" s="236"/>
      <c r="U93" s="235"/>
    </row>
    <row r="94" spans="1:21" x14ac:dyDescent="0.25">
      <c r="A94" s="234"/>
      <c r="B94" s="233"/>
      <c r="C94" s="233"/>
      <c r="D94" s="233"/>
      <c r="E94" s="233"/>
      <c r="F94" s="233"/>
      <c r="G94" s="233"/>
      <c r="H94" s="233"/>
      <c r="I94" s="233"/>
      <c r="J94" s="233"/>
      <c r="K94" s="233"/>
      <c r="L94" s="233"/>
      <c r="M94" s="233"/>
      <c r="N94" s="233"/>
      <c r="O94" s="233"/>
      <c r="P94" s="233"/>
      <c r="Q94" s="233"/>
      <c r="R94" s="233"/>
      <c r="S94" s="233"/>
      <c r="T94" s="233"/>
      <c r="U94" s="232"/>
    </row>
    <row r="95" spans="1:21" x14ac:dyDescent="0.25">
      <c r="A95" s="231"/>
      <c r="B95" s="608" t="s">
        <v>69</v>
      </c>
      <c r="C95" s="608"/>
      <c r="D95" s="608"/>
      <c r="E95" s="608"/>
      <c r="F95" s="608"/>
      <c r="G95" s="608"/>
      <c r="H95" s="608"/>
      <c r="I95" s="608"/>
      <c r="J95" s="608"/>
      <c r="K95" s="608"/>
      <c r="L95" s="608"/>
      <c r="M95" s="608"/>
      <c r="N95" s="608"/>
      <c r="O95" s="608"/>
      <c r="P95" s="608"/>
      <c r="Q95" s="608"/>
      <c r="R95" s="608"/>
      <c r="S95" s="608"/>
      <c r="T95" s="608"/>
      <c r="U95" s="608"/>
    </row>
    <row r="96" spans="1:21" x14ac:dyDescent="0.25">
      <c r="A96" s="231"/>
      <c r="B96" s="600" t="s">
        <v>115</v>
      </c>
      <c r="C96" s="600"/>
      <c r="D96" s="600"/>
      <c r="E96" s="600"/>
      <c r="F96" s="600"/>
      <c r="G96" s="600"/>
      <c r="H96" s="600"/>
      <c r="I96" s="600"/>
      <c r="J96" s="600"/>
      <c r="K96" s="600"/>
      <c r="L96" s="600"/>
      <c r="M96" s="600"/>
      <c r="N96" s="600"/>
      <c r="O96" s="600"/>
      <c r="P96" s="600"/>
      <c r="Q96" s="600"/>
      <c r="R96" s="600"/>
      <c r="S96" s="600"/>
      <c r="T96" s="600"/>
      <c r="U96" s="600"/>
    </row>
    <row r="97" spans="1:21" x14ac:dyDescent="0.25">
      <c r="A97" s="231"/>
      <c r="B97" s="231"/>
      <c r="C97" s="231"/>
      <c r="D97" s="231"/>
      <c r="E97" s="231"/>
      <c r="F97" s="231"/>
      <c r="G97" s="231"/>
      <c r="H97" s="231"/>
      <c r="I97" s="231"/>
      <c r="J97" s="231"/>
      <c r="K97" s="231"/>
      <c r="L97" s="231"/>
      <c r="M97" s="231"/>
      <c r="N97" s="231"/>
      <c r="O97" s="231"/>
      <c r="P97" s="231"/>
      <c r="Q97" s="231"/>
      <c r="R97" s="231"/>
      <c r="S97" s="231"/>
      <c r="T97" s="231"/>
      <c r="U97" s="231"/>
    </row>
    <row r="98" spans="1:21" x14ac:dyDescent="0.25">
      <c r="A98" s="231"/>
      <c r="B98" s="231"/>
      <c r="C98" s="231"/>
      <c r="D98" s="231"/>
      <c r="E98" s="231"/>
      <c r="F98" s="231"/>
      <c r="G98" s="231"/>
      <c r="H98" s="231"/>
      <c r="I98" s="231"/>
      <c r="J98" s="231"/>
      <c r="K98" s="231"/>
      <c r="L98" s="231"/>
      <c r="M98" s="231"/>
      <c r="N98" s="231"/>
      <c r="O98" s="231"/>
      <c r="P98" s="231"/>
      <c r="Q98" s="231"/>
      <c r="R98" s="231"/>
      <c r="S98" s="231"/>
      <c r="T98" s="231"/>
      <c r="U98" s="231"/>
    </row>
    <row r="99" spans="1:21" x14ac:dyDescent="0.25">
      <c r="A99" s="231"/>
      <c r="B99" s="605" t="s">
        <v>68</v>
      </c>
      <c r="C99" s="605"/>
      <c r="D99" s="605"/>
      <c r="E99" s="605"/>
      <c r="F99" s="605"/>
      <c r="G99" s="605"/>
      <c r="H99" s="605"/>
      <c r="I99" s="605"/>
      <c r="J99" s="605"/>
      <c r="K99" s="605"/>
      <c r="L99" s="605"/>
      <c r="M99" s="605"/>
      <c r="N99" s="605"/>
      <c r="O99" s="605"/>
      <c r="P99" s="605"/>
      <c r="Q99" s="605"/>
      <c r="R99" s="605"/>
      <c r="S99" s="605"/>
      <c r="T99" s="605"/>
      <c r="U99" s="605"/>
    </row>
    <row r="100" spans="1:21" x14ac:dyDescent="0.25">
      <c r="A100" s="231"/>
      <c r="B100" s="605"/>
      <c r="C100" s="605"/>
      <c r="D100" s="605"/>
      <c r="E100" s="605"/>
      <c r="F100" s="605"/>
      <c r="G100" s="605"/>
      <c r="H100" s="605"/>
      <c r="I100" s="605"/>
      <c r="J100" s="605"/>
      <c r="K100" s="605"/>
      <c r="L100" s="605"/>
      <c r="M100" s="605"/>
      <c r="N100" s="605"/>
      <c r="O100" s="605"/>
      <c r="P100" s="605"/>
      <c r="Q100" s="605"/>
      <c r="R100" s="605"/>
      <c r="S100" s="605"/>
      <c r="T100" s="605"/>
      <c r="U100" s="605"/>
    </row>
    <row r="101" spans="1:21" x14ac:dyDescent="0.25">
      <c r="A101" s="231"/>
      <c r="B101" s="605"/>
      <c r="C101" s="605"/>
      <c r="D101" s="605"/>
      <c r="E101" s="605"/>
      <c r="F101" s="605"/>
      <c r="G101" s="605"/>
      <c r="H101" s="605"/>
      <c r="I101" s="605"/>
      <c r="J101" s="605"/>
      <c r="K101" s="605"/>
      <c r="L101" s="605"/>
      <c r="M101" s="605"/>
      <c r="N101" s="605"/>
      <c r="O101" s="605"/>
      <c r="P101" s="605"/>
      <c r="Q101" s="605"/>
      <c r="R101" s="605"/>
      <c r="S101" s="605"/>
      <c r="T101" s="605"/>
      <c r="U101" s="605"/>
    </row>
  </sheetData>
  <sheetProtection algorithmName="SHA-512" hashValue="pzmeu72uxPWTmIm57X7dQwx0NZbUOjjoudbnOLGB77g0HM51JB5BlJ1zTy5hhLDx7U/8Cv8Dw9dTXE6ygVttVg==" saltValue="BL1Bdx52eyMvUD48vsYFPg==" spinCount="100000" sheet="1" objects="1" scenarios="1" selectLockedCells="1" sort="0" autoFilter="0"/>
  <mergeCells count="34">
    <mergeCell ref="T22:U26"/>
    <mergeCell ref="R27:T31"/>
    <mergeCell ref="Q17:S19"/>
    <mergeCell ref="B32:S32"/>
    <mergeCell ref="B27:C31"/>
    <mergeCell ref="E27:I30"/>
    <mergeCell ref="K27:M30"/>
    <mergeCell ref="O27:P30"/>
    <mergeCell ref="B99:U101"/>
    <mergeCell ref="C71:U71"/>
    <mergeCell ref="B70:U70"/>
    <mergeCell ref="C73:U73"/>
    <mergeCell ref="C74:U74"/>
    <mergeCell ref="C75:U75"/>
    <mergeCell ref="C76:U76"/>
    <mergeCell ref="B96:U96"/>
    <mergeCell ref="B95:U95"/>
    <mergeCell ref="C81:U81"/>
    <mergeCell ref="B33:S33"/>
    <mergeCell ref="B43:U43"/>
    <mergeCell ref="B44:U44"/>
    <mergeCell ref="B45:U45"/>
    <mergeCell ref="C80:U80"/>
    <mergeCell ref="C77:U77"/>
    <mergeCell ref="C78:U78"/>
    <mergeCell ref="C79:U79"/>
    <mergeCell ref="C72:U72"/>
    <mergeCell ref="A3:U3"/>
    <mergeCell ref="A6:U6"/>
    <mergeCell ref="B15:U15"/>
    <mergeCell ref="A5:U5"/>
    <mergeCell ref="A7:U7"/>
    <mergeCell ref="A8:U8"/>
    <mergeCell ref="B12:U12"/>
  </mergeCells>
  <printOptions horizontalCentered="1"/>
  <pageMargins left="0" right="0" top="0.39370078740157483" bottom="0.39370078740157483" header="0.31496062992125984" footer="0.31496062992125984"/>
  <pageSetup paperSize="9" scale="5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JA220"/>
  <sheetViews>
    <sheetView showGridLines="0" view="pageBreakPreview" zoomScale="70" zoomScaleNormal="70" zoomScaleSheetLayoutView="70" workbookViewId="0"/>
  </sheetViews>
  <sheetFormatPr defaultColWidth="9.109375" defaultRowHeight="15.6" x14ac:dyDescent="0.3"/>
  <cols>
    <col min="1" max="1" width="3.109375" style="41" customWidth="1"/>
    <col min="2" max="2" width="60.88671875" style="11" customWidth="1"/>
    <col min="3" max="3" width="49.6640625" style="11" customWidth="1"/>
    <col min="4" max="4" width="23.6640625" style="11" customWidth="1"/>
    <col min="5" max="5" width="8.88671875" style="11" customWidth="1"/>
    <col min="6" max="7" width="8.88671875" style="41" customWidth="1"/>
    <col min="8" max="10" width="10.6640625" style="41" customWidth="1"/>
    <col min="11" max="15" width="7.6640625" style="41" customWidth="1"/>
    <col min="16" max="16" width="8.33203125" style="41" customWidth="1"/>
    <col min="17" max="17" width="10.44140625" style="41" customWidth="1"/>
    <col min="18" max="18" width="8.88671875" style="41" customWidth="1"/>
    <col min="19" max="20" width="3.88671875" style="41" customWidth="1"/>
    <col min="21" max="21" width="59.6640625" style="11" customWidth="1"/>
    <col min="22" max="22" width="49.6640625" style="11" customWidth="1"/>
    <col min="23" max="23" width="23" style="11" bestFit="1" customWidth="1"/>
    <col min="24" max="24" width="8.88671875" style="11" customWidth="1"/>
    <col min="25" max="26" width="8.88671875" style="41" customWidth="1"/>
    <col min="27" max="29" width="10.6640625" style="41" customWidth="1"/>
    <col min="30" max="34" width="7.6640625" style="41" customWidth="1"/>
    <col min="35" max="35" width="8.33203125" style="41" customWidth="1"/>
    <col min="36" max="36" width="10.44140625" style="41" customWidth="1"/>
    <col min="37" max="37" width="8.88671875" style="41" customWidth="1"/>
    <col min="38" max="39" width="3.109375" style="41" customWidth="1"/>
    <col min="40" max="40" width="76.33203125" style="11" customWidth="1"/>
    <col min="41" max="41" width="41.109375" style="11" customWidth="1"/>
    <col min="42" max="42" width="22.44140625" style="64" bestFit="1" customWidth="1"/>
    <col min="43" max="45" width="8.88671875" style="64" customWidth="1"/>
    <col min="46" max="47" width="10" style="64" customWidth="1"/>
    <col min="48" max="54" width="8.88671875" style="64" customWidth="1"/>
    <col min="55" max="55" width="10.44140625" style="64" customWidth="1"/>
    <col min="56" max="56" width="8.88671875" style="41" customWidth="1"/>
    <col min="57" max="58" width="3.88671875" style="41" customWidth="1"/>
    <col min="59" max="59" width="77.44140625" style="11" customWidth="1"/>
    <col min="60" max="60" width="41.33203125" style="11" customWidth="1"/>
    <col min="61" max="61" width="23" style="64" bestFit="1" customWidth="1"/>
    <col min="62" max="64" width="8.88671875" style="64" customWidth="1"/>
    <col min="65" max="66" width="11.109375" style="64" customWidth="1"/>
    <col min="67" max="73" width="8.88671875" style="64" customWidth="1"/>
    <col min="74" max="74" width="10.44140625" style="64" customWidth="1"/>
    <col min="75" max="75" width="8.88671875" style="41" customWidth="1"/>
    <col min="76" max="76" width="3.109375" style="41" customWidth="1"/>
    <col min="77" max="77" width="3.88671875" style="41" customWidth="1"/>
    <col min="78" max="78" width="76.5546875" style="11" customWidth="1"/>
    <col min="79" max="79" width="49.6640625" style="11" customWidth="1"/>
    <col min="80" max="80" width="14.88671875" style="64" customWidth="1"/>
    <col min="81" max="81" width="8.88671875" style="64" customWidth="1"/>
    <col min="82" max="82" width="9.33203125" style="64" bestFit="1" customWidth="1"/>
    <col min="83" max="83" width="8.88671875" style="64" customWidth="1"/>
    <col min="84" max="85" width="10.33203125" style="64" customWidth="1"/>
    <col min="86" max="91" width="8.88671875" style="64" customWidth="1"/>
    <col min="92" max="93" width="10.44140625" style="64" customWidth="1"/>
    <col min="94" max="94" width="8.88671875" style="41" customWidth="1"/>
    <col min="95" max="102" width="3.88671875" style="41" customWidth="1"/>
    <col min="103" max="103" width="9.88671875" style="41" customWidth="1"/>
    <col min="104" max="104" width="9.88671875" style="12" hidden="1" customWidth="1"/>
    <col min="105" max="112" width="9.88671875" style="13" hidden="1" customWidth="1"/>
    <col min="113" max="118" width="6.6640625" style="13" hidden="1" customWidth="1"/>
    <col min="119" max="119" width="10.88671875" style="14" hidden="1" customWidth="1"/>
    <col min="120" max="120" width="9.88671875" style="13" hidden="1" customWidth="1"/>
    <col min="121" max="121" width="9.88671875" style="41" hidden="1" customWidth="1"/>
    <col min="122" max="122" width="9.88671875" style="12" hidden="1" customWidth="1"/>
    <col min="123" max="130" width="9.88671875" style="13" hidden="1" customWidth="1"/>
    <col min="131" max="136" width="6.6640625" style="13" hidden="1" customWidth="1"/>
    <col min="137" max="137" width="9.88671875" style="14" hidden="1" customWidth="1"/>
    <col min="138" max="138" width="9.88671875" style="13" hidden="1" customWidth="1"/>
    <col min="139" max="139" width="9.88671875" style="41" hidden="1" customWidth="1"/>
    <col min="140" max="140" width="11.44140625" style="12" hidden="1" customWidth="1"/>
    <col min="141" max="145" width="11.44140625" style="13" hidden="1" customWidth="1"/>
    <col min="146" max="148" width="9.88671875" style="13" hidden="1" customWidth="1"/>
    <col min="149" max="154" width="6.6640625" style="13" hidden="1" customWidth="1"/>
    <col min="155" max="155" width="11.44140625" style="14" hidden="1" customWidth="1"/>
    <col min="156" max="156" width="11.44140625" style="13" hidden="1" customWidth="1"/>
    <col min="157" max="157" width="9.109375" style="41" hidden="1" customWidth="1"/>
    <col min="158" max="158" width="11.44140625" style="12" hidden="1" customWidth="1"/>
    <col min="159" max="163" width="11.44140625" style="13" hidden="1" customWidth="1"/>
    <col min="164" max="166" width="9.88671875" style="13" hidden="1" customWidth="1"/>
    <col min="167" max="172" width="6.6640625" style="13" hidden="1" customWidth="1"/>
    <col min="173" max="173" width="11.44140625" style="14" hidden="1" customWidth="1"/>
    <col min="174" max="174" width="11.44140625" style="13" hidden="1" customWidth="1"/>
    <col min="175" max="175" width="9.109375" style="41" hidden="1" customWidth="1"/>
    <col min="176" max="176" width="11.44140625" style="12" hidden="1" customWidth="1"/>
    <col min="177" max="181" width="11.44140625" style="13" hidden="1" customWidth="1"/>
    <col min="182" max="184" width="9.88671875" style="13" hidden="1" customWidth="1"/>
    <col min="185" max="190" width="6.6640625" style="13" hidden="1" customWidth="1"/>
    <col min="191" max="191" width="11.44140625" style="14" hidden="1" customWidth="1"/>
    <col min="192" max="192" width="11.44140625" style="13" hidden="1" customWidth="1"/>
    <col min="193" max="208" width="9.109375" style="41" hidden="1" customWidth="1"/>
    <col min="209" max="210" width="9.109375" style="41" customWidth="1"/>
    <col min="211" max="16384" width="9.109375" style="41"/>
  </cols>
  <sheetData>
    <row r="1" spans="1:261" ht="53.4" customHeight="1" x14ac:dyDescent="0.3">
      <c r="A1" s="256" t="s">
        <v>90</v>
      </c>
      <c r="B1" s="41"/>
      <c r="F1" s="11"/>
      <c r="U1" s="41"/>
      <c r="V1" s="41"/>
      <c r="Y1" s="11"/>
      <c r="Z1" s="11"/>
      <c r="AN1" s="41"/>
      <c r="AO1" s="41"/>
      <c r="AP1" s="11"/>
      <c r="AQ1" s="11"/>
      <c r="AR1" s="11"/>
      <c r="AS1" s="11"/>
      <c r="AT1" s="11"/>
      <c r="AU1" s="11"/>
      <c r="AV1" s="11"/>
      <c r="AW1" s="11"/>
      <c r="AX1" s="11"/>
      <c r="AY1" s="11"/>
      <c r="AZ1" s="11"/>
      <c r="BA1" s="11"/>
      <c r="BB1" s="11"/>
      <c r="BC1" s="41"/>
      <c r="BG1" s="41"/>
      <c r="BH1" s="41"/>
      <c r="BI1" s="41"/>
      <c r="BJ1" s="11"/>
      <c r="BK1" s="11"/>
      <c r="BL1" s="11"/>
      <c r="BM1" s="11"/>
      <c r="BN1" s="11"/>
      <c r="BO1" s="11"/>
      <c r="BP1" s="11"/>
      <c r="BQ1" s="11"/>
      <c r="BR1" s="11"/>
      <c r="BS1" s="11"/>
      <c r="BT1" s="11"/>
      <c r="BU1" s="11"/>
      <c r="BV1" s="11"/>
      <c r="BZ1" s="41"/>
      <c r="CA1" s="41"/>
      <c r="CB1" s="41"/>
      <c r="CC1" s="41"/>
      <c r="CD1" s="11"/>
      <c r="CE1" s="11"/>
      <c r="CF1" s="11"/>
      <c r="CG1" s="11"/>
      <c r="CH1" s="11"/>
      <c r="CI1" s="11"/>
      <c r="CJ1" s="11"/>
      <c r="CK1" s="11"/>
      <c r="CL1" s="11"/>
      <c r="CM1" s="11"/>
      <c r="CN1" s="11"/>
      <c r="CO1" s="11"/>
      <c r="CP1" s="11"/>
      <c r="CR1" s="64"/>
      <c r="CX1" s="11"/>
      <c r="CY1" s="11"/>
      <c r="CZ1" s="41"/>
      <c r="DA1" s="41"/>
      <c r="DB1" s="41"/>
      <c r="DC1" s="41"/>
      <c r="DD1" s="41"/>
      <c r="DE1" s="41"/>
      <c r="DO1" s="41"/>
      <c r="DP1" s="11"/>
      <c r="DQ1" s="11"/>
      <c r="DR1" s="11"/>
      <c r="DS1" s="11"/>
      <c r="DT1" s="41"/>
      <c r="DU1" s="41"/>
      <c r="DV1" s="41"/>
      <c r="DW1" s="41"/>
      <c r="EG1" s="41"/>
      <c r="EH1" s="41"/>
      <c r="EJ1" s="13"/>
      <c r="EK1" s="14"/>
      <c r="EM1" s="41"/>
      <c r="EN1" s="41"/>
      <c r="EO1" s="12"/>
      <c r="EY1" s="13"/>
      <c r="FA1" s="13"/>
      <c r="FB1" s="13"/>
      <c r="FD1" s="14"/>
      <c r="FF1" s="41"/>
      <c r="FG1" s="41"/>
      <c r="FQ1" s="12"/>
      <c r="FS1" s="13"/>
      <c r="FT1" s="13"/>
      <c r="FY1" s="14"/>
      <c r="GI1" s="13"/>
      <c r="GJ1" s="41"/>
      <c r="GL1" s="12"/>
      <c r="GM1" s="13"/>
      <c r="GN1" s="13"/>
      <c r="GO1" s="13"/>
      <c r="GP1" s="13"/>
      <c r="GQ1" s="13"/>
      <c r="GR1" s="14"/>
      <c r="GS1" s="13"/>
      <c r="GV1" s="12"/>
      <c r="GW1" s="13"/>
      <c r="GX1" s="13"/>
      <c r="GY1" s="13"/>
      <c r="GZ1" s="13"/>
      <c r="HA1" s="13"/>
      <c r="HB1" s="14"/>
      <c r="HC1" s="13"/>
      <c r="HF1" s="12"/>
      <c r="HG1" s="13"/>
      <c r="HH1" s="13"/>
      <c r="HI1" s="13"/>
      <c r="HJ1" s="13"/>
      <c r="HK1" s="13"/>
      <c r="HL1" s="14"/>
      <c r="HM1" s="13"/>
      <c r="HP1" s="12"/>
      <c r="HQ1" s="13"/>
      <c r="HR1" s="13"/>
      <c r="HS1" s="13"/>
      <c r="HT1" s="13"/>
      <c r="HU1" s="13"/>
      <c r="HV1" s="14"/>
      <c r="HW1" s="13"/>
      <c r="HZ1" s="12"/>
      <c r="IA1" s="13"/>
      <c r="IB1" s="13"/>
      <c r="IC1" s="13"/>
      <c r="ID1" s="13"/>
      <c r="IE1" s="13"/>
      <c r="IF1" s="14"/>
      <c r="IG1" s="13"/>
      <c r="IJ1" s="12"/>
      <c r="IK1" s="13"/>
      <c r="IL1" s="13"/>
      <c r="IM1" s="13"/>
      <c r="IN1" s="13"/>
      <c r="IO1" s="13"/>
      <c r="IP1" s="14"/>
      <c r="IQ1" s="13"/>
      <c r="IT1" s="12"/>
      <c r="IU1" s="13"/>
      <c r="IV1" s="13"/>
      <c r="IW1" s="13"/>
      <c r="IX1" s="13"/>
      <c r="IY1" s="13"/>
      <c r="IZ1" s="14"/>
      <c r="JA1" s="13"/>
    </row>
    <row r="2" spans="1:261" ht="45.75" customHeight="1" x14ac:dyDescent="0.3">
      <c r="B2" s="647" t="s">
        <v>1</v>
      </c>
      <c r="C2" s="647"/>
      <c r="D2" s="647"/>
      <c r="E2" s="647"/>
      <c r="F2" s="647"/>
      <c r="G2" s="647"/>
      <c r="H2" s="647"/>
      <c r="I2" s="647"/>
      <c r="J2" s="647"/>
      <c r="K2" s="647"/>
      <c r="L2" s="647"/>
      <c r="M2" s="647"/>
      <c r="N2" s="647"/>
      <c r="O2" s="647"/>
      <c r="P2" s="647"/>
      <c r="Q2" s="647"/>
      <c r="R2" s="647"/>
      <c r="U2" s="647" t="s">
        <v>1</v>
      </c>
      <c r="V2" s="647"/>
      <c r="W2" s="647"/>
      <c r="X2" s="647"/>
      <c r="Y2" s="647"/>
      <c r="Z2" s="647"/>
      <c r="AA2" s="647"/>
      <c r="AB2" s="647"/>
      <c r="AC2" s="647"/>
      <c r="AD2" s="647"/>
      <c r="AE2" s="647"/>
      <c r="AF2" s="647"/>
      <c r="AG2" s="647"/>
      <c r="AH2" s="647"/>
      <c r="AI2" s="647"/>
      <c r="AJ2" s="647"/>
      <c r="AK2" s="647"/>
      <c r="AN2" s="647" t="s">
        <v>1</v>
      </c>
      <c r="AO2" s="647"/>
      <c r="AP2" s="647"/>
      <c r="AQ2" s="647"/>
      <c r="AR2" s="647"/>
      <c r="AS2" s="647"/>
      <c r="AT2" s="647"/>
      <c r="AU2" s="647"/>
      <c r="AV2" s="647"/>
      <c r="AW2" s="647"/>
      <c r="AX2" s="647"/>
      <c r="AY2" s="647"/>
      <c r="AZ2" s="647"/>
      <c r="BA2" s="647"/>
      <c r="BB2" s="647"/>
      <c r="BC2" s="647"/>
      <c r="BD2" s="647"/>
      <c r="BG2" s="647" t="s">
        <v>1</v>
      </c>
      <c r="BH2" s="647"/>
      <c r="BI2" s="647"/>
      <c r="BJ2" s="647"/>
      <c r="BK2" s="647"/>
      <c r="BL2" s="647"/>
      <c r="BM2" s="647"/>
      <c r="BN2" s="647"/>
      <c r="BO2" s="647"/>
      <c r="BP2" s="647"/>
      <c r="BQ2" s="647"/>
      <c r="BR2" s="647"/>
      <c r="BS2" s="647"/>
      <c r="BT2" s="647"/>
      <c r="BU2" s="647"/>
      <c r="BV2" s="647"/>
      <c r="BW2" s="647"/>
      <c r="BZ2" s="647" t="s">
        <v>1</v>
      </c>
      <c r="CA2" s="647"/>
      <c r="CB2" s="647"/>
      <c r="CC2" s="647"/>
      <c r="CD2" s="647"/>
      <c r="CE2" s="647"/>
      <c r="CF2" s="647"/>
      <c r="CG2" s="647"/>
      <c r="CH2" s="647"/>
      <c r="CI2" s="647"/>
      <c r="CJ2" s="647"/>
      <c r="CK2" s="647"/>
      <c r="CL2" s="647"/>
      <c r="CM2" s="647"/>
      <c r="CN2" s="647"/>
      <c r="CO2" s="647"/>
      <c r="CP2" s="647"/>
      <c r="CR2" s="158"/>
      <c r="CS2" s="158"/>
      <c r="CT2" s="158"/>
      <c r="CU2" s="158"/>
      <c r="CV2" s="158"/>
      <c r="CW2" s="158"/>
      <c r="CX2" s="158"/>
    </row>
    <row r="3" spans="1:261" ht="15.75" customHeight="1" x14ac:dyDescent="0.3">
      <c r="A3" s="67"/>
      <c r="B3" s="197"/>
      <c r="C3" s="197"/>
      <c r="D3" s="197"/>
      <c r="E3" s="197"/>
      <c r="F3" s="197"/>
      <c r="G3" s="197"/>
      <c r="H3" s="197"/>
      <c r="I3" s="197"/>
      <c r="J3" s="197"/>
      <c r="K3" s="197"/>
      <c r="L3" s="197"/>
      <c r="M3" s="197"/>
      <c r="N3" s="197"/>
      <c r="O3" s="197"/>
      <c r="P3" s="197"/>
      <c r="Q3" s="197"/>
      <c r="R3" s="197"/>
      <c r="S3" s="67"/>
      <c r="T3" s="67"/>
      <c r="U3" s="197"/>
      <c r="V3" s="197"/>
      <c r="W3" s="197"/>
      <c r="X3" s="197"/>
      <c r="Y3" s="197"/>
      <c r="Z3" s="197"/>
      <c r="AA3" s="197"/>
      <c r="AB3" s="197"/>
      <c r="AC3" s="197"/>
      <c r="AD3" s="197"/>
      <c r="AE3" s="197"/>
      <c r="AF3" s="197"/>
      <c r="AG3" s="197"/>
      <c r="AH3" s="197"/>
      <c r="AI3" s="197"/>
      <c r="AJ3" s="197"/>
      <c r="AK3" s="197"/>
      <c r="AL3" s="67"/>
      <c r="AM3" s="67"/>
      <c r="AN3" s="197"/>
      <c r="AO3" s="197"/>
      <c r="AP3" s="197"/>
      <c r="AQ3" s="197"/>
      <c r="AR3" s="197"/>
      <c r="AS3" s="197"/>
      <c r="AT3" s="197"/>
      <c r="AU3" s="197"/>
      <c r="AV3" s="197"/>
      <c r="AW3" s="197"/>
      <c r="AX3" s="197"/>
      <c r="AY3" s="197"/>
      <c r="AZ3" s="197"/>
      <c r="BA3" s="197"/>
      <c r="BB3" s="197"/>
      <c r="BC3" s="197"/>
      <c r="BD3" s="197"/>
      <c r="BE3" s="67"/>
      <c r="BF3" s="67"/>
      <c r="BG3" s="197"/>
      <c r="BH3" s="197"/>
      <c r="BI3" s="197"/>
      <c r="BJ3" s="197"/>
      <c r="BK3" s="197"/>
      <c r="BL3" s="197"/>
      <c r="BM3" s="197"/>
      <c r="BN3" s="197"/>
      <c r="BO3" s="197"/>
      <c r="BP3" s="197"/>
      <c r="BQ3" s="197"/>
      <c r="BR3" s="197"/>
      <c r="BS3" s="197"/>
      <c r="BT3" s="197"/>
      <c r="BU3" s="197"/>
      <c r="BV3" s="197"/>
      <c r="BW3" s="197"/>
      <c r="BX3" s="67"/>
      <c r="BY3" s="67"/>
      <c r="BZ3" s="197"/>
      <c r="CA3" s="197"/>
      <c r="CB3" s="197"/>
      <c r="CC3" s="197"/>
      <c r="CD3" s="197"/>
      <c r="CE3" s="197"/>
      <c r="CF3" s="197"/>
      <c r="CG3" s="197"/>
      <c r="CH3" s="197"/>
      <c r="CI3" s="197"/>
      <c r="CJ3" s="197"/>
      <c r="CK3" s="197"/>
      <c r="CL3" s="197"/>
      <c r="CM3" s="197"/>
      <c r="CN3" s="197"/>
      <c r="CO3" s="197"/>
      <c r="CP3" s="197"/>
      <c r="CQ3" s="67"/>
      <c r="CR3" s="158"/>
      <c r="CS3" s="158"/>
      <c r="CT3" s="158"/>
      <c r="CU3" s="158"/>
      <c r="CV3" s="158"/>
      <c r="CW3" s="158"/>
      <c r="CX3" s="158"/>
    </row>
    <row r="4" spans="1:261" s="19" customFormat="1" ht="15" customHeight="1" x14ac:dyDescent="0.3">
      <c r="A4" s="67"/>
      <c r="B4" s="197"/>
      <c r="C4" s="197"/>
      <c r="D4" s="197"/>
      <c r="E4" s="197"/>
      <c r="F4" s="197"/>
      <c r="G4" s="197"/>
      <c r="H4" s="197"/>
      <c r="I4" s="197"/>
      <c r="J4" s="197"/>
      <c r="K4" s="197"/>
      <c r="L4" s="197"/>
      <c r="M4" s="197"/>
      <c r="N4" s="197"/>
      <c r="O4" s="197"/>
      <c r="P4" s="197"/>
      <c r="Q4" s="197"/>
      <c r="R4" s="197"/>
      <c r="S4" s="67"/>
      <c r="T4" s="67"/>
      <c r="U4" s="197"/>
      <c r="V4" s="197"/>
      <c r="W4" s="197"/>
      <c r="X4" s="197"/>
      <c r="Y4" s="197"/>
      <c r="Z4" s="197"/>
      <c r="AA4" s="197"/>
      <c r="AB4" s="197"/>
      <c r="AC4" s="197"/>
      <c r="AD4" s="197"/>
      <c r="AE4" s="197"/>
      <c r="AF4" s="197"/>
      <c r="AG4" s="197"/>
      <c r="AH4" s="197"/>
      <c r="AI4" s="197"/>
      <c r="AJ4" s="197"/>
      <c r="AK4" s="197"/>
      <c r="AL4" s="67"/>
      <c r="AM4" s="67"/>
      <c r="AN4" s="197"/>
      <c r="AO4" s="197"/>
      <c r="AP4" s="197"/>
      <c r="AQ4" s="197"/>
      <c r="AR4" s="197"/>
      <c r="AS4" s="197"/>
      <c r="AT4" s="197"/>
      <c r="AU4" s="197"/>
      <c r="AV4" s="197"/>
      <c r="AW4" s="197"/>
      <c r="AX4" s="197"/>
      <c r="AY4" s="197"/>
      <c r="AZ4" s="197"/>
      <c r="BA4" s="197"/>
      <c r="BB4" s="197"/>
      <c r="BC4" s="197"/>
      <c r="BD4" s="197"/>
      <c r="BE4" s="67"/>
      <c r="BF4" s="67"/>
      <c r="BG4" s="197"/>
      <c r="BH4" s="197"/>
      <c r="BI4" s="197"/>
      <c r="BJ4" s="197"/>
      <c r="BK4" s="197"/>
      <c r="BL4" s="197"/>
      <c r="BM4" s="197"/>
      <c r="BN4" s="197"/>
      <c r="BO4" s="197"/>
      <c r="BP4" s="197"/>
      <c r="BQ4" s="197"/>
      <c r="BR4" s="197"/>
      <c r="BS4" s="197"/>
      <c r="BT4" s="197"/>
      <c r="BU4" s="197"/>
      <c r="BV4" s="197"/>
      <c r="BW4" s="197"/>
      <c r="BX4" s="67"/>
      <c r="BY4" s="67"/>
      <c r="BZ4" s="197"/>
      <c r="CA4" s="197"/>
      <c r="CB4" s="197"/>
      <c r="CC4" s="197"/>
      <c r="CD4" s="197"/>
      <c r="CE4" s="197"/>
      <c r="CF4" s="197"/>
      <c r="CG4" s="197"/>
      <c r="CH4" s="197"/>
      <c r="CI4" s="197"/>
      <c r="CJ4" s="197"/>
      <c r="CK4" s="197"/>
      <c r="CL4" s="197"/>
      <c r="CM4" s="197"/>
      <c r="CN4" s="197"/>
      <c r="CO4" s="197"/>
      <c r="CP4" s="197"/>
      <c r="CQ4" s="67"/>
      <c r="CR4" s="158"/>
      <c r="CS4" s="158"/>
      <c r="CT4" s="158"/>
      <c r="CU4" s="158"/>
      <c r="CV4" s="158"/>
      <c r="CW4" s="158"/>
      <c r="CX4" s="158"/>
    </row>
    <row r="5" spans="1:261" s="19" customFormat="1" ht="15" customHeight="1" x14ac:dyDescent="0.3">
      <c r="A5" s="44"/>
      <c r="B5" s="648" t="str">
        <f>"Classificações do "&amp;'ordem de passagem'!$B$7</f>
        <v xml:space="preserve">Classificações do </v>
      </c>
      <c r="C5" s="648"/>
      <c r="D5" s="648"/>
      <c r="E5" s="648"/>
      <c r="F5" s="648"/>
      <c r="G5" s="648"/>
      <c r="H5" s="648"/>
      <c r="I5" s="648"/>
      <c r="J5" s="648"/>
      <c r="K5" s="648"/>
      <c r="L5" s="648"/>
      <c r="M5" s="648"/>
      <c r="N5" s="648"/>
      <c r="O5" s="648"/>
      <c r="P5" s="648"/>
      <c r="Q5" s="648"/>
      <c r="R5" s="648"/>
      <c r="S5" s="44"/>
      <c r="T5" s="44"/>
      <c r="U5" s="648" t="str">
        <f>"Classificações do "&amp;'ordem de passagem'!$B$7</f>
        <v xml:space="preserve">Classificações do </v>
      </c>
      <c r="V5" s="648"/>
      <c r="W5" s="648"/>
      <c r="X5" s="648"/>
      <c r="Y5" s="648"/>
      <c r="Z5" s="648"/>
      <c r="AA5" s="648"/>
      <c r="AB5" s="648"/>
      <c r="AC5" s="648"/>
      <c r="AD5" s="648"/>
      <c r="AE5" s="648"/>
      <c r="AF5" s="648"/>
      <c r="AG5" s="648"/>
      <c r="AH5" s="648"/>
      <c r="AI5" s="648"/>
      <c r="AJ5" s="648"/>
      <c r="AK5" s="648"/>
      <c r="AL5" s="44"/>
      <c r="AM5" s="44"/>
      <c r="AN5" s="648" t="str">
        <f>"Classificações do "&amp;'ordem de passagem'!$B$7</f>
        <v xml:space="preserve">Classificações do </v>
      </c>
      <c r="AO5" s="648"/>
      <c r="AP5" s="648"/>
      <c r="AQ5" s="648"/>
      <c r="AR5" s="648"/>
      <c r="AS5" s="648"/>
      <c r="AT5" s="648"/>
      <c r="AU5" s="648"/>
      <c r="AV5" s="648"/>
      <c r="AW5" s="648"/>
      <c r="AX5" s="648"/>
      <c r="AY5" s="648"/>
      <c r="AZ5" s="648"/>
      <c r="BA5" s="648"/>
      <c r="BB5" s="648"/>
      <c r="BC5" s="648"/>
      <c r="BD5" s="648"/>
      <c r="BE5" s="44"/>
      <c r="BF5" s="44"/>
      <c r="BG5" s="648" t="str">
        <f>"Classificações do "&amp;'ordem de passagem'!$B$7</f>
        <v xml:space="preserve">Classificações do </v>
      </c>
      <c r="BH5" s="648"/>
      <c r="BI5" s="648"/>
      <c r="BJ5" s="648"/>
      <c r="BK5" s="648"/>
      <c r="BL5" s="648"/>
      <c r="BM5" s="648"/>
      <c r="BN5" s="648"/>
      <c r="BO5" s="648"/>
      <c r="BP5" s="648"/>
      <c r="BQ5" s="648"/>
      <c r="BR5" s="648"/>
      <c r="BS5" s="648"/>
      <c r="BT5" s="648"/>
      <c r="BU5" s="648"/>
      <c r="BV5" s="648"/>
      <c r="BW5" s="648"/>
      <c r="BX5" s="44"/>
      <c r="BY5" s="44"/>
      <c r="BZ5" s="648" t="str">
        <f>"Classificações do "&amp;'ordem de passagem'!$B$7</f>
        <v xml:space="preserve">Classificações do </v>
      </c>
      <c r="CA5" s="648"/>
      <c r="CB5" s="648"/>
      <c r="CC5" s="648"/>
      <c r="CD5" s="648"/>
      <c r="CE5" s="648"/>
      <c r="CF5" s="648"/>
      <c r="CG5" s="648"/>
      <c r="CH5" s="648"/>
      <c r="CI5" s="648"/>
      <c r="CJ5" s="648"/>
      <c r="CK5" s="648"/>
      <c r="CL5" s="648"/>
      <c r="CM5" s="648"/>
      <c r="CN5" s="648"/>
      <c r="CO5" s="648"/>
      <c r="CP5" s="648"/>
      <c r="CQ5" s="44"/>
      <c r="CR5" s="44"/>
      <c r="CS5" s="44"/>
      <c r="CT5" s="44"/>
      <c r="CU5" s="44"/>
      <c r="CV5" s="44"/>
      <c r="CW5" s="44"/>
      <c r="CX5" s="44"/>
    </row>
    <row r="6" spans="1:261" s="19" customFormat="1" ht="15" customHeight="1" x14ac:dyDescent="0.3">
      <c r="B6" s="648"/>
      <c r="C6" s="648"/>
      <c r="D6" s="648"/>
      <c r="E6" s="648"/>
      <c r="F6" s="648"/>
      <c r="G6" s="648"/>
      <c r="H6" s="648"/>
      <c r="I6" s="648"/>
      <c r="J6" s="648"/>
      <c r="K6" s="648"/>
      <c r="L6" s="648"/>
      <c r="M6" s="648"/>
      <c r="N6" s="648"/>
      <c r="O6" s="648"/>
      <c r="P6" s="648"/>
      <c r="Q6" s="648"/>
      <c r="R6" s="648"/>
      <c r="U6" s="648"/>
      <c r="V6" s="648"/>
      <c r="W6" s="648"/>
      <c r="X6" s="648"/>
      <c r="Y6" s="648"/>
      <c r="Z6" s="648"/>
      <c r="AA6" s="648"/>
      <c r="AB6" s="648"/>
      <c r="AC6" s="648"/>
      <c r="AD6" s="648"/>
      <c r="AE6" s="648"/>
      <c r="AF6" s="648"/>
      <c r="AG6" s="648"/>
      <c r="AH6" s="648"/>
      <c r="AI6" s="648"/>
      <c r="AJ6" s="648"/>
      <c r="AK6" s="648"/>
      <c r="AN6" s="648"/>
      <c r="AO6" s="648"/>
      <c r="AP6" s="648"/>
      <c r="AQ6" s="648"/>
      <c r="AR6" s="648"/>
      <c r="AS6" s="648"/>
      <c r="AT6" s="648"/>
      <c r="AU6" s="648"/>
      <c r="AV6" s="648"/>
      <c r="AW6" s="648"/>
      <c r="AX6" s="648"/>
      <c r="AY6" s="648"/>
      <c r="AZ6" s="648"/>
      <c r="BA6" s="648"/>
      <c r="BB6" s="648"/>
      <c r="BC6" s="648"/>
      <c r="BD6" s="648"/>
      <c r="BG6" s="648"/>
      <c r="BH6" s="648"/>
      <c r="BI6" s="648"/>
      <c r="BJ6" s="648"/>
      <c r="BK6" s="648"/>
      <c r="BL6" s="648"/>
      <c r="BM6" s="648"/>
      <c r="BN6" s="648"/>
      <c r="BO6" s="648"/>
      <c r="BP6" s="648"/>
      <c r="BQ6" s="648"/>
      <c r="BR6" s="648"/>
      <c r="BS6" s="648"/>
      <c r="BT6" s="648"/>
      <c r="BU6" s="648"/>
      <c r="BV6" s="648"/>
      <c r="BW6" s="648"/>
      <c r="BZ6" s="648"/>
      <c r="CA6" s="648"/>
      <c r="CB6" s="648"/>
      <c r="CC6" s="648"/>
      <c r="CD6" s="648"/>
      <c r="CE6" s="648"/>
      <c r="CF6" s="648"/>
      <c r="CG6" s="648"/>
      <c r="CH6" s="648"/>
      <c r="CI6" s="648"/>
      <c r="CJ6" s="648"/>
      <c r="CK6" s="648"/>
      <c r="CL6" s="648"/>
      <c r="CM6" s="648"/>
      <c r="CN6" s="648"/>
      <c r="CO6" s="648"/>
      <c r="CP6" s="648"/>
    </row>
    <row r="7" spans="1:261" s="19" customFormat="1" ht="15" customHeight="1" x14ac:dyDescent="0.3">
      <c r="B7" s="151"/>
      <c r="C7" s="213"/>
      <c r="D7" s="213"/>
      <c r="E7" s="213"/>
      <c r="F7" s="151"/>
      <c r="G7" s="151"/>
      <c r="H7" s="273"/>
      <c r="I7" s="273"/>
      <c r="J7" s="273"/>
      <c r="K7" s="273"/>
      <c r="L7" s="273"/>
      <c r="M7" s="273"/>
      <c r="N7" s="273"/>
      <c r="O7" s="273"/>
      <c r="P7" s="273"/>
      <c r="Q7" s="151"/>
      <c r="R7" s="151"/>
      <c r="U7" s="151"/>
      <c r="V7" s="213"/>
      <c r="W7" s="213"/>
      <c r="X7" s="213"/>
      <c r="Y7" s="151"/>
      <c r="Z7" s="151"/>
      <c r="AA7" s="273"/>
      <c r="AB7" s="273"/>
      <c r="AC7" s="273"/>
      <c r="AD7" s="273"/>
      <c r="AE7" s="273"/>
      <c r="AF7" s="273"/>
      <c r="AG7" s="273"/>
      <c r="AH7" s="273"/>
      <c r="AI7" s="273"/>
      <c r="AJ7" s="151"/>
      <c r="AK7" s="151"/>
      <c r="AN7" s="151"/>
      <c r="AO7" s="213"/>
      <c r="AP7" s="213"/>
      <c r="AQ7" s="213"/>
      <c r="AR7" s="151"/>
      <c r="AS7" s="151"/>
      <c r="AT7" s="273"/>
      <c r="AU7" s="273"/>
      <c r="AV7" s="273"/>
      <c r="AW7" s="273"/>
      <c r="AX7" s="273"/>
      <c r="AY7" s="273"/>
      <c r="AZ7" s="273"/>
      <c r="BA7" s="273"/>
      <c r="BB7" s="273"/>
      <c r="BC7" s="151"/>
      <c r="BD7" s="151"/>
      <c r="BG7" s="151"/>
      <c r="BH7" s="213"/>
      <c r="BI7" s="213"/>
      <c r="BJ7" s="213"/>
      <c r="BK7" s="151"/>
      <c r="BL7" s="151"/>
      <c r="BM7" s="273"/>
      <c r="BN7" s="273"/>
      <c r="BO7" s="273"/>
      <c r="BP7" s="273"/>
      <c r="BQ7" s="273"/>
      <c r="BR7" s="273"/>
      <c r="BS7" s="273"/>
      <c r="BT7" s="273"/>
      <c r="BU7" s="273"/>
      <c r="BV7" s="151"/>
      <c r="BW7" s="151"/>
      <c r="BZ7" s="151"/>
      <c r="CA7" s="213"/>
      <c r="CB7" s="213"/>
      <c r="CC7" s="213"/>
      <c r="CD7" s="151"/>
      <c r="CE7" s="151"/>
      <c r="CF7" s="273"/>
      <c r="CG7" s="273"/>
      <c r="CH7" s="273"/>
      <c r="CI7" s="273"/>
      <c r="CJ7" s="273"/>
      <c r="CK7" s="273"/>
      <c r="CL7" s="273"/>
      <c r="CM7" s="273"/>
      <c r="CN7" s="273"/>
      <c r="CO7" s="151"/>
      <c r="CP7" s="151"/>
    </row>
    <row r="8" spans="1:261" s="19" customFormat="1" ht="15" customHeight="1" x14ac:dyDescent="0.3">
      <c r="B8" s="328" t="s">
        <v>64</v>
      </c>
      <c r="C8" s="40"/>
      <c r="D8" s="40"/>
      <c r="E8" s="40"/>
      <c r="F8" s="649" t="str">
        <f>'ordem de passagem'!$D$8</f>
        <v/>
      </c>
      <c r="G8" s="649"/>
      <c r="H8" s="649"/>
      <c r="I8" s="649"/>
      <c r="J8" s="649"/>
      <c r="K8" s="649"/>
      <c r="L8" s="649"/>
      <c r="M8" s="649"/>
      <c r="N8" s="649"/>
      <c r="O8" s="649"/>
      <c r="P8" s="649"/>
      <c r="Q8" s="649"/>
      <c r="R8" s="649"/>
      <c r="U8" s="328" t="s">
        <v>64</v>
      </c>
      <c r="V8" s="40"/>
      <c r="W8" s="40"/>
      <c r="X8" s="40"/>
      <c r="Y8" s="649" t="str">
        <f>'ordem de passagem'!$D$8</f>
        <v/>
      </c>
      <c r="Z8" s="649"/>
      <c r="AA8" s="649"/>
      <c r="AB8" s="649"/>
      <c r="AC8" s="649"/>
      <c r="AD8" s="649"/>
      <c r="AE8" s="649"/>
      <c r="AF8" s="649"/>
      <c r="AG8" s="649"/>
      <c r="AH8" s="649"/>
      <c r="AI8" s="649"/>
      <c r="AJ8" s="649"/>
      <c r="AK8" s="649"/>
      <c r="AN8" s="328" t="s">
        <v>64</v>
      </c>
      <c r="AO8" s="40"/>
      <c r="AP8" s="40"/>
      <c r="AQ8" s="40"/>
      <c r="AR8" s="649" t="str">
        <f>'ordem de passagem'!$D$8</f>
        <v/>
      </c>
      <c r="AS8" s="649"/>
      <c r="AT8" s="649"/>
      <c r="AU8" s="649"/>
      <c r="AV8" s="649"/>
      <c r="AW8" s="649"/>
      <c r="AX8" s="649"/>
      <c r="AY8" s="649"/>
      <c r="AZ8" s="649"/>
      <c r="BA8" s="649"/>
      <c r="BB8" s="649"/>
      <c r="BC8" s="649"/>
      <c r="BD8" s="649"/>
      <c r="BG8" s="328" t="s">
        <v>64</v>
      </c>
      <c r="BH8" s="40"/>
      <c r="BI8" s="40"/>
      <c r="BJ8" s="40"/>
      <c r="BK8" s="649" t="str">
        <f>'ordem de passagem'!$D$8</f>
        <v/>
      </c>
      <c r="BL8" s="649"/>
      <c r="BM8" s="649"/>
      <c r="BN8" s="649"/>
      <c r="BO8" s="649"/>
      <c r="BP8" s="649"/>
      <c r="BQ8" s="649"/>
      <c r="BR8" s="649"/>
      <c r="BS8" s="649"/>
      <c r="BT8" s="649"/>
      <c r="BU8" s="649"/>
      <c r="BV8" s="649"/>
      <c r="BW8" s="649"/>
      <c r="BZ8" s="328" t="s">
        <v>64</v>
      </c>
      <c r="CA8" s="40"/>
      <c r="CB8" s="40"/>
      <c r="CC8" s="40"/>
      <c r="CD8" s="649" t="str">
        <f>'ordem de passagem'!$D$8</f>
        <v/>
      </c>
      <c r="CE8" s="649"/>
      <c r="CF8" s="649"/>
      <c r="CG8" s="649"/>
      <c r="CH8" s="649"/>
      <c r="CI8" s="649"/>
      <c r="CJ8" s="649"/>
      <c r="CK8" s="649"/>
      <c r="CL8" s="649"/>
      <c r="CM8" s="649"/>
      <c r="CN8" s="649"/>
      <c r="CO8" s="649"/>
      <c r="CP8" s="649"/>
    </row>
    <row r="9" spans="1:261" s="68" customFormat="1" ht="15" customHeight="1" x14ac:dyDescent="0.3">
      <c r="B9" s="623" t="s">
        <v>2</v>
      </c>
      <c r="C9" s="623"/>
      <c r="D9" s="623"/>
      <c r="E9" s="623"/>
      <c r="F9" s="623"/>
      <c r="G9" s="623"/>
      <c r="H9" s="623"/>
      <c r="I9" s="623"/>
      <c r="J9" s="623"/>
      <c r="K9" s="623"/>
      <c r="L9" s="623"/>
      <c r="M9" s="623"/>
      <c r="N9" s="623"/>
      <c r="O9" s="623"/>
      <c r="P9" s="623"/>
      <c r="Q9" s="623"/>
      <c r="R9" s="623"/>
      <c r="U9" s="631" t="s">
        <v>40</v>
      </c>
      <c r="V9" s="631"/>
      <c r="W9" s="631"/>
      <c r="X9" s="631"/>
      <c r="Y9" s="631"/>
      <c r="Z9" s="631"/>
      <c r="AA9" s="631"/>
      <c r="AB9" s="631"/>
      <c r="AC9" s="631"/>
      <c r="AD9" s="631"/>
      <c r="AE9" s="631"/>
      <c r="AF9" s="631"/>
      <c r="AG9" s="631"/>
      <c r="AH9" s="631"/>
      <c r="AI9" s="631"/>
      <c r="AJ9" s="631"/>
      <c r="AK9" s="631"/>
      <c r="AN9" s="623" t="s">
        <v>3</v>
      </c>
      <c r="AO9" s="623"/>
      <c r="AP9" s="623"/>
      <c r="AQ9" s="623"/>
      <c r="AR9" s="623"/>
      <c r="AS9" s="623"/>
      <c r="AT9" s="623"/>
      <c r="AU9" s="623"/>
      <c r="AV9" s="623"/>
      <c r="AW9" s="623"/>
      <c r="AX9" s="623"/>
      <c r="AY9" s="623"/>
      <c r="AZ9" s="623"/>
      <c r="BA9" s="623"/>
      <c r="BB9" s="623"/>
      <c r="BC9" s="623"/>
      <c r="BD9" s="623"/>
      <c r="BG9" s="631" t="s">
        <v>4</v>
      </c>
      <c r="BH9" s="631"/>
      <c r="BI9" s="631"/>
      <c r="BJ9" s="631"/>
      <c r="BK9" s="631"/>
      <c r="BL9" s="631"/>
      <c r="BM9" s="631"/>
      <c r="BN9" s="631"/>
      <c r="BO9" s="631"/>
      <c r="BP9" s="631"/>
      <c r="BQ9" s="631"/>
      <c r="BR9" s="631"/>
      <c r="BS9" s="631"/>
      <c r="BT9" s="631"/>
      <c r="BU9" s="631"/>
      <c r="BV9" s="631"/>
      <c r="BW9" s="631"/>
      <c r="BZ9" s="639" t="s">
        <v>5</v>
      </c>
      <c r="CA9" s="639"/>
      <c r="CB9" s="639"/>
      <c r="CC9" s="639"/>
      <c r="CD9" s="639"/>
      <c r="CE9" s="639"/>
      <c r="CF9" s="639"/>
      <c r="CG9" s="639"/>
      <c r="CH9" s="639"/>
      <c r="CI9" s="639"/>
      <c r="CJ9" s="639"/>
      <c r="CK9" s="639"/>
      <c r="CL9" s="639"/>
      <c r="CM9" s="639"/>
      <c r="CN9" s="639"/>
      <c r="CO9" s="639"/>
      <c r="CP9" s="639"/>
      <c r="CZ9" s="637" t="s">
        <v>6</v>
      </c>
      <c r="DA9" s="637"/>
      <c r="DB9" s="637"/>
      <c r="DC9" s="637"/>
      <c r="DD9" s="637"/>
      <c r="DE9" s="637"/>
      <c r="DF9" s="637"/>
      <c r="DG9" s="637"/>
      <c r="DH9" s="637"/>
      <c r="DI9" s="637"/>
      <c r="DJ9" s="637"/>
      <c r="DK9" s="637"/>
      <c r="DL9" s="637"/>
      <c r="DM9" s="637"/>
      <c r="DN9" s="637"/>
      <c r="DO9" s="637"/>
      <c r="DP9" s="637"/>
      <c r="DR9" s="637" t="s">
        <v>7</v>
      </c>
      <c r="DS9" s="637"/>
      <c r="DT9" s="637"/>
      <c r="DU9" s="637"/>
      <c r="DV9" s="637"/>
      <c r="DW9" s="637"/>
      <c r="DX9" s="637"/>
      <c r="DY9" s="637"/>
      <c r="DZ9" s="637"/>
      <c r="EA9" s="637"/>
      <c r="EB9" s="637"/>
      <c r="EC9" s="637"/>
      <c r="ED9" s="637"/>
      <c r="EE9" s="637"/>
      <c r="EF9" s="637"/>
      <c r="EG9" s="637"/>
      <c r="EH9" s="637"/>
      <c r="EJ9" s="637" t="s">
        <v>8</v>
      </c>
      <c r="EK9" s="637"/>
      <c r="EL9" s="637"/>
      <c r="EM9" s="637"/>
      <c r="EN9" s="637"/>
      <c r="EO9" s="637"/>
      <c r="EP9" s="637"/>
      <c r="EQ9" s="637"/>
      <c r="ER9" s="637"/>
      <c r="ES9" s="637"/>
      <c r="ET9" s="637"/>
      <c r="EU9" s="637"/>
      <c r="EV9" s="637"/>
      <c r="EW9" s="637"/>
      <c r="EX9" s="637"/>
      <c r="EY9" s="637"/>
      <c r="EZ9" s="637"/>
      <c r="FB9" s="637" t="s">
        <v>8</v>
      </c>
      <c r="FC9" s="637"/>
      <c r="FD9" s="637"/>
      <c r="FE9" s="637"/>
      <c r="FF9" s="637"/>
      <c r="FG9" s="637"/>
      <c r="FH9" s="637"/>
      <c r="FI9" s="637"/>
      <c r="FJ9" s="637"/>
      <c r="FK9" s="637"/>
      <c r="FL9" s="637"/>
      <c r="FM9" s="637"/>
      <c r="FN9" s="637"/>
      <c r="FO9" s="637"/>
      <c r="FP9" s="637"/>
      <c r="FQ9" s="637"/>
      <c r="FR9" s="637"/>
      <c r="FT9" s="637" t="s">
        <v>9</v>
      </c>
      <c r="FU9" s="637"/>
      <c r="FV9" s="637"/>
      <c r="FW9" s="637"/>
      <c r="FX9" s="637"/>
      <c r="FY9" s="637"/>
      <c r="FZ9" s="637"/>
      <c r="GA9" s="637"/>
      <c r="GB9" s="637"/>
      <c r="GC9" s="637"/>
      <c r="GD9" s="637"/>
      <c r="GE9" s="637"/>
      <c r="GF9" s="637"/>
      <c r="GG9" s="637"/>
      <c r="GH9" s="637"/>
      <c r="GI9" s="637"/>
      <c r="GJ9" s="637"/>
    </row>
    <row r="10" spans="1:261" s="68" customFormat="1" ht="15" customHeight="1" x14ac:dyDescent="0.3">
      <c r="B10" s="623"/>
      <c r="C10" s="623"/>
      <c r="D10" s="623"/>
      <c r="E10" s="623"/>
      <c r="F10" s="623"/>
      <c r="G10" s="623"/>
      <c r="H10" s="623"/>
      <c r="I10" s="623"/>
      <c r="J10" s="623"/>
      <c r="K10" s="623"/>
      <c r="L10" s="623"/>
      <c r="M10" s="623"/>
      <c r="N10" s="623"/>
      <c r="O10" s="623"/>
      <c r="P10" s="623"/>
      <c r="Q10" s="623"/>
      <c r="R10" s="623"/>
      <c r="U10" s="631"/>
      <c r="V10" s="631"/>
      <c r="W10" s="631"/>
      <c r="X10" s="631"/>
      <c r="Y10" s="631"/>
      <c r="Z10" s="631"/>
      <c r="AA10" s="632"/>
      <c r="AB10" s="632"/>
      <c r="AC10" s="632"/>
      <c r="AD10" s="632"/>
      <c r="AE10" s="632"/>
      <c r="AF10" s="632"/>
      <c r="AG10" s="632"/>
      <c r="AH10" s="632"/>
      <c r="AI10" s="632"/>
      <c r="AJ10" s="631"/>
      <c r="AK10" s="631"/>
      <c r="AN10" s="623"/>
      <c r="AO10" s="623"/>
      <c r="AP10" s="623"/>
      <c r="AQ10" s="623"/>
      <c r="AR10" s="623"/>
      <c r="AS10" s="623"/>
      <c r="AT10" s="623"/>
      <c r="AU10" s="623"/>
      <c r="AV10" s="623"/>
      <c r="AW10" s="623"/>
      <c r="AX10" s="623"/>
      <c r="AY10" s="623"/>
      <c r="AZ10" s="623"/>
      <c r="BA10" s="623"/>
      <c r="BB10" s="623"/>
      <c r="BC10" s="623"/>
      <c r="BD10" s="623"/>
      <c r="BG10" s="631"/>
      <c r="BH10" s="631"/>
      <c r="BI10" s="631"/>
      <c r="BJ10" s="631"/>
      <c r="BK10" s="631"/>
      <c r="BL10" s="631"/>
      <c r="BM10" s="631"/>
      <c r="BN10" s="631"/>
      <c r="BO10" s="631"/>
      <c r="BP10" s="631"/>
      <c r="BQ10" s="631"/>
      <c r="BR10" s="631"/>
      <c r="BS10" s="631"/>
      <c r="BT10" s="631"/>
      <c r="BU10" s="631"/>
      <c r="BV10" s="631"/>
      <c r="BW10" s="631"/>
      <c r="BZ10" s="639"/>
      <c r="CA10" s="639"/>
      <c r="CB10" s="639"/>
      <c r="CC10" s="639"/>
      <c r="CD10" s="639"/>
      <c r="CE10" s="639"/>
      <c r="CF10" s="639"/>
      <c r="CG10" s="639"/>
      <c r="CH10" s="639"/>
      <c r="CI10" s="639"/>
      <c r="CJ10" s="639"/>
      <c r="CK10" s="639"/>
      <c r="CL10" s="639"/>
      <c r="CM10" s="639"/>
      <c r="CN10" s="639"/>
      <c r="CO10" s="639"/>
      <c r="CP10" s="639"/>
      <c r="CZ10" s="637"/>
      <c r="DA10" s="637"/>
      <c r="DB10" s="637"/>
      <c r="DC10" s="637"/>
      <c r="DD10" s="637"/>
      <c r="DE10" s="637"/>
      <c r="DF10" s="637"/>
      <c r="DG10" s="637"/>
      <c r="DH10" s="637"/>
      <c r="DI10" s="637"/>
      <c r="DJ10" s="637"/>
      <c r="DK10" s="637"/>
      <c r="DL10" s="637"/>
      <c r="DM10" s="637"/>
      <c r="DN10" s="637"/>
      <c r="DO10" s="637"/>
      <c r="DP10" s="637"/>
      <c r="DR10" s="637"/>
      <c r="DS10" s="637"/>
      <c r="DT10" s="637"/>
      <c r="DU10" s="637"/>
      <c r="DV10" s="637"/>
      <c r="DW10" s="637"/>
      <c r="DX10" s="637"/>
      <c r="DY10" s="637"/>
      <c r="DZ10" s="637"/>
      <c r="EA10" s="637"/>
      <c r="EB10" s="637"/>
      <c r="EC10" s="637"/>
      <c r="ED10" s="637"/>
      <c r="EE10" s="637"/>
      <c r="EF10" s="637"/>
      <c r="EG10" s="637"/>
      <c r="EH10" s="637"/>
      <c r="EJ10" s="637"/>
      <c r="EK10" s="637"/>
      <c r="EL10" s="637"/>
      <c r="EM10" s="637"/>
      <c r="EN10" s="637"/>
      <c r="EO10" s="637"/>
      <c r="EP10" s="637"/>
      <c r="EQ10" s="637"/>
      <c r="ER10" s="637"/>
      <c r="ES10" s="637"/>
      <c r="ET10" s="637"/>
      <c r="EU10" s="637"/>
      <c r="EV10" s="637"/>
      <c r="EW10" s="637"/>
      <c r="EX10" s="637"/>
      <c r="EY10" s="637"/>
      <c r="EZ10" s="637"/>
      <c r="FB10" s="637"/>
      <c r="FC10" s="637"/>
      <c r="FD10" s="637"/>
      <c r="FE10" s="637"/>
      <c r="FF10" s="637"/>
      <c r="FG10" s="637"/>
      <c r="FH10" s="637"/>
      <c r="FI10" s="637"/>
      <c r="FJ10" s="637"/>
      <c r="FK10" s="637"/>
      <c r="FL10" s="637"/>
      <c r="FM10" s="637"/>
      <c r="FN10" s="637"/>
      <c r="FO10" s="637"/>
      <c r="FP10" s="637"/>
      <c r="FQ10" s="637"/>
      <c r="FR10" s="637"/>
      <c r="FT10" s="637"/>
      <c r="FU10" s="637"/>
      <c r="FV10" s="637"/>
      <c r="FW10" s="637"/>
      <c r="FX10" s="637"/>
      <c r="FY10" s="637"/>
      <c r="FZ10" s="637"/>
      <c r="GA10" s="637"/>
      <c r="GB10" s="637"/>
      <c r="GC10" s="637"/>
      <c r="GD10" s="637"/>
      <c r="GE10" s="637"/>
      <c r="GF10" s="637"/>
      <c r="GG10" s="637"/>
      <c r="GH10" s="637"/>
      <c r="GI10" s="637"/>
      <c r="GJ10" s="637"/>
    </row>
    <row r="11" spans="1:261" s="37" customFormat="1" ht="13.95" customHeight="1" x14ac:dyDescent="0.3">
      <c r="B11" s="626" t="s">
        <v>10</v>
      </c>
      <c r="C11" s="626" t="s">
        <v>11</v>
      </c>
      <c r="D11" s="626" t="s">
        <v>153</v>
      </c>
      <c r="E11" s="626" t="s">
        <v>12</v>
      </c>
      <c r="F11" s="626" t="s">
        <v>13</v>
      </c>
      <c r="G11" s="626" t="s">
        <v>14</v>
      </c>
      <c r="H11" s="629" t="s">
        <v>147</v>
      </c>
      <c r="I11" s="629" t="s">
        <v>148</v>
      </c>
      <c r="J11" s="629" t="s">
        <v>149</v>
      </c>
      <c r="K11" s="633" t="s">
        <v>150</v>
      </c>
      <c r="L11" s="634"/>
      <c r="M11" s="634"/>
      <c r="N11" s="634"/>
      <c r="O11" s="634"/>
      <c r="P11" s="635"/>
      <c r="Q11" s="627" t="s">
        <v>15</v>
      </c>
      <c r="R11" s="626" t="s">
        <v>16</v>
      </c>
      <c r="U11" s="625" t="s">
        <v>10</v>
      </c>
      <c r="V11" s="625" t="s">
        <v>11</v>
      </c>
      <c r="W11" s="625" t="s">
        <v>153</v>
      </c>
      <c r="X11" s="625" t="s">
        <v>12</v>
      </c>
      <c r="Y11" s="625" t="s">
        <v>13</v>
      </c>
      <c r="Z11" s="628" t="s">
        <v>14</v>
      </c>
      <c r="AA11" s="636" t="s">
        <v>147</v>
      </c>
      <c r="AB11" s="636" t="s">
        <v>148</v>
      </c>
      <c r="AC11" s="636" t="s">
        <v>149</v>
      </c>
      <c r="AD11" s="642" t="s">
        <v>150</v>
      </c>
      <c r="AE11" s="642"/>
      <c r="AF11" s="642"/>
      <c r="AG11" s="642"/>
      <c r="AH11" s="642"/>
      <c r="AI11" s="643"/>
      <c r="AJ11" s="624" t="s">
        <v>15</v>
      </c>
      <c r="AK11" s="625" t="s">
        <v>16</v>
      </c>
      <c r="AN11" s="626" t="s">
        <v>10</v>
      </c>
      <c r="AO11" s="626" t="s">
        <v>11</v>
      </c>
      <c r="AP11" s="626" t="s">
        <v>153</v>
      </c>
      <c r="AQ11" s="626" t="s">
        <v>12</v>
      </c>
      <c r="AR11" s="626" t="s">
        <v>13</v>
      </c>
      <c r="AS11" s="626" t="s">
        <v>14</v>
      </c>
      <c r="AT11" s="629" t="s">
        <v>147</v>
      </c>
      <c r="AU11" s="629" t="s">
        <v>148</v>
      </c>
      <c r="AV11" s="629" t="s">
        <v>149</v>
      </c>
      <c r="AW11" s="633" t="s">
        <v>150</v>
      </c>
      <c r="AX11" s="634"/>
      <c r="AY11" s="634"/>
      <c r="AZ11" s="634"/>
      <c r="BA11" s="634"/>
      <c r="BB11" s="635"/>
      <c r="BC11" s="627" t="s">
        <v>15</v>
      </c>
      <c r="BD11" s="626" t="s">
        <v>16</v>
      </c>
      <c r="BG11" s="625" t="s">
        <v>10</v>
      </c>
      <c r="BH11" s="625" t="s">
        <v>11</v>
      </c>
      <c r="BI11" s="625" t="s">
        <v>153</v>
      </c>
      <c r="BJ11" s="625" t="s">
        <v>12</v>
      </c>
      <c r="BK11" s="625" t="s">
        <v>13</v>
      </c>
      <c r="BL11" s="628" t="s">
        <v>14</v>
      </c>
      <c r="BM11" s="636" t="s">
        <v>147</v>
      </c>
      <c r="BN11" s="636" t="s">
        <v>148</v>
      </c>
      <c r="BO11" s="636" t="s">
        <v>149</v>
      </c>
      <c r="BP11" s="642" t="s">
        <v>150</v>
      </c>
      <c r="BQ11" s="642"/>
      <c r="BR11" s="642"/>
      <c r="BS11" s="642"/>
      <c r="BT11" s="642"/>
      <c r="BU11" s="643"/>
      <c r="BV11" s="624" t="s">
        <v>15</v>
      </c>
      <c r="BW11" s="625" t="s">
        <v>16</v>
      </c>
      <c r="BZ11" s="638" t="s">
        <v>10</v>
      </c>
      <c r="CA11" s="638" t="s">
        <v>11</v>
      </c>
      <c r="CB11" s="638" t="s">
        <v>153</v>
      </c>
      <c r="CC11" s="638" t="s">
        <v>12</v>
      </c>
      <c r="CD11" s="638" t="s">
        <v>13</v>
      </c>
      <c r="CE11" s="638" t="s">
        <v>14</v>
      </c>
      <c r="CF11" s="650" t="s">
        <v>147</v>
      </c>
      <c r="CG11" s="650" t="s">
        <v>148</v>
      </c>
      <c r="CH11" s="650" t="s">
        <v>149</v>
      </c>
      <c r="CI11" s="651" t="s">
        <v>150</v>
      </c>
      <c r="CJ11" s="651"/>
      <c r="CK11" s="651"/>
      <c r="CL11" s="651"/>
      <c r="CM11" s="651"/>
      <c r="CN11" s="652"/>
      <c r="CO11" s="640" t="s">
        <v>15</v>
      </c>
      <c r="CP11" s="638" t="s">
        <v>16</v>
      </c>
      <c r="CZ11" s="637"/>
      <c r="DA11" s="637"/>
      <c r="DB11" s="637"/>
      <c r="DC11" s="637"/>
      <c r="DD11" s="637"/>
      <c r="DE11" s="637"/>
      <c r="DF11" s="637"/>
      <c r="DG11" s="637"/>
      <c r="DH11" s="637"/>
      <c r="DI11" s="637"/>
      <c r="DJ11" s="637"/>
      <c r="DK11" s="637"/>
      <c r="DL11" s="637"/>
      <c r="DM11" s="637"/>
      <c r="DN11" s="637"/>
      <c r="DO11" s="637"/>
      <c r="DP11" s="637"/>
      <c r="DR11" s="637"/>
      <c r="DS11" s="637"/>
      <c r="DT11" s="637"/>
      <c r="DU11" s="637"/>
      <c r="DV11" s="637"/>
      <c r="DW11" s="637"/>
      <c r="DX11" s="637"/>
      <c r="DY11" s="637"/>
      <c r="DZ11" s="637"/>
      <c r="EA11" s="637"/>
      <c r="EB11" s="637"/>
      <c r="EC11" s="637"/>
      <c r="ED11" s="637"/>
      <c r="EE11" s="637"/>
      <c r="EF11" s="637"/>
      <c r="EG11" s="637"/>
      <c r="EH11" s="637"/>
      <c r="EJ11" s="637"/>
      <c r="EK11" s="637"/>
      <c r="EL11" s="637"/>
      <c r="EM11" s="637"/>
      <c r="EN11" s="637"/>
      <c r="EO11" s="637"/>
      <c r="EP11" s="637"/>
      <c r="EQ11" s="637"/>
      <c r="ER11" s="637"/>
      <c r="ES11" s="637"/>
      <c r="ET11" s="637"/>
      <c r="EU11" s="637"/>
      <c r="EV11" s="637"/>
      <c r="EW11" s="637"/>
      <c r="EX11" s="637"/>
      <c r="EY11" s="637"/>
      <c r="EZ11" s="637"/>
      <c r="FB11" s="637"/>
      <c r="FC11" s="637"/>
      <c r="FD11" s="637"/>
      <c r="FE11" s="637"/>
      <c r="FF11" s="637"/>
      <c r="FG11" s="637"/>
      <c r="FH11" s="637"/>
      <c r="FI11" s="637"/>
      <c r="FJ11" s="637"/>
      <c r="FK11" s="637"/>
      <c r="FL11" s="637"/>
      <c r="FM11" s="637"/>
      <c r="FN11" s="637"/>
      <c r="FO11" s="637"/>
      <c r="FP11" s="637"/>
      <c r="FQ11" s="637"/>
      <c r="FR11" s="637"/>
      <c r="FT11" s="637"/>
      <c r="FU11" s="637"/>
      <c r="FV11" s="637"/>
      <c r="FW11" s="637"/>
      <c r="FX11" s="637"/>
      <c r="FY11" s="637"/>
      <c r="FZ11" s="637"/>
      <c r="GA11" s="637"/>
      <c r="GB11" s="637"/>
      <c r="GC11" s="637"/>
      <c r="GD11" s="637"/>
      <c r="GE11" s="637"/>
      <c r="GF11" s="637"/>
      <c r="GG11" s="637"/>
      <c r="GH11" s="637"/>
      <c r="GI11" s="637"/>
      <c r="GJ11" s="637"/>
    </row>
    <row r="12" spans="1:261" s="69" customFormat="1" ht="14.25" customHeight="1" x14ac:dyDescent="0.3">
      <c r="B12" s="626"/>
      <c r="C12" s="626"/>
      <c r="D12" s="626"/>
      <c r="E12" s="626"/>
      <c r="F12" s="626"/>
      <c r="G12" s="626"/>
      <c r="H12" s="630"/>
      <c r="I12" s="630"/>
      <c r="J12" s="630"/>
      <c r="K12" s="645"/>
      <c r="L12" s="646"/>
      <c r="M12" s="646"/>
      <c r="N12" s="646"/>
      <c r="O12" s="646"/>
      <c r="P12" s="274" t="s">
        <v>28</v>
      </c>
      <c r="Q12" s="627"/>
      <c r="R12" s="626"/>
      <c r="S12" s="70"/>
      <c r="T12" s="70"/>
      <c r="U12" s="625"/>
      <c r="V12" s="625"/>
      <c r="W12" s="625"/>
      <c r="X12" s="625"/>
      <c r="Y12" s="625"/>
      <c r="Z12" s="628"/>
      <c r="AA12" s="636"/>
      <c r="AB12" s="636"/>
      <c r="AC12" s="636"/>
      <c r="AD12" s="644"/>
      <c r="AE12" s="644"/>
      <c r="AF12" s="644"/>
      <c r="AG12" s="644"/>
      <c r="AH12" s="644"/>
      <c r="AI12" s="279" t="s">
        <v>28</v>
      </c>
      <c r="AJ12" s="624"/>
      <c r="AK12" s="625"/>
      <c r="AN12" s="626"/>
      <c r="AO12" s="626"/>
      <c r="AP12" s="626"/>
      <c r="AQ12" s="626"/>
      <c r="AR12" s="626"/>
      <c r="AS12" s="626"/>
      <c r="AT12" s="630"/>
      <c r="AU12" s="630"/>
      <c r="AV12" s="630"/>
      <c r="AW12" s="645"/>
      <c r="AX12" s="646"/>
      <c r="AY12" s="646"/>
      <c r="AZ12" s="646"/>
      <c r="BA12" s="646"/>
      <c r="BB12" s="274" t="s">
        <v>28</v>
      </c>
      <c r="BC12" s="627"/>
      <c r="BD12" s="626"/>
      <c r="BE12" s="70"/>
      <c r="BF12" s="70"/>
      <c r="BG12" s="625"/>
      <c r="BH12" s="625"/>
      <c r="BI12" s="625"/>
      <c r="BJ12" s="625"/>
      <c r="BK12" s="625"/>
      <c r="BL12" s="628"/>
      <c r="BM12" s="636"/>
      <c r="BN12" s="636"/>
      <c r="BO12" s="636"/>
      <c r="BP12" s="644"/>
      <c r="BQ12" s="644"/>
      <c r="BR12" s="644"/>
      <c r="BS12" s="644"/>
      <c r="BT12" s="644"/>
      <c r="BU12" s="279" t="s">
        <v>28</v>
      </c>
      <c r="BV12" s="624"/>
      <c r="BW12" s="625"/>
      <c r="BY12" s="70"/>
      <c r="BZ12" s="638"/>
      <c r="CA12" s="638"/>
      <c r="CB12" s="638"/>
      <c r="CC12" s="638"/>
      <c r="CD12" s="638"/>
      <c r="CE12" s="638"/>
      <c r="CF12" s="650"/>
      <c r="CG12" s="650"/>
      <c r="CH12" s="650"/>
      <c r="CI12" s="653"/>
      <c r="CJ12" s="653"/>
      <c r="CK12" s="653"/>
      <c r="CL12" s="653"/>
      <c r="CM12" s="653"/>
      <c r="CN12" s="280" t="s">
        <v>28</v>
      </c>
      <c r="CO12" s="641"/>
      <c r="CP12" s="638"/>
      <c r="CQ12" s="70"/>
      <c r="CR12" s="70"/>
      <c r="CS12" s="70"/>
      <c r="CT12" s="70"/>
      <c r="CU12" s="70"/>
      <c r="CV12" s="70"/>
      <c r="CW12" s="70"/>
      <c r="CX12" s="70"/>
      <c r="CZ12" s="71" t="s">
        <v>10</v>
      </c>
      <c r="DA12" s="39" t="s">
        <v>17</v>
      </c>
      <c r="DB12" s="39" t="s">
        <v>153</v>
      </c>
      <c r="DC12" s="39" t="s">
        <v>18</v>
      </c>
      <c r="DD12" s="71" t="s">
        <v>19</v>
      </c>
      <c r="DE12" s="71" t="s">
        <v>20</v>
      </c>
      <c r="DF12" s="71" t="s">
        <v>138</v>
      </c>
      <c r="DG12" s="71" t="s">
        <v>139</v>
      </c>
      <c r="DH12" s="71" t="s">
        <v>140</v>
      </c>
      <c r="DI12" s="71">
        <v>1</v>
      </c>
      <c r="DJ12" s="71">
        <v>2</v>
      </c>
      <c r="DK12" s="71">
        <v>3</v>
      </c>
      <c r="DL12" s="71">
        <v>4</v>
      </c>
      <c r="DM12" s="71">
        <v>5</v>
      </c>
      <c r="DN12" s="71" t="s">
        <v>146</v>
      </c>
      <c r="DO12" s="72" t="s">
        <v>21</v>
      </c>
      <c r="DP12" s="39" t="s">
        <v>22</v>
      </c>
      <c r="DR12" s="71" t="s">
        <v>10</v>
      </c>
      <c r="DS12" s="39" t="s">
        <v>17</v>
      </c>
      <c r="DT12" s="39" t="s">
        <v>153</v>
      </c>
      <c r="DU12" s="39" t="s">
        <v>18</v>
      </c>
      <c r="DV12" s="71" t="s">
        <v>19</v>
      </c>
      <c r="DW12" s="71" t="s">
        <v>20</v>
      </c>
      <c r="DX12" s="71" t="s">
        <v>138</v>
      </c>
      <c r="DY12" s="71" t="s">
        <v>139</v>
      </c>
      <c r="DZ12" s="71" t="s">
        <v>140</v>
      </c>
      <c r="EA12" s="71">
        <v>1</v>
      </c>
      <c r="EB12" s="71">
        <v>2</v>
      </c>
      <c r="EC12" s="71">
        <v>3</v>
      </c>
      <c r="ED12" s="71">
        <v>4</v>
      </c>
      <c r="EE12" s="71">
        <v>5</v>
      </c>
      <c r="EF12" s="71" t="s">
        <v>146</v>
      </c>
      <c r="EG12" s="72" t="s">
        <v>21</v>
      </c>
      <c r="EH12" s="39" t="s">
        <v>22</v>
      </c>
      <c r="EJ12" s="71" t="s">
        <v>10</v>
      </c>
      <c r="EK12" s="39" t="s">
        <v>17</v>
      </c>
      <c r="EL12" s="39"/>
      <c r="EM12" s="39" t="s">
        <v>18</v>
      </c>
      <c r="EN12" s="71" t="s">
        <v>19</v>
      </c>
      <c r="EO12" s="71" t="s">
        <v>20</v>
      </c>
      <c r="EP12" s="71" t="s">
        <v>138</v>
      </c>
      <c r="EQ12" s="71" t="s">
        <v>139</v>
      </c>
      <c r="ER12" s="71" t="s">
        <v>140</v>
      </c>
      <c r="ES12" s="71">
        <v>1</v>
      </c>
      <c r="ET12" s="71">
        <v>2</v>
      </c>
      <c r="EU12" s="71">
        <v>3</v>
      </c>
      <c r="EV12" s="71">
        <v>4</v>
      </c>
      <c r="EW12" s="71">
        <v>5</v>
      </c>
      <c r="EX12" s="71" t="s">
        <v>146</v>
      </c>
      <c r="EY12" s="72" t="s">
        <v>21</v>
      </c>
      <c r="EZ12" s="39" t="s">
        <v>22</v>
      </c>
      <c r="FB12" s="71" t="s">
        <v>10</v>
      </c>
      <c r="FC12" s="39" t="s">
        <v>17</v>
      </c>
      <c r="FD12" s="39" t="s">
        <v>153</v>
      </c>
      <c r="FE12" s="39" t="s">
        <v>18</v>
      </c>
      <c r="FF12" s="71" t="s">
        <v>19</v>
      </c>
      <c r="FG12" s="71" t="s">
        <v>20</v>
      </c>
      <c r="FH12" s="71" t="s">
        <v>138</v>
      </c>
      <c r="FI12" s="71" t="s">
        <v>139</v>
      </c>
      <c r="FJ12" s="71" t="s">
        <v>140</v>
      </c>
      <c r="FK12" s="71">
        <v>1</v>
      </c>
      <c r="FL12" s="71">
        <v>2</v>
      </c>
      <c r="FM12" s="71">
        <v>3</v>
      </c>
      <c r="FN12" s="71">
        <v>4</v>
      </c>
      <c r="FO12" s="71">
        <v>5</v>
      </c>
      <c r="FP12" s="71" t="s">
        <v>146</v>
      </c>
      <c r="FQ12" s="72" t="s">
        <v>21</v>
      </c>
      <c r="FR12" s="39" t="s">
        <v>22</v>
      </c>
      <c r="FT12" s="71" t="s">
        <v>10</v>
      </c>
      <c r="FU12" s="39" t="s">
        <v>17</v>
      </c>
      <c r="FV12" s="39" t="s">
        <v>153</v>
      </c>
      <c r="FW12" s="39" t="s">
        <v>18</v>
      </c>
      <c r="FX12" s="71" t="s">
        <v>19</v>
      </c>
      <c r="FY12" s="71" t="s">
        <v>20</v>
      </c>
      <c r="FZ12" s="71" t="s">
        <v>138</v>
      </c>
      <c r="GA12" s="71" t="s">
        <v>139</v>
      </c>
      <c r="GB12" s="71" t="s">
        <v>140</v>
      </c>
      <c r="GC12" s="71">
        <v>1</v>
      </c>
      <c r="GD12" s="71">
        <v>2</v>
      </c>
      <c r="GE12" s="71">
        <v>3</v>
      </c>
      <c r="GF12" s="71">
        <v>4</v>
      </c>
      <c r="GG12" s="71">
        <v>5</v>
      </c>
      <c r="GH12" s="71" t="s">
        <v>146</v>
      </c>
      <c r="GI12" s="72" t="s">
        <v>21</v>
      </c>
      <c r="GJ12" s="39" t="s">
        <v>22</v>
      </c>
    </row>
    <row r="13" spans="1:261" ht="6.75" customHeight="1" x14ac:dyDescent="0.3">
      <c r="B13" s="16"/>
      <c r="C13" s="73"/>
      <c r="D13" s="73"/>
      <c r="E13" s="73"/>
      <c r="F13" s="65"/>
      <c r="G13" s="65"/>
      <c r="H13" s="65"/>
      <c r="I13" s="65"/>
      <c r="J13" s="65"/>
      <c r="K13" s="65"/>
      <c r="L13" s="65"/>
      <c r="M13" s="65"/>
      <c r="N13" s="65"/>
      <c r="O13" s="65"/>
      <c r="P13" s="65"/>
      <c r="Q13" s="74"/>
      <c r="R13" s="111"/>
      <c r="S13" s="111"/>
      <c r="T13" s="111"/>
      <c r="U13" s="16"/>
      <c r="V13" s="73"/>
      <c r="W13" s="73"/>
      <c r="X13" s="73"/>
      <c r="Y13" s="65"/>
      <c r="Z13" s="65"/>
      <c r="AA13" s="65"/>
      <c r="AB13" s="65"/>
      <c r="AC13" s="65"/>
      <c r="AD13" s="65"/>
      <c r="AE13" s="65"/>
      <c r="AF13" s="65"/>
      <c r="AG13" s="65"/>
      <c r="AH13" s="65"/>
      <c r="AI13" s="65"/>
      <c r="AJ13" s="74"/>
      <c r="AK13" s="111"/>
      <c r="AN13" s="16"/>
      <c r="AO13" s="73"/>
      <c r="AP13" s="111"/>
      <c r="AQ13" s="111"/>
      <c r="AR13" s="65"/>
      <c r="AS13" s="65"/>
      <c r="AT13" s="65"/>
      <c r="AU13" s="65"/>
      <c r="AV13" s="65"/>
      <c r="AW13" s="65"/>
      <c r="AX13" s="65"/>
      <c r="AY13" s="65"/>
      <c r="AZ13" s="65"/>
      <c r="BA13" s="65"/>
      <c r="BB13" s="65"/>
      <c r="BC13" s="74"/>
      <c r="BD13" s="111"/>
      <c r="BE13" s="111"/>
      <c r="BF13" s="111"/>
      <c r="BG13" s="16"/>
      <c r="BH13" s="73"/>
      <c r="BI13" s="111"/>
      <c r="BJ13" s="111"/>
      <c r="BK13" s="65"/>
      <c r="BL13" s="65"/>
      <c r="BM13" s="65"/>
      <c r="BN13" s="65"/>
      <c r="BO13" s="65"/>
      <c r="BP13" s="65"/>
      <c r="BQ13" s="65"/>
      <c r="BR13" s="65"/>
      <c r="BS13" s="65"/>
      <c r="BT13" s="65"/>
      <c r="BU13" s="65"/>
      <c r="BV13" s="74"/>
      <c r="BW13" s="111"/>
      <c r="BY13" s="111"/>
      <c r="BZ13" s="16"/>
      <c r="CA13" s="73"/>
      <c r="CB13" s="111"/>
      <c r="CC13" s="111"/>
      <c r="CD13" s="65"/>
      <c r="CE13" s="65"/>
      <c r="CF13" s="65"/>
      <c r="CG13" s="65"/>
      <c r="CH13" s="65"/>
      <c r="CI13" s="65"/>
      <c r="CJ13" s="65"/>
      <c r="CK13" s="65"/>
      <c r="CL13" s="65"/>
      <c r="CM13" s="65"/>
      <c r="CN13" s="74"/>
      <c r="CO13" s="74"/>
      <c r="CP13" s="111"/>
      <c r="CQ13" s="111"/>
      <c r="CR13" s="111"/>
      <c r="CS13" s="111"/>
      <c r="CT13" s="111"/>
      <c r="CU13" s="111"/>
      <c r="CV13" s="111"/>
      <c r="CW13" s="111"/>
      <c r="CX13" s="111"/>
      <c r="CZ13" s="42"/>
      <c r="DA13" s="43"/>
      <c r="DB13" s="43"/>
      <c r="DC13" s="43"/>
      <c r="DD13" s="42"/>
      <c r="DE13" s="42"/>
      <c r="DF13" s="42"/>
      <c r="DG13" s="42"/>
      <c r="DH13" s="42"/>
      <c r="DI13" s="42"/>
      <c r="DJ13" s="42"/>
      <c r="DK13" s="42"/>
      <c r="DL13" s="42"/>
      <c r="DM13" s="42"/>
      <c r="DN13" s="42"/>
      <c r="DO13" s="75"/>
      <c r="DP13" s="43"/>
      <c r="DR13" s="42"/>
      <c r="DS13" s="43"/>
      <c r="DT13" s="43"/>
      <c r="DU13" s="43"/>
      <c r="DV13" s="42"/>
      <c r="DW13" s="42"/>
      <c r="DX13" s="42"/>
      <c r="DY13" s="42"/>
      <c r="DZ13" s="42"/>
      <c r="EA13" s="42"/>
      <c r="EB13" s="42"/>
      <c r="EC13" s="42"/>
      <c r="ED13" s="42"/>
      <c r="EE13" s="42"/>
      <c r="EF13" s="42"/>
      <c r="EG13" s="75"/>
      <c r="EH13" s="43"/>
      <c r="EJ13" s="42"/>
      <c r="EK13" s="43"/>
      <c r="EL13" s="43"/>
      <c r="EM13" s="43"/>
      <c r="EN13" s="42"/>
      <c r="EO13" s="42"/>
      <c r="EP13" s="42"/>
      <c r="EQ13" s="42"/>
      <c r="ER13" s="42"/>
      <c r="ES13" s="42"/>
      <c r="ET13" s="42"/>
      <c r="EU13" s="42"/>
      <c r="EV13" s="42"/>
      <c r="EW13" s="42"/>
      <c r="EX13" s="42"/>
      <c r="EY13" s="75"/>
      <c r="EZ13" s="43"/>
      <c r="FB13" s="42"/>
      <c r="FC13" s="43"/>
      <c r="FD13" s="43"/>
      <c r="FE13" s="43"/>
      <c r="FF13" s="42"/>
      <c r="FG13" s="42"/>
      <c r="FH13" s="42"/>
      <c r="FI13" s="42"/>
      <c r="FJ13" s="42"/>
      <c r="FK13" s="42"/>
      <c r="FL13" s="42"/>
      <c r="FM13" s="42"/>
      <c r="FN13" s="42"/>
      <c r="FO13" s="42"/>
      <c r="FP13" s="42"/>
      <c r="FQ13" s="75"/>
      <c r="FR13" s="43"/>
      <c r="FT13" s="42"/>
      <c r="FU13" s="43"/>
      <c r="FV13" s="43"/>
      <c r="FW13" s="43"/>
      <c r="FX13" s="42"/>
      <c r="FY13" s="42"/>
      <c r="FZ13" s="42"/>
      <c r="GA13" s="42"/>
      <c r="GB13" s="42"/>
      <c r="GC13" s="42"/>
      <c r="GD13" s="42"/>
      <c r="GE13" s="42"/>
      <c r="GF13" s="42"/>
      <c r="GG13" s="42"/>
      <c r="GH13" s="42"/>
      <c r="GI13" s="75"/>
      <c r="GJ13" s="43"/>
    </row>
    <row r="14" spans="1:261" s="168" customFormat="1" ht="26.25" customHeight="1" x14ac:dyDescent="0.3">
      <c r="B14" s="169" t="str">
        <f t="shared" ref="B14:B45" si="0">IFERROR(INDEX($CZ$14:$CZ$105,MATCH($R14,$DP$14:$DP$105,0)),"")</f>
        <v/>
      </c>
      <c r="C14" s="170" t="str">
        <f t="shared" ref="C14:C45" si="1">IFERROR(INDEX(DA$14:DA$105,MATCH($R14,$DP$14:$DP$105,0)),"")</f>
        <v/>
      </c>
      <c r="D14" s="171" t="str">
        <f t="shared" ref="D14:D45" si="2">IFERROR(INDEX(DB$14:DB$105,MATCH($R14,$DP$14:$DP$105,0)),"")</f>
        <v/>
      </c>
      <c r="E14" s="171" t="str">
        <f t="shared" ref="E14:E45" si="3">IFERROR(INDEX(DC$14:DC$105,MATCH($R14,$DP$14:$DP$105,0)),"")</f>
        <v/>
      </c>
      <c r="F14" s="171" t="str">
        <f t="shared" ref="F14:F45" si="4">IFERROR(INDEX(DD$14:DD$105,MATCH($R14,$DP$14:$DP$105,0)),"")</f>
        <v/>
      </c>
      <c r="G14" s="171" t="str">
        <f t="shared" ref="G14:G45" si="5">IFERROR(INDEX(DE$14:DE$105,MATCH($R14,$DP$14:$DP$105,0)),"")</f>
        <v/>
      </c>
      <c r="H14" s="172" t="str">
        <f t="shared" ref="H14:H45" si="6">IFERROR(INDEX(DF$14:DF$105,MATCH($R14,DP$14:DP$105,0)),"")</f>
        <v/>
      </c>
      <c r="I14" s="172" t="str">
        <f t="shared" ref="I14:I45" si="7">IFERROR(INDEX(DG$14:DG$105,MATCH($R14,DP$14:DP$105,0)),"")</f>
        <v/>
      </c>
      <c r="J14" s="172" t="str">
        <f t="shared" ref="J14:J45" si="8">IFERROR(INDEX(DH$14:DH$105,MATCH($R14,DP$14:DP$105,0)),"")</f>
        <v/>
      </c>
      <c r="K14" s="275" t="str">
        <f t="shared" ref="K14:K45" si="9">IFERROR(INDEX(DI$14:DI$105,MATCH($R14,DP$14:DP$105,0)),"")</f>
        <v/>
      </c>
      <c r="L14" s="275" t="str">
        <f t="shared" ref="L14:L45" si="10">IFERROR(INDEX(DJ$14:DJ$105,MATCH($R14,DP$14:DP$105,0)),"")</f>
        <v/>
      </c>
      <c r="M14" s="275" t="str">
        <f t="shared" ref="M14:M45" si="11">IFERROR(INDEX(DK$14:DK$105,MATCH($R14,DP$14:DP$105,0)),"")</f>
        <v/>
      </c>
      <c r="N14" s="275" t="str">
        <f t="shared" ref="N14:N45" si="12">IFERROR(INDEX(DL$14:DL$105,MATCH($R14,DP$14:DP$105,0)),"")</f>
        <v/>
      </c>
      <c r="O14" s="275" t="str">
        <f t="shared" ref="O14:O45" si="13">IFERROR(INDEX(DM$14:DM$105,MATCH($R14,DP$14:DP$105,0)),"")</f>
        <v/>
      </c>
      <c r="P14" s="276" t="str">
        <f t="shared" ref="P14:P45" si="14">IFERROR(INDEX(DN$14:DN$105,MATCH($R14,DP$14:DP$105,0)),"")</f>
        <v/>
      </c>
      <c r="Q14" s="400" t="str">
        <f t="shared" ref="Q14:Q69" si="15">IFERROR(INDEX(DO$14:DO$105,MATCH($R14,$DP$14:$DP$105,0)),"")</f>
        <v/>
      </c>
      <c r="R14" s="173">
        <v>1</v>
      </c>
      <c r="S14" s="174"/>
      <c r="T14" s="174"/>
      <c r="U14" s="175" t="str">
        <f t="shared" ref="U14:U45" si="16">IFERROR(INDEX(DR$14:DR$105,MATCH($AK14,$EH$14:$EH$105,0)),"")</f>
        <v/>
      </c>
      <c r="V14" s="170" t="str">
        <f t="shared" ref="V14:V45" si="17">IFERROR(INDEX(DS$14:DS$105,MATCH($AK14,$EH$14:$EH$105,0)),"")</f>
        <v/>
      </c>
      <c r="W14" s="171" t="str">
        <f t="shared" ref="W14:W45" si="18">IFERROR(INDEX(DT$14:DT$105,MATCH($AK14,$EH$14:$EH$105,0)),"")</f>
        <v/>
      </c>
      <c r="X14" s="171" t="str">
        <f t="shared" ref="X14:X45" si="19">IFERROR(INDEX(DU$14:DU$105,MATCH($AK14,$EH$14:$EH$105,0)),"")</f>
        <v/>
      </c>
      <c r="Y14" s="171" t="str">
        <f t="shared" ref="Y14:Y45" si="20">IFERROR(INDEX(DV$14:DV$105,MATCH($AK14,$EH$14:$EH$105,0)),"")</f>
        <v/>
      </c>
      <c r="Z14" s="171" t="str">
        <f t="shared" ref="Z14:Z45" si="21">IFERROR(INDEX(DW$14:DW$105,MATCH($AK14,$EH$14:$EH$105,0)),"")</f>
        <v/>
      </c>
      <c r="AA14" s="172" t="str">
        <f t="shared" ref="AA14:AA45" si="22">IFERROR(INDEX(DX$14:DX$105,MATCH($R14,EH$14:EH$105,0)),"")</f>
        <v/>
      </c>
      <c r="AB14" s="172" t="str">
        <f t="shared" ref="AB14:AB45" si="23">IFERROR(INDEX(DY$14:DY$105,MATCH($R14,EH$14:EH$105,0)),"")</f>
        <v/>
      </c>
      <c r="AC14" s="172" t="str">
        <f t="shared" ref="AC14:AC45" si="24">IFERROR(INDEX(DZ$14:DZ$105,MATCH($R14,EH$14:EH$105,0)),"")</f>
        <v/>
      </c>
      <c r="AD14" s="275" t="str">
        <f t="shared" ref="AD14:AD45" si="25">IFERROR(INDEX(EA$14:EA$105,MATCH($R14,EH$14:EH$105,0)),"")</f>
        <v/>
      </c>
      <c r="AE14" s="275" t="str">
        <f t="shared" ref="AE14:AE45" si="26">IFERROR(INDEX(EB$14:EB$105,MATCH($R14,EH$14:EH$105,0)),"")</f>
        <v/>
      </c>
      <c r="AF14" s="275" t="str">
        <f t="shared" ref="AF14:AF45" si="27">IFERROR(INDEX(EC$14:EC$105,MATCH($R14,EH$14:EH$105,0)),"")</f>
        <v/>
      </c>
      <c r="AG14" s="275" t="str">
        <f t="shared" ref="AG14:AG45" si="28">IFERROR(INDEX(ED$14:ED$105,MATCH($R14,EH$14:EH$105,0)),"")</f>
        <v/>
      </c>
      <c r="AH14" s="275" t="str">
        <f t="shared" ref="AH14:AH45" si="29">IFERROR(INDEX(EE$14:EE$105,MATCH($R14,EH$14:EH$105,0)),"")</f>
        <v/>
      </c>
      <c r="AI14" s="276" t="str">
        <f t="shared" ref="AI14:AI45" si="30">IFERROR(INDEX(EF$14:EF$105,MATCH($R14,EH$14:EH$105,0)),"")</f>
        <v/>
      </c>
      <c r="AJ14" s="400" t="str">
        <f t="shared" ref="AJ14:AJ45" si="31">IFERROR(INDEX(EG$14:EG$105,MATCH($AK14,$EH$14:$EH$105,0)),"")</f>
        <v/>
      </c>
      <c r="AK14" s="173">
        <v>1</v>
      </c>
      <c r="AN14" s="175" t="str">
        <f t="shared" ref="AN14:AN45" si="32">IFERROR(INDEX(EJ$14:EJ$105,MATCH($BD14,$EZ$14:$EZ$105,0)),"")</f>
        <v/>
      </c>
      <c r="AO14" s="170" t="str">
        <f t="shared" ref="AO14:AO45" si="33">IFERROR(INDEX(EK$14:EK$105,MATCH($BD14,$EZ$14:$EZ$105,0)),"")</f>
        <v/>
      </c>
      <c r="AP14" s="171" t="str">
        <f t="shared" ref="AP14:AP45" si="34">IFERROR(INDEX(EL$14:EL$105,MATCH($BD14,$EZ$14:$EZ$105,0)),"")</f>
        <v/>
      </c>
      <c r="AQ14" s="171" t="str">
        <f t="shared" ref="AQ14:AQ45" si="35">IFERROR(INDEX(EM$14:EM$105,MATCH($BD14,$EZ$14:$EZ$105,0)),"")</f>
        <v/>
      </c>
      <c r="AR14" s="171" t="str">
        <f t="shared" ref="AR14:AR45" si="36">IFERROR(INDEX(EN$14:EN$105,MATCH($BD14,$EZ$14:$EZ$105,0)),"")</f>
        <v/>
      </c>
      <c r="AS14" s="171" t="str">
        <f t="shared" ref="AS14:AS45" si="37">IFERROR(INDEX(EO$14:EO$105,MATCH($BD14,$EZ$14:$EZ$105,0)),"")</f>
        <v/>
      </c>
      <c r="AT14" s="172" t="str">
        <f t="shared" ref="AT14:AT45" si="38">IFERROR(INDEX(EP$14:EP$105,MATCH($R14,EZ$14:EZ$105,0)),"")</f>
        <v/>
      </c>
      <c r="AU14" s="172" t="str">
        <f t="shared" ref="AU14:AU45" si="39">IFERROR(INDEX(EQ$14:EQ$105,MATCH($R14,EZ$14:EZ$105,0)),"")</f>
        <v/>
      </c>
      <c r="AV14" s="172" t="str">
        <f t="shared" ref="AV14:AV45" si="40">IFERROR(INDEX(ER$14:ER$105,MATCH($R14,EZ$14:EZ$105,0)),"")</f>
        <v/>
      </c>
      <c r="AW14" s="275" t="str">
        <f t="shared" ref="AW14:AW45" si="41">IFERROR(INDEX(ES$14:ES$105,MATCH($R14,EZ$14:EZ$105,0)),"")</f>
        <v/>
      </c>
      <c r="AX14" s="275" t="str">
        <f t="shared" ref="AX14:AX45" si="42">IFERROR(INDEX(ET$14:ET$105,MATCH($R14,EZ$14:EZ$105,0)),"")</f>
        <v/>
      </c>
      <c r="AY14" s="275" t="str">
        <f t="shared" ref="AY14:AY45" si="43">IFERROR(INDEX(EU$14:EU$105,MATCH($R14,EZ$14:EZ$105,0)),"")</f>
        <v/>
      </c>
      <c r="AZ14" s="275" t="str">
        <f t="shared" ref="AZ14:AZ45" si="44">IFERROR(INDEX(EV$14:EV$105,MATCH($R14,EZ$14:EZ$105,0)),"")</f>
        <v/>
      </c>
      <c r="BA14" s="275" t="str">
        <f t="shared" ref="BA14:BA45" si="45">IFERROR(INDEX(EW$14:EW$105,MATCH($R14,EZ$14:EZ$105,0)),"")</f>
        <v/>
      </c>
      <c r="BB14" s="276" t="str">
        <f t="shared" ref="BB14:BB45" si="46">IFERROR(INDEX(EX$14:EX$105,MATCH($R14,EZ$14:EZ$105,0)),"")</f>
        <v/>
      </c>
      <c r="BC14" s="400" t="str">
        <f t="shared" ref="BC14:BC45" si="47">IFERROR(INDEX(EY$14:EY$105,MATCH($BD14,$EZ$14:$EZ$105,0)),"")</f>
        <v/>
      </c>
      <c r="BD14" s="173">
        <v>1</v>
      </c>
      <c r="BE14" s="174"/>
      <c r="BF14" s="174"/>
      <c r="BG14" s="175" t="str">
        <f t="shared" ref="BG14:BG45" si="48">IFERROR(INDEX(FB$14:FB$105,MATCH($BW14,$FR$14:$FR$105,0)),"")</f>
        <v/>
      </c>
      <c r="BH14" s="170" t="str">
        <f t="shared" ref="BH14:BH45" si="49">IFERROR(INDEX(FC$14:FC$105,MATCH($BW14,$FR$14:$FR$105,0)),"")</f>
        <v/>
      </c>
      <c r="BI14" s="171" t="str">
        <f t="shared" ref="BI14:BI45" si="50">IFERROR(INDEX(FD$14:FD$105,MATCH($BW14,$FR$14:$FR$105,0)),"")</f>
        <v/>
      </c>
      <c r="BJ14" s="171" t="str">
        <f t="shared" ref="BJ14:BJ45" si="51">IFERROR(INDEX(FE$14:FE$105,MATCH($BW14,$FR$14:$FR$105,0)),"")</f>
        <v/>
      </c>
      <c r="BK14" s="171" t="str">
        <f t="shared" ref="BK14:BK45" si="52">IFERROR(INDEX(FF$14:FF$105,MATCH($BW14,$FR$14:$FR$105,0)),"")</f>
        <v/>
      </c>
      <c r="BL14" s="171" t="str">
        <f t="shared" ref="BL14:BL45" si="53">IFERROR(INDEX(FG$14:FG$105,MATCH($BW14,$FR$14:$FR$105,0)),"")</f>
        <v/>
      </c>
      <c r="BM14" s="172" t="str">
        <f t="shared" ref="BM14:BM45" si="54">IFERROR(INDEX(FH$14:FH$105,MATCH($R14,FR$14:FR$105,0)),"")</f>
        <v/>
      </c>
      <c r="BN14" s="172" t="str">
        <f t="shared" ref="BN14:BN45" si="55">IFERROR(INDEX(FI$14:FI$105,MATCH($R14,FR$14:FR$105,0)),"")</f>
        <v/>
      </c>
      <c r="BO14" s="172" t="str">
        <f t="shared" ref="BO14:BO45" si="56">IFERROR(INDEX(FJ$14:FJ$105,MATCH($R14,FR$14:FR$105,0)),"")</f>
        <v/>
      </c>
      <c r="BP14" s="275" t="str">
        <f t="shared" ref="BP14:BP45" si="57">IFERROR(INDEX(FK$14:FK$105,MATCH($R14,FR$14:FR$105,0)),"")</f>
        <v/>
      </c>
      <c r="BQ14" s="275" t="str">
        <f t="shared" ref="BQ14:BQ45" si="58">IFERROR(INDEX(FL$14:FL$105,MATCH($R14,FR$14:FR$105,0)),"")</f>
        <v/>
      </c>
      <c r="BR14" s="275" t="str">
        <f t="shared" ref="BR14:BR45" si="59">IFERROR(INDEX(FM$14:FM$105,MATCH($R14,FR$14:FR$105,0)),"")</f>
        <v/>
      </c>
      <c r="BS14" s="275" t="str">
        <f t="shared" ref="BS14:BS45" si="60">IFERROR(INDEX(FN$14:FN$105,MATCH($R14,FR$14:FR$105,0)),"")</f>
        <v/>
      </c>
      <c r="BT14" s="275" t="str">
        <f t="shared" ref="BT14:BT45" si="61">IFERROR(INDEX(FO$14:FO$105,MATCH($R14,FR$14:FR$105,0)),"")</f>
        <v/>
      </c>
      <c r="BU14" s="276" t="str">
        <f t="shared" ref="BU14:BU45" si="62">IFERROR(INDEX(FP$14:FP$105,MATCH($R14,FR$14:FR$105,0)),"")</f>
        <v/>
      </c>
      <c r="BV14" s="400" t="str">
        <f t="shared" ref="BV14:BV45" si="63">IFERROR(INDEX(FQ$14:FQ$105,MATCH($BW14,$FR$14:$FR$105,0)),"")</f>
        <v/>
      </c>
      <c r="BW14" s="173">
        <v>1</v>
      </c>
      <c r="BY14" s="174"/>
      <c r="BZ14" s="175" t="str">
        <f t="shared" ref="BZ14:BZ45" si="64">IFERROR(INDEX(FT$14:FT$105,MATCH($CP14,$GJ$14:$GJ$105,0)),"")</f>
        <v/>
      </c>
      <c r="CA14" s="170" t="str">
        <f t="shared" ref="CA14:CA45" si="65">IFERROR(INDEX(FU$14:FU$105,MATCH($CP14,$GJ$14:$GJ$105,0)),"")</f>
        <v/>
      </c>
      <c r="CB14" s="171" t="str">
        <f t="shared" ref="CB14:CB45" si="66">IFERROR(INDEX(FV$14:FV$105,MATCH($CP14,$GJ$14:$GJ$105,0)),"")</f>
        <v/>
      </c>
      <c r="CC14" s="171" t="str">
        <f t="shared" ref="CC14:CC45" si="67">IFERROR(INDEX(FW$14:FW$105,MATCH($CP14,$GJ$14:$GJ$105,0)),"")</f>
        <v/>
      </c>
      <c r="CD14" s="171" t="str">
        <f t="shared" ref="CD14:CD45" si="68">IFERROR(INDEX(FX$14:FX$105,MATCH($CP14,$GJ$14:$GJ$105,0)),"")</f>
        <v/>
      </c>
      <c r="CE14" s="171" t="str">
        <f t="shared" ref="CE14:CE45" si="69">IFERROR(INDEX(FY$14:FY$105,MATCH($CP14,$GJ$14:$GJ$105,0)),"")</f>
        <v/>
      </c>
      <c r="CF14" s="172" t="str">
        <f>IFERROR(INDEX(FZ$14:FZ$105,MATCH($R14,GJ$14:GJ$105,0)),"")</f>
        <v/>
      </c>
      <c r="CG14" s="172" t="str">
        <f>IFERROR(INDEX(GA$14:GA$105,MATCH($R14,GJ$14:GJ$105,0)),"")</f>
        <v/>
      </c>
      <c r="CH14" s="172" t="str">
        <f>IFERROR(INDEX(GB$14:GB$105,MATCH($R14,GJ$14:GJ$105,0)),"")</f>
        <v/>
      </c>
      <c r="CI14" s="275" t="str">
        <f>IFERROR(INDEX(GC$14:GC$105,MATCH($R14,GJ$14:GJ$105,0)),"")</f>
        <v/>
      </c>
      <c r="CJ14" s="275" t="str">
        <f>IFERROR(INDEX(GD$14:GD$105,MATCH($R14,GJ$14:GJ$105,0)),"")</f>
        <v/>
      </c>
      <c r="CK14" s="275" t="str">
        <f>IFERROR(INDEX(GE$14:GE$105,MATCH($R14,GJ$14:GJ$105,0)),"")</f>
        <v/>
      </c>
      <c r="CL14" s="275" t="str">
        <f>IFERROR(INDEX(GF$14:GF$105,MATCH($R14,GJ$14:GJ$105,0)),"")</f>
        <v/>
      </c>
      <c r="CM14" s="275" t="str">
        <f>IFERROR(INDEX(GG$14:GG$105,MATCH($R14,GJ$14:GJ$105,0)),"")</f>
        <v/>
      </c>
      <c r="CN14" s="276" t="str">
        <f>IFERROR(INDEX(GH$14:GH$105,MATCH($R14,GJ$14:GJ$105,0)),"")</f>
        <v/>
      </c>
      <c r="CO14" s="400" t="str">
        <f>IFERROR(INDEX(GI$14:GI$105,MATCH($R14,GJ$14:GJ$105,0)),"")</f>
        <v/>
      </c>
      <c r="CP14" s="173">
        <v>1</v>
      </c>
      <c r="CQ14" s="174"/>
      <c r="CR14" s="174"/>
      <c r="CS14" s="174"/>
      <c r="CT14" s="174"/>
      <c r="CU14" s="174"/>
      <c r="CV14" s="174"/>
      <c r="CW14" s="174"/>
      <c r="CX14" s="174"/>
      <c r="CZ14" s="176" t="str">
        <f>IFERROR(IF(AND('Classificação geral'!$G8="fem",'Classificação geral'!$H8=3,'Classificação geral'!$F8="par"),'Classificação geral'!$C8,""),"")</f>
        <v/>
      </c>
      <c r="DA14" s="177">
        <f>IF($CZ14='Classificação geral'!$C8,'Classificação geral'!$D8,"")</f>
        <v>0</v>
      </c>
      <c r="DB14" s="177">
        <f>IF($CZ14='Classificação geral'!$C8,'Classificação geral'!$E8,"")</f>
        <v>0</v>
      </c>
      <c r="DC14" s="177" t="str">
        <f>IF($CZ14='Classificação geral'!$C8,'Classificação geral'!$F8,"")</f>
        <v/>
      </c>
      <c r="DD14" s="177" t="str">
        <f>IF($CZ14='Classificação geral'!$C8,'Classificação geral'!$G8,"")</f>
        <v/>
      </c>
      <c r="DE14" s="176">
        <f>IF($DD14='Classificação geral'!$G8,'Classificação geral'!$H8,"")</f>
        <v>0</v>
      </c>
      <c r="DF14" s="176">
        <f>IFERROR(IF(DD14='Classificação geral'!$G8,'Classificação geral'!$K8,""),"")</f>
        <v>0</v>
      </c>
      <c r="DG14" s="176">
        <f>IFERROR(IF(DD14='Classificação geral'!$G8,'Classificação geral'!$L8,""),"")</f>
        <v>0</v>
      </c>
      <c r="DH14" s="176">
        <f>IFERROR(IF(DD14='Classificação geral'!$G8,'Classificação geral'!$J8,""),"")</f>
        <v>0</v>
      </c>
      <c r="DI14" s="176" t="str">
        <f>IFERROR(IF(DD14='Classificação geral'!$G8,'Classificação geral'!$EP8,""),"")</f>
        <v/>
      </c>
      <c r="DJ14" s="176" t="str">
        <f>IFERROR(IF(DD14='Classificação geral'!$G8,'Classificação geral'!$EQ8,""),"")</f>
        <v/>
      </c>
      <c r="DK14" s="176" t="str">
        <f>IFERROR(IF(DD14='Classificação geral'!$G8,'Classificação geral'!$ER8,""),"")</f>
        <v/>
      </c>
      <c r="DL14" s="176" t="str">
        <f>IFERROR(IF(DD14='Classificação geral'!$G8,'Classificação geral'!$ES8,""),"")</f>
        <v/>
      </c>
      <c r="DM14" s="176" t="str">
        <f>IFERROR(IF(DD14='Classificação geral'!$G8,'Classificação geral'!$ET8,""),"")</f>
        <v/>
      </c>
      <c r="DN14" s="180">
        <f>IFERROR(IF(DD14='Classificação geral'!$G8,'Classificação geral'!$AK8,""),"")</f>
        <v>0</v>
      </c>
      <c r="DO14" s="180" t="str">
        <f>IF($DD14='Classificação geral'!$G8,'Classificação geral'!$AL8,"")</f>
        <v/>
      </c>
      <c r="DP14" s="179" t="str">
        <f>IFERROR(RANK(DO14,DO:DO,0)+ COUNTIF(DO$12:DO13,DO14),"")</f>
        <v/>
      </c>
      <c r="DR14" s="176" t="str">
        <f>IFERROR(IF(AND('Classificação geral'!$G8="mas",'Classificação geral'!$H8=3,'Classificação geral'!$F8="par"),'Classificação geral'!$C8,""),"")</f>
        <v/>
      </c>
      <c r="DS14" s="177">
        <f>IF($DR14='Classificação geral'!$C8,'Classificação geral'!$D8,"")</f>
        <v>0</v>
      </c>
      <c r="DT14" s="177">
        <f>IF($DR14='Classificação geral'!$C8,'Classificação geral'!$E8,"")</f>
        <v>0</v>
      </c>
      <c r="DU14" s="177" t="str">
        <f>IF($DR14='Classificação geral'!$C8,'Classificação geral'!$F8,"")</f>
        <v/>
      </c>
      <c r="DV14" s="177" t="str">
        <f>IF($DR14='Classificação geral'!$C8,'Classificação geral'!$G8,"")</f>
        <v/>
      </c>
      <c r="DW14" s="176">
        <f>IF($DV14='Classificação geral'!$G8,'Classificação geral'!$H8,"")</f>
        <v>0</v>
      </c>
      <c r="DX14" s="176">
        <f>IFERROR(IF(DV14='Classificação geral'!$G8,'Classificação geral'!$K8,""),"")</f>
        <v>0</v>
      </c>
      <c r="DY14" s="176">
        <f>IFERROR(IF(DV14='Classificação geral'!$G8,'Classificação geral'!$L8,""),"")</f>
        <v>0</v>
      </c>
      <c r="DZ14" s="176">
        <f>IFERROR(IF(DV14='Classificação geral'!$G8,'Classificação geral'!$J8,""),"")</f>
        <v>0</v>
      </c>
      <c r="EA14" s="176" t="str">
        <f>IFERROR(IF(DV14='Classificação geral'!$G8,'Classificação geral'!$EP8,""),"")</f>
        <v/>
      </c>
      <c r="EB14" s="176" t="str">
        <f>IFERROR(IF(DV14='Classificação geral'!$G8,'Classificação geral'!$EQ8,""),"")</f>
        <v/>
      </c>
      <c r="EC14" s="176" t="str">
        <f>IFERROR(IF(DV14='Classificação geral'!$G8,'Classificação geral'!$ER8,""),"")</f>
        <v/>
      </c>
      <c r="ED14" s="176" t="str">
        <f>IFERROR(IF(DV14='Classificação geral'!$G8,'Classificação geral'!$ES8,""),"")</f>
        <v/>
      </c>
      <c r="EE14" s="176" t="str">
        <f>IFERROR(IF(DV14='Classificação geral'!$G8,'Classificação geral'!$ET8,""),"")</f>
        <v/>
      </c>
      <c r="EF14" s="180">
        <f>IFERROR(IF(DV14='Classificação geral'!$G8,'Classificação geral'!$AK8,""),"")</f>
        <v>0</v>
      </c>
      <c r="EG14" s="176" t="str">
        <f>IF($DV14='Classificação geral'!$G8,'Classificação geral'!$AL8,"")</f>
        <v/>
      </c>
      <c r="EH14" s="179" t="str">
        <f>IFERROR(RANK(EG14,EG:EG,0)+ COUNTIF(EG$12:EG13,EG14),"")</f>
        <v/>
      </c>
      <c r="EJ14" s="176" t="str">
        <f>IFERROR(IF(AND('Classificação geral'!$G8="fem",'Classificação geral'!$H8=3,'Classificação geral'!$F8="trio"),'Classificação geral'!$C8,""),"")</f>
        <v/>
      </c>
      <c r="EK14" s="177">
        <f>IF(EJ14='Classificação geral'!$C8,'Classificação geral'!$D8,"")</f>
        <v>0</v>
      </c>
      <c r="EL14" s="177">
        <f>IF(EJ14='Classificação geral'!$C8,'Classificação geral'!$E8,"")</f>
        <v>0</v>
      </c>
      <c r="EM14" s="177" t="str">
        <f>IF(EJ14='Classificação geral'!$C8,'Classificação geral'!$F8,"")</f>
        <v/>
      </c>
      <c r="EN14" s="177" t="str">
        <f>IF(EJ14='Classificação geral'!$C8,'Classificação geral'!$G8,"")</f>
        <v/>
      </c>
      <c r="EO14" s="176">
        <f>IF(EN14='Classificação geral'!$G8,'Classificação geral'!$H8,"")</f>
        <v>0</v>
      </c>
      <c r="EP14" s="176">
        <f>IFERROR(IF(EN14='Classificação geral'!$G8,'Classificação geral'!$K8,""),"")</f>
        <v>0</v>
      </c>
      <c r="EQ14" s="176">
        <f>IFERROR(IF(EN14='Classificação geral'!$G8,'Classificação geral'!$L8,""),"")</f>
        <v>0</v>
      </c>
      <c r="ER14" s="176">
        <f>IFERROR(IF(EN14='Classificação geral'!$G8,'Classificação geral'!$J8,""),"")</f>
        <v>0</v>
      </c>
      <c r="ES14" s="176" t="str">
        <f>IFERROR(IF(EN14='Classificação geral'!$G8,'Classificação geral'!$EP8,""),"")</f>
        <v/>
      </c>
      <c r="ET14" s="176" t="str">
        <f>IFERROR(IF(EN14='Classificação geral'!$G8,'Classificação geral'!$EQ8,""),"")</f>
        <v/>
      </c>
      <c r="EU14" s="176" t="str">
        <f>IFERROR(IF(EN14='Classificação geral'!$G8,'Classificação geral'!$ER8,""),"")</f>
        <v/>
      </c>
      <c r="EV14" s="176" t="str">
        <f>IFERROR(IF(EN14='Classificação geral'!$G8,'Classificação geral'!$ES8,""),"")</f>
        <v/>
      </c>
      <c r="EW14" s="176" t="str">
        <f>IFERROR(IF(EN14='Classificação geral'!$G8,'Classificação geral'!$ET8,""),"")</f>
        <v/>
      </c>
      <c r="EX14" s="180">
        <f>IFERROR(IF(EN14='Classificação geral'!$G8,'Classificação geral'!$AK8,""),"")</f>
        <v>0</v>
      </c>
      <c r="EY14" s="176" t="str">
        <f>IF(EN14='Classificação geral'!$G8,'Classificação geral'!$AL8,"")</f>
        <v/>
      </c>
      <c r="EZ14" s="179" t="str">
        <f>IFERROR(RANK(EY14,EY:EY,0)+ COUNTIF(EY$12:EY13,EY14),"")</f>
        <v/>
      </c>
      <c r="FB14" s="176" t="str">
        <f>IFERROR(IF(AND('Classificação geral'!$G8="mas",'Classificação geral'!$H8=3,'Classificação geral'!$F8="trio"),'Classificação geral'!$C8,""),"")</f>
        <v/>
      </c>
      <c r="FC14" s="177">
        <f>IF(FB14='Classificação geral'!$C8,'Classificação geral'!$D8,"")</f>
        <v>0</v>
      </c>
      <c r="FD14" s="177">
        <f>IF(FB14='Classificação geral'!$C8,'Classificação geral'!$E8,"")</f>
        <v>0</v>
      </c>
      <c r="FE14" s="177" t="str">
        <f>IF(FB14='Classificação geral'!$C8,'Classificação geral'!$F8,"")</f>
        <v/>
      </c>
      <c r="FF14" s="177" t="str">
        <f>IF(FB14='Classificação geral'!$C8,'Classificação geral'!$G8,"")</f>
        <v/>
      </c>
      <c r="FG14" s="176">
        <f>IF(FF14='Classificação geral'!$G8,'Classificação geral'!$H8,"")</f>
        <v>0</v>
      </c>
      <c r="FH14" s="176">
        <f>IFERROR(IF(FF14='Classificação geral'!$G8,'Classificação geral'!$K8,""),"")</f>
        <v>0</v>
      </c>
      <c r="FI14" s="176">
        <f>IFERROR(IF(FF14='Classificação geral'!$G8,'Classificação geral'!$L8,""),"")</f>
        <v>0</v>
      </c>
      <c r="FJ14" s="176">
        <f>IFERROR(IF(FF14='Classificação geral'!$G8,'Classificação geral'!$J8,""),"")</f>
        <v>0</v>
      </c>
      <c r="FK14" s="176" t="str">
        <f>IFERROR(IF(FF14='Classificação geral'!$G8,'Classificação geral'!$EP8,""),"")</f>
        <v/>
      </c>
      <c r="FL14" s="176" t="str">
        <f>IFERROR(IF(FF14='Classificação geral'!$G8,'Classificação geral'!$EQ8,""),"")</f>
        <v/>
      </c>
      <c r="FM14" s="176" t="str">
        <f>IFERROR(IF(FF14='Classificação geral'!$G8,'Classificação geral'!$ER8,""),"")</f>
        <v/>
      </c>
      <c r="FN14" s="176" t="str">
        <f>IFERROR(IF(FF14='Classificação geral'!$G8,'Classificação geral'!$ES8,""),"")</f>
        <v/>
      </c>
      <c r="FO14" s="176" t="str">
        <f>IFERROR(IF(FF14='Classificação geral'!$G8,'Classificação geral'!$ET8,""),"")</f>
        <v/>
      </c>
      <c r="FP14" s="180">
        <f>IFERROR(IF(FF14='Classificação geral'!$G8,'Classificação geral'!$AK8,""),"")</f>
        <v>0</v>
      </c>
      <c r="FQ14" s="176" t="str">
        <f>IF(FF14='Classificação geral'!$G8,'Classificação geral'!$AL8,"")</f>
        <v/>
      </c>
      <c r="FR14" s="179" t="str">
        <f>IFERROR(RANK(FQ14,FQ:FQ,0)+ COUNTIF(FQ$12:FQ13,FQ14),"")</f>
        <v/>
      </c>
      <c r="FT14" s="176" t="str">
        <f>IFERROR(IF(AND('Classificação geral'!$G8="misto",'Classificação geral'!$H8=3,'Classificação geral'!$F8="par"),'Classificação geral'!$C8,""),"")</f>
        <v/>
      </c>
      <c r="FU14" s="177">
        <f>IF(FT14='Classificação geral'!$C8,'Classificação geral'!$D8,"")</f>
        <v>0</v>
      </c>
      <c r="FV14" s="177">
        <f>IF(FT14='Classificação geral'!$C8,'Classificação geral'!$E8,"")</f>
        <v>0</v>
      </c>
      <c r="FW14" s="177" t="str">
        <f>IF(FT14='Classificação geral'!$C8,'Classificação geral'!$F8,"")</f>
        <v/>
      </c>
      <c r="FX14" s="177" t="str">
        <f>IF(FT14='Classificação geral'!$C8,'Classificação geral'!$G8,"")</f>
        <v/>
      </c>
      <c r="FY14" s="176">
        <f>IF(FX14='Classificação geral'!$G8,'Classificação geral'!$H8,"")</f>
        <v>0</v>
      </c>
      <c r="FZ14" s="176">
        <f>IFERROR(IF(FX14='Classificação geral'!$G8,'Classificação geral'!$K8,""),"")</f>
        <v>0</v>
      </c>
      <c r="GA14" s="176">
        <f>IFERROR(IF(FX14='Classificação geral'!$G8,'Classificação geral'!$L8,""),"")</f>
        <v>0</v>
      </c>
      <c r="GB14" s="176">
        <f>IFERROR(IF(FX14='Classificação geral'!$G8,'Classificação geral'!$J8,""),"")</f>
        <v>0</v>
      </c>
      <c r="GC14" s="176" t="str">
        <f>IFERROR(IF(FX14='Classificação geral'!$G8,'Classificação geral'!$EP8,""),"")</f>
        <v/>
      </c>
      <c r="GD14" s="176" t="str">
        <f>IFERROR(IF(FX14='Classificação geral'!$G8,'Classificação geral'!$EQ8,""),"")</f>
        <v/>
      </c>
      <c r="GE14" s="176" t="str">
        <f>IFERROR(IF(FX14='Classificação geral'!$G8,'Classificação geral'!$ER8,""),"")</f>
        <v/>
      </c>
      <c r="GF14" s="176" t="str">
        <f>IFERROR(IF(FX14='Classificação geral'!$G8,'Classificação geral'!$ES8,""),"")</f>
        <v/>
      </c>
      <c r="GG14" s="176" t="str">
        <f>IFERROR(IF(FX14='Classificação geral'!$G8,'Classificação geral'!$ET8,""),"")</f>
        <v/>
      </c>
      <c r="GH14" s="180">
        <f>IFERROR(IF(FX14='Classificação geral'!$G8,'Classificação geral'!$AK8,""),"")</f>
        <v>0</v>
      </c>
      <c r="GI14" s="176" t="str">
        <f>IF(FX14='Classificação geral'!$G8,'Classificação geral'!$AL8,"")</f>
        <v/>
      </c>
      <c r="GJ14" s="179" t="str">
        <f>IFERROR(RANK(GI14,GI:GI,0)+ COUNTIF(GI$12:GI13,GI14),"")</f>
        <v/>
      </c>
    </row>
    <row r="15" spans="1:261" s="168" customFormat="1" ht="26.25" customHeight="1" x14ac:dyDescent="0.3">
      <c r="B15" s="169" t="str">
        <f t="shared" si="0"/>
        <v/>
      </c>
      <c r="C15" s="170" t="str">
        <f t="shared" si="1"/>
        <v/>
      </c>
      <c r="D15" s="171" t="str">
        <f t="shared" si="2"/>
        <v/>
      </c>
      <c r="E15" s="171" t="str">
        <f t="shared" si="3"/>
        <v/>
      </c>
      <c r="F15" s="171" t="str">
        <f t="shared" si="4"/>
        <v/>
      </c>
      <c r="G15" s="171" t="str">
        <f t="shared" si="5"/>
        <v/>
      </c>
      <c r="H15" s="172" t="str">
        <f t="shared" si="6"/>
        <v/>
      </c>
      <c r="I15" s="172" t="str">
        <f t="shared" si="7"/>
        <v/>
      </c>
      <c r="J15" s="172" t="str">
        <f t="shared" si="8"/>
        <v/>
      </c>
      <c r="K15" s="275" t="str">
        <f t="shared" si="9"/>
        <v/>
      </c>
      <c r="L15" s="275" t="str">
        <f t="shared" si="10"/>
        <v/>
      </c>
      <c r="M15" s="275" t="str">
        <f t="shared" si="11"/>
        <v/>
      </c>
      <c r="N15" s="275" t="str">
        <f t="shared" si="12"/>
        <v/>
      </c>
      <c r="O15" s="275" t="str">
        <f t="shared" si="13"/>
        <v/>
      </c>
      <c r="P15" s="276" t="str">
        <f t="shared" si="14"/>
        <v/>
      </c>
      <c r="Q15" s="400" t="str">
        <f t="shared" si="15"/>
        <v/>
      </c>
      <c r="R15" s="173">
        <v>2</v>
      </c>
      <c r="S15" s="174"/>
      <c r="T15" s="174"/>
      <c r="U15" s="175" t="str">
        <f t="shared" si="16"/>
        <v/>
      </c>
      <c r="V15" s="170" t="str">
        <f t="shared" si="17"/>
        <v/>
      </c>
      <c r="W15" s="171" t="str">
        <f t="shared" si="18"/>
        <v/>
      </c>
      <c r="X15" s="171" t="str">
        <f t="shared" si="19"/>
        <v/>
      </c>
      <c r="Y15" s="171" t="str">
        <f t="shared" si="20"/>
        <v/>
      </c>
      <c r="Z15" s="171" t="str">
        <f t="shared" si="21"/>
        <v/>
      </c>
      <c r="AA15" s="172" t="str">
        <f t="shared" si="22"/>
        <v/>
      </c>
      <c r="AB15" s="172" t="str">
        <f t="shared" si="23"/>
        <v/>
      </c>
      <c r="AC15" s="172" t="str">
        <f t="shared" si="24"/>
        <v/>
      </c>
      <c r="AD15" s="275" t="str">
        <f t="shared" si="25"/>
        <v/>
      </c>
      <c r="AE15" s="275" t="str">
        <f t="shared" si="26"/>
        <v/>
      </c>
      <c r="AF15" s="275" t="str">
        <f t="shared" si="27"/>
        <v/>
      </c>
      <c r="AG15" s="275" t="str">
        <f t="shared" si="28"/>
        <v/>
      </c>
      <c r="AH15" s="275" t="str">
        <f t="shared" si="29"/>
        <v/>
      </c>
      <c r="AI15" s="276" t="str">
        <f t="shared" si="30"/>
        <v/>
      </c>
      <c r="AJ15" s="400" t="str">
        <f t="shared" si="31"/>
        <v/>
      </c>
      <c r="AK15" s="173">
        <v>2</v>
      </c>
      <c r="AN15" s="175" t="str">
        <f t="shared" si="32"/>
        <v/>
      </c>
      <c r="AO15" s="170" t="str">
        <f t="shared" si="33"/>
        <v/>
      </c>
      <c r="AP15" s="171" t="str">
        <f t="shared" si="34"/>
        <v/>
      </c>
      <c r="AQ15" s="171" t="str">
        <f t="shared" si="35"/>
        <v/>
      </c>
      <c r="AR15" s="171" t="str">
        <f t="shared" si="36"/>
        <v/>
      </c>
      <c r="AS15" s="171" t="str">
        <f t="shared" si="37"/>
        <v/>
      </c>
      <c r="AT15" s="172" t="str">
        <f t="shared" si="38"/>
        <v/>
      </c>
      <c r="AU15" s="172" t="str">
        <f t="shared" si="39"/>
        <v/>
      </c>
      <c r="AV15" s="172" t="str">
        <f t="shared" si="40"/>
        <v/>
      </c>
      <c r="AW15" s="275" t="str">
        <f t="shared" si="41"/>
        <v/>
      </c>
      <c r="AX15" s="275" t="str">
        <f t="shared" si="42"/>
        <v/>
      </c>
      <c r="AY15" s="275" t="str">
        <f t="shared" si="43"/>
        <v/>
      </c>
      <c r="AZ15" s="275" t="str">
        <f t="shared" si="44"/>
        <v/>
      </c>
      <c r="BA15" s="275" t="str">
        <f t="shared" si="45"/>
        <v/>
      </c>
      <c r="BB15" s="276" t="str">
        <f t="shared" si="46"/>
        <v/>
      </c>
      <c r="BC15" s="400" t="str">
        <f t="shared" si="47"/>
        <v/>
      </c>
      <c r="BD15" s="173">
        <v>2</v>
      </c>
      <c r="BE15" s="174"/>
      <c r="BF15" s="174"/>
      <c r="BG15" s="175" t="str">
        <f t="shared" si="48"/>
        <v/>
      </c>
      <c r="BH15" s="170" t="str">
        <f t="shared" si="49"/>
        <v/>
      </c>
      <c r="BI15" s="171" t="str">
        <f t="shared" si="50"/>
        <v/>
      </c>
      <c r="BJ15" s="171" t="str">
        <f t="shared" si="51"/>
        <v/>
      </c>
      <c r="BK15" s="171" t="str">
        <f t="shared" si="52"/>
        <v/>
      </c>
      <c r="BL15" s="171" t="str">
        <f t="shared" si="53"/>
        <v/>
      </c>
      <c r="BM15" s="172" t="str">
        <f t="shared" si="54"/>
        <v/>
      </c>
      <c r="BN15" s="172" t="str">
        <f t="shared" si="55"/>
        <v/>
      </c>
      <c r="BO15" s="172" t="str">
        <f t="shared" si="56"/>
        <v/>
      </c>
      <c r="BP15" s="275" t="str">
        <f t="shared" si="57"/>
        <v/>
      </c>
      <c r="BQ15" s="275" t="str">
        <f t="shared" si="58"/>
        <v/>
      </c>
      <c r="BR15" s="275" t="str">
        <f t="shared" si="59"/>
        <v/>
      </c>
      <c r="BS15" s="275" t="str">
        <f t="shared" si="60"/>
        <v/>
      </c>
      <c r="BT15" s="275" t="str">
        <f t="shared" si="61"/>
        <v/>
      </c>
      <c r="BU15" s="276" t="str">
        <f t="shared" si="62"/>
        <v/>
      </c>
      <c r="BV15" s="400" t="str">
        <f t="shared" si="63"/>
        <v/>
      </c>
      <c r="BW15" s="173">
        <v>2</v>
      </c>
      <c r="BY15" s="174"/>
      <c r="BZ15" s="175" t="str">
        <f t="shared" si="64"/>
        <v/>
      </c>
      <c r="CA15" s="170" t="str">
        <f t="shared" si="65"/>
        <v/>
      </c>
      <c r="CB15" s="171" t="str">
        <f t="shared" si="66"/>
        <v/>
      </c>
      <c r="CC15" s="171" t="str">
        <f t="shared" si="67"/>
        <v/>
      </c>
      <c r="CD15" s="171" t="str">
        <f t="shared" si="68"/>
        <v/>
      </c>
      <c r="CE15" s="171" t="str">
        <f t="shared" si="69"/>
        <v/>
      </c>
      <c r="CF15" s="172" t="str">
        <f t="shared" ref="CF15:CF69" si="70">IFERROR(INDEX(FZ$14:FZ$105,MATCH($R15,GJ$14:GJ$105,0)),"")</f>
        <v/>
      </c>
      <c r="CG15" s="172" t="str">
        <f t="shared" ref="CG15:CG69" si="71">IFERROR(INDEX(GA$14:GA$105,MATCH($R15,GJ$14:GJ$105,0)),"")</f>
        <v/>
      </c>
      <c r="CH15" s="172" t="str">
        <f t="shared" ref="CH15:CH69" si="72">IFERROR(INDEX(GB$14:GB$105,MATCH($R15,GJ$14:GJ$105,0)),"")</f>
        <v/>
      </c>
      <c r="CI15" s="275" t="str">
        <f t="shared" ref="CI15:CI69" si="73">IFERROR(INDEX(GC$14:GC$105,MATCH($R15,GJ$14:GJ$105,0)),"")</f>
        <v/>
      </c>
      <c r="CJ15" s="275" t="str">
        <f t="shared" ref="CJ15:CJ69" si="74">IFERROR(INDEX(GD$14:GD$105,MATCH($R15,GJ$14:GJ$105,0)),"")</f>
        <v/>
      </c>
      <c r="CK15" s="275" t="str">
        <f t="shared" ref="CK15:CK69" si="75">IFERROR(INDEX(GE$14:GE$105,MATCH($R15,GJ$14:GJ$105,0)),"")</f>
        <v/>
      </c>
      <c r="CL15" s="275" t="str">
        <f t="shared" ref="CL15:CL69" si="76">IFERROR(INDEX(GF$14:GF$105,MATCH($R15,GJ$14:GJ$105,0)),"")</f>
        <v/>
      </c>
      <c r="CM15" s="275" t="str">
        <f t="shared" ref="CM15:CM69" si="77">IFERROR(INDEX(GG$14:GG$105,MATCH($R15,GJ$14:GJ$105,0)),"")</f>
        <v/>
      </c>
      <c r="CN15" s="276" t="str">
        <f t="shared" ref="CN15:CN69" si="78">IFERROR(INDEX(GH$14:GH$105,MATCH($R15,GJ$14:GJ$105,0)),"")</f>
        <v/>
      </c>
      <c r="CO15" s="400" t="str">
        <f t="shared" ref="CO15:CO69" si="79">IFERROR(INDEX(GI$14:GI$105,MATCH($R15,GJ$14:GJ$105,0)),"")</f>
        <v/>
      </c>
      <c r="CP15" s="173">
        <v>2</v>
      </c>
      <c r="CQ15" s="174"/>
      <c r="CR15" s="174"/>
      <c r="CS15" s="174"/>
      <c r="CT15" s="174"/>
      <c r="CU15" s="174"/>
      <c r="CV15" s="174"/>
      <c r="CW15" s="174"/>
      <c r="CX15" s="174"/>
      <c r="CZ15" s="176" t="str">
        <f>IFERROR(IF(AND('Classificação geral'!$G9="fem",'Classificação geral'!$H9=3,'Classificação geral'!$F9="par"),'Classificação geral'!$C9,""),"")</f>
        <v/>
      </c>
      <c r="DA15" s="177">
        <f>IF($CZ15='Classificação geral'!$C9,'Classificação geral'!$D9,"")</f>
        <v>0</v>
      </c>
      <c r="DB15" s="177">
        <f>IF($CZ15='Classificação geral'!$C9,'Classificação geral'!$E9,"")</f>
        <v>0</v>
      </c>
      <c r="DC15" s="177" t="str">
        <f>IF($CZ15='Classificação geral'!$C9,'Classificação geral'!$F9,"")</f>
        <v/>
      </c>
      <c r="DD15" s="177" t="str">
        <f>IF($CZ15='Classificação geral'!$C9,'Classificação geral'!$G9,"")</f>
        <v/>
      </c>
      <c r="DE15" s="176">
        <f>IF($DD15='Classificação geral'!$G9,'Classificação geral'!$H9,"")</f>
        <v>0</v>
      </c>
      <c r="DF15" s="176">
        <f>IFERROR(IF(DD15='Classificação geral'!$G9,'Classificação geral'!$K9,""),"")</f>
        <v>0</v>
      </c>
      <c r="DG15" s="176">
        <f>IFERROR(IF(DD15='Classificação geral'!$G9,'Classificação geral'!$L9,""),"")</f>
        <v>0</v>
      </c>
      <c r="DH15" s="176">
        <f>IFERROR(IF(DD15='Classificação geral'!$G9,'Classificação geral'!$J9,""),"")</f>
        <v>0</v>
      </c>
      <c r="DI15" s="176" t="str">
        <f>IFERROR(IF(DD15='Classificação geral'!$G9,'Classificação geral'!$EP9,""),"")</f>
        <v/>
      </c>
      <c r="DJ15" s="176" t="str">
        <f>IFERROR(IF(DD15='Classificação geral'!$G9,'Classificação geral'!$EQ9,""),"")</f>
        <v/>
      </c>
      <c r="DK15" s="176" t="str">
        <f>IFERROR(IF(DD15='Classificação geral'!$G9,'Classificação geral'!$ER9,""),"")</f>
        <v/>
      </c>
      <c r="DL15" s="176" t="str">
        <f>IFERROR(IF(DD15='Classificação geral'!$G9,'Classificação geral'!$ES9,""),"")</f>
        <v/>
      </c>
      <c r="DM15" s="176" t="str">
        <f>IFERROR(IF(DD15='Classificação geral'!$G9,'Classificação geral'!$ET9,""),"")</f>
        <v/>
      </c>
      <c r="DN15" s="180">
        <f>IFERROR(IF(DD15='Classificação geral'!$G9,'Classificação geral'!$AK9,""),"")</f>
        <v>0</v>
      </c>
      <c r="DO15" s="180" t="str">
        <f>IF($DD15='Classificação geral'!$G9,'Classificação geral'!$AL9,"")</f>
        <v/>
      </c>
      <c r="DP15" s="179" t="str">
        <f>IFERROR(RANK(DO15,DO:DO,0)+ COUNTIF(DO$12:DO14,DO15),"")</f>
        <v/>
      </c>
      <c r="DR15" s="176" t="str">
        <f>IFERROR(IF(AND('Classificação geral'!$G9="mas",'Classificação geral'!$H9=3,'Classificação geral'!$F9="par"),'Classificação geral'!$C9,""),"")</f>
        <v/>
      </c>
      <c r="DS15" s="177">
        <f>IF($DR15='Classificação geral'!$C9,'Classificação geral'!$D9,"")</f>
        <v>0</v>
      </c>
      <c r="DT15" s="177">
        <f>IF($DR15='Classificação geral'!$C9,'Classificação geral'!$E9,"")</f>
        <v>0</v>
      </c>
      <c r="DU15" s="177" t="str">
        <f>IF($DR15='Classificação geral'!$C9,'Classificação geral'!$F9,"")</f>
        <v/>
      </c>
      <c r="DV15" s="177" t="str">
        <f>IF($DR15='Classificação geral'!$C9,'Classificação geral'!$G9,"")</f>
        <v/>
      </c>
      <c r="DW15" s="176">
        <f>IF($DV15='Classificação geral'!$G9,'Classificação geral'!$H9,"")</f>
        <v>0</v>
      </c>
      <c r="DX15" s="176">
        <f>IFERROR(IF(DV15='Classificação geral'!$G9,'Classificação geral'!$K9,""),"")</f>
        <v>0</v>
      </c>
      <c r="DY15" s="176">
        <f>IFERROR(IF(DV15='Classificação geral'!$G9,'Classificação geral'!$L9,""),"")</f>
        <v>0</v>
      </c>
      <c r="DZ15" s="176">
        <f>IFERROR(IF(DV15='Classificação geral'!$G9,'Classificação geral'!$J9,""),"")</f>
        <v>0</v>
      </c>
      <c r="EA15" s="176" t="str">
        <f>IFERROR(IF(DV15='Classificação geral'!$G9,'Classificação geral'!$EP9,""),"")</f>
        <v/>
      </c>
      <c r="EB15" s="176" t="str">
        <f>IFERROR(IF(DV15='Classificação geral'!$G9,'Classificação geral'!$EQ9,""),"")</f>
        <v/>
      </c>
      <c r="EC15" s="176" t="str">
        <f>IFERROR(IF(DV15='Classificação geral'!$G9,'Classificação geral'!$ER9,""),"")</f>
        <v/>
      </c>
      <c r="ED15" s="176" t="str">
        <f>IFERROR(IF(DV15='Classificação geral'!$G9,'Classificação geral'!$ES9,""),"")</f>
        <v/>
      </c>
      <c r="EE15" s="176" t="str">
        <f>IFERROR(IF(DV15='Classificação geral'!$G9,'Classificação geral'!$ET9,""),"")</f>
        <v/>
      </c>
      <c r="EF15" s="180">
        <f>IFERROR(IF(DV15='Classificação geral'!$G9,'Classificação geral'!$AK9,""),"")</f>
        <v>0</v>
      </c>
      <c r="EG15" s="176" t="str">
        <f>IF($DV15='Classificação geral'!$G9,'Classificação geral'!$AL9,"")</f>
        <v/>
      </c>
      <c r="EH15" s="179" t="str">
        <f>IFERROR(RANK(EG15,EG:EG,0)+ COUNTIF(EG$12:EG14,EG15),"")</f>
        <v/>
      </c>
      <c r="EJ15" s="176" t="str">
        <f>IFERROR(IF(AND('Classificação geral'!$G9="fem",'Classificação geral'!$H9=3,'Classificação geral'!$F9="trio"),'Classificação geral'!$C9,""),"")</f>
        <v/>
      </c>
      <c r="EK15" s="177">
        <f>IF(EJ15='Classificação geral'!$C9,'Classificação geral'!$D9,"")</f>
        <v>0</v>
      </c>
      <c r="EL15" s="177">
        <f>IF(EJ15='Classificação geral'!$C9,'Classificação geral'!$E9,"")</f>
        <v>0</v>
      </c>
      <c r="EM15" s="177" t="str">
        <f>IF(EJ15='Classificação geral'!$C9,'Classificação geral'!$F9,"")</f>
        <v/>
      </c>
      <c r="EN15" s="177" t="str">
        <f>IF(EJ15='Classificação geral'!$C9,'Classificação geral'!$G9,"")</f>
        <v/>
      </c>
      <c r="EO15" s="176">
        <f>IF(EN15='Classificação geral'!$G9,'Classificação geral'!$H9,"")</f>
        <v>0</v>
      </c>
      <c r="EP15" s="176">
        <f>IFERROR(IF(EN15='Classificação geral'!$G9,'Classificação geral'!$K9,""),"")</f>
        <v>0</v>
      </c>
      <c r="EQ15" s="176">
        <f>IFERROR(IF(EN15='Classificação geral'!$G9,'Classificação geral'!$L9,""),"")</f>
        <v>0</v>
      </c>
      <c r="ER15" s="176">
        <f>IFERROR(IF(EN15='Classificação geral'!$G9,'Classificação geral'!$J9,""),"")</f>
        <v>0</v>
      </c>
      <c r="ES15" s="176" t="str">
        <f>IFERROR(IF(EN15='Classificação geral'!$G9,'Classificação geral'!$EP9,""),"")</f>
        <v/>
      </c>
      <c r="ET15" s="176" t="str">
        <f>IFERROR(IF(EN15='Classificação geral'!$G9,'Classificação geral'!$EQ9,""),"")</f>
        <v/>
      </c>
      <c r="EU15" s="176" t="str">
        <f>IFERROR(IF(EN15='Classificação geral'!$G9,'Classificação geral'!$ER9,""),"")</f>
        <v/>
      </c>
      <c r="EV15" s="176" t="str">
        <f>IFERROR(IF(EN15='Classificação geral'!$G9,'Classificação geral'!$ES9,""),"")</f>
        <v/>
      </c>
      <c r="EW15" s="176" t="str">
        <f>IFERROR(IF(EN15='Classificação geral'!$G9,'Classificação geral'!$ET9,""),"")</f>
        <v/>
      </c>
      <c r="EX15" s="180">
        <f>IFERROR(IF(EN15='Classificação geral'!$G9,'Classificação geral'!$AK9,""),"")</f>
        <v>0</v>
      </c>
      <c r="EY15" s="176" t="str">
        <f>IF(EN15='Classificação geral'!$G9,'Classificação geral'!$AL9,"")</f>
        <v/>
      </c>
      <c r="EZ15" s="179" t="str">
        <f>IFERROR(RANK(EY15,EY:EY,0)+ COUNTIF(EY$12:EY14,EY15),"")</f>
        <v/>
      </c>
      <c r="FB15" s="176" t="str">
        <f>IFERROR(IF(AND('Classificação geral'!$G9="mas",'Classificação geral'!$H9=3,'Classificação geral'!$F9="trio"),'Classificação geral'!$C9,""),"")</f>
        <v/>
      </c>
      <c r="FC15" s="177">
        <f>IF(FB15='Classificação geral'!$C9,'Classificação geral'!$D9,"")</f>
        <v>0</v>
      </c>
      <c r="FD15" s="177">
        <f>IF(FB15='Classificação geral'!$C9,'Classificação geral'!$E9,"")</f>
        <v>0</v>
      </c>
      <c r="FE15" s="177" t="str">
        <f>IF(FB15='Classificação geral'!$C9,'Classificação geral'!$F9,"")</f>
        <v/>
      </c>
      <c r="FF15" s="177" t="str">
        <f>IF(FB15='Classificação geral'!$C9,'Classificação geral'!$G9,"")</f>
        <v/>
      </c>
      <c r="FG15" s="176">
        <f>IF(FF15='Classificação geral'!$G9,'Classificação geral'!$H9,"")</f>
        <v>0</v>
      </c>
      <c r="FH15" s="176">
        <f>IFERROR(IF(FF15='Classificação geral'!$G9,'Classificação geral'!$K9,""),"")</f>
        <v>0</v>
      </c>
      <c r="FI15" s="176">
        <f>IFERROR(IF(FF15='Classificação geral'!$G9,'Classificação geral'!$L9,""),"")</f>
        <v>0</v>
      </c>
      <c r="FJ15" s="176">
        <f>IFERROR(IF(FF15='Classificação geral'!$G9,'Classificação geral'!$J9,""),"")</f>
        <v>0</v>
      </c>
      <c r="FK15" s="176" t="str">
        <f>IFERROR(IF(FF15='Classificação geral'!$G9,'Classificação geral'!$EP9,""),"")</f>
        <v/>
      </c>
      <c r="FL15" s="176" t="str">
        <f>IFERROR(IF(FF15='Classificação geral'!$G9,'Classificação geral'!$EQ9,""),"")</f>
        <v/>
      </c>
      <c r="FM15" s="176" t="str">
        <f>IFERROR(IF(FF15='Classificação geral'!$G9,'Classificação geral'!$ER9,""),"")</f>
        <v/>
      </c>
      <c r="FN15" s="176" t="str">
        <f>IFERROR(IF(FF15='Classificação geral'!$G9,'Classificação geral'!$ES9,""),"")</f>
        <v/>
      </c>
      <c r="FO15" s="176" t="str">
        <f>IFERROR(IF(FF15='Classificação geral'!$G9,'Classificação geral'!$ET9,""),"")</f>
        <v/>
      </c>
      <c r="FP15" s="180">
        <f>IFERROR(IF(FF15='Classificação geral'!$G9,'Classificação geral'!$AK9,""),"")</f>
        <v>0</v>
      </c>
      <c r="FQ15" s="176" t="str">
        <f>IF(FF15='Classificação geral'!$G9,'Classificação geral'!$AL9,"")</f>
        <v/>
      </c>
      <c r="FR15" s="179" t="str">
        <f>IFERROR(RANK(FQ15,FQ:FQ,0)+ COUNTIF(FQ$12:FQ14,FQ15),"")</f>
        <v/>
      </c>
      <c r="FT15" s="176" t="str">
        <f>IFERROR(IF(AND('Classificação geral'!$G9="misto",'Classificação geral'!$H9=3,'Classificação geral'!$F9="par"),'Classificação geral'!$C9,""),"")</f>
        <v/>
      </c>
      <c r="FU15" s="177">
        <f>IF(FT15='Classificação geral'!$C9,'Classificação geral'!$D9,"")</f>
        <v>0</v>
      </c>
      <c r="FV15" s="177">
        <f>IF(FT15='Classificação geral'!$C9,'Classificação geral'!$E9,"")</f>
        <v>0</v>
      </c>
      <c r="FW15" s="177" t="str">
        <f>IF(FT15='Classificação geral'!$C9,'Classificação geral'!$F9,"")</f>
        <v/>
      </c>
      <c r="FX15" s="177" t="str">
        <f>IF(FT15='Classificação geral'!$C9,'Classificação geral'!$G9,"")</f>
        <v/>
      </c>
      <c r="FY15" s="176">
        <f>IF(FX15='Classificação geral'!$G9,'Classificação geral'!$H9,"")</f>
        <v>0</v>
      </c>
      <c r="FZ15" s="176">
        <f>IFERROR(IF(FX15='Classificação geral'!$G9,'Classificação geral'!$K9,""),"")</f>
        <v>0</v>
      </c>
      <c r="GA15" s="176">
        <f>IFERROR(IF(FX15='Classificação geral'!$G9,'Classificação geral'!$L9,""),"")</f>
        <v>0</v>
      </c>
      <c r="GB15" s="176">
        <f>IFERROR(IF(FX15='Classificação geral'!$G9,'Classificação geral'!$J9,""),"")</f>
        <v>0</v>
      </c>
      <c r="GC15" s="176" t="str">
        <f>IFERROR(IF(FX15='Classificação geral'!$G9,'Classificação geral'!$EP9,""),"")</f>
        <v/>
      </c>
      <c r="GD15" s="176" t="str">
        <f>IFERROR(IF(FX15='Classificação geral'!$G9,'Classificação geral'!$EQ9,""),"")</f>
        <v/>
      </c>
      <c r="GE15" s="176" t="str">
        <f>IFERROR(IF(FX15='Classificação geral'!$G9,'Classificação geral'!$ER9,""),"")</f>
        <v/>
      </c>
      <c r="GF15" s="176" t="str">
        <f>IFERROR(IF(FX15='Classificação geral'!$G9,'Classificação geral'!$ES9,""),"")</f>
        <v/>
      </c>
      <c r="GG15" s="176" t="str">
        <f>IFERROR(IF(FX15='Classificação geral'!$G9,'Classificação geral'!$ET9,""),"")</f>
        <v/>
      </c>
      <c r="GH15" s="180">
        <f>IFERROR(IF(FX15='Classificação geral'!$G9,'Classificação geral'!$AK9,""),"")</f>
        <v>0</v>
      </c>
      <c r="GI15" s="176" t="str">
        <f>IF(FX15='Classificação geral'!$G9,'Classificação geral'!$AL9,"")</f>
        <v/>
      </c>
      <c r="GJ15" s="179" t="str">
        <f>IFERROR(RANK(GI15,GI:GI,0)+ COUNTIF(GI$12:GI14,GI15),"")</f>
        <v/>
      </c>
    </row>
    <row r="16" spans="1:261" s="168" customFormat="1" ht="26.25" customHeight="1" x14ac:dyDescent="0.3">
      <c r="B16" s="169" t="str">
        <f t="shared" si="0"/>
        <v/>
      </c>
      <c r="C16" s="170" t="str">
        <f t="shared" si="1"/>
        <v/>
      </c>
      <c r="D16" s="171" t="str">
        <f t="shared" si="2"/>
        <v/>
      </c>
      <c r="E16" s="171" t="str">
        <f t="shared" si="3"/>
        <v/>
      </c>
      <c r="F16" s="171" t="str">
        <f t="shared" si="4"/>
        <v/>
      </c>
      <c r="G16" s="171" t="str">
        <f t="shared" si="5"/>
        <v/>
      </c>
      <c r="H16" s="172" t="str">
        <f t="shared" si="6"/>
        <v/>
      </c>
      <c r="I16" s="172" t="str">
        <f t="shared" si="7"/>
        <v/>
      </c>
      <c r="J16" s="172" t="str">
        <f t="shared" si="8"/>
        <v/>
      </c>
      <c r="K16" s="275" t="str">
        <f t="shared" si="9"/>
        <v/>
      </c>
      <c r="L16" s="275" t="str">
        <f t="shared" si="10"/>
        <v/>
      </c>
      <c r="M16" s="275" t="str">
        <f t="shared" si="11"/>
        <v/>
      </c>
      <c r="N16" s="275" t="str">
        <f t="shared" si="12"/>
        <v/>
      </c>
      <c r="O16" s="275" t="str">
        <f t="shared" si="13"/>
        <v/>
      </c>
      <c r="P16" s="276" t="str">
        <f t="shared" si="14"/>
        <v/>
      </c>
      <c r="Q16" s="400" t="str">
        <f t="shared" si="15"/>
        <v/>
      </c>
      <c r="R16" s="173">
        <v>3</v>
      </c>
      <c r="S16" s="174"/>
      <c r="T16" s="174"/>
      <c r="U16" s="175" t="str">
        <f t="shared" si="16"/>
        <v/>
      </c>
      <c r="V16" s="170" t="str">
        <f t="shared" si="17"/>
        <v/>
      </c>
      <c r="W16" s="171" t="str">
        <f t="shared" si="18"/>
        <v/>
      </c>
      <c r="X16" s="171" t="str">
        <f t="shared" si="19"/>
        <v/>
      </c>
      <c r="Y16" s="171" t="str">
        <f t="shared" si="20"/>
        <v/>
      </c>
      <c r="Z16" s="171" t="str">
        <f t="shared" si="21"/>
        <v/>
      </c>
      <c r="AA16" s="172" t="str">
        <f t="shared" si="22"/>
        <v/>
      </c>
      <c r="AB16" s="172" t="str">
        <f t="shared" si="23"/>
        <v/>
      </c>
      <c r="AC16" s="172" t="str">
        <f t="shared" si="24"/>
        <v/>
      </c>
      <c r="AD16" s="275" t="str">
        <f t="shared" si="25"/>
        <v/>
      </c>
      <c r="AE16" s="275" t="str">
        <f t="shared" si="26"/>
        <v/>
      </c>
      <c r="AF16" s="275" t="str">
        <f t="shared" si="27"/>
        <v/>
      </c>
      <c r="AG16" s="275" t="str">
        <f t="shared" si="28"/>
        <v/>
      </c>
      <c r="AH16" s="275" t="str">
        <f t="shared" si="29"/>
        <v/>
      </c>
      <c r="AI16" s="276" t="str">
        <f t="shared" si="30"/>
        <v/>
      </c>
      <c r="AJ16" s="400" t="str">
        <f t="shared" si="31"/>
        <v/>
      </c>
      <c r="AK16" s="173">
        <v>3</v>
      </c>
      <c r="AN16" s="175" t="str">
        <f t="shared" si="32"/>
        <v/>
      </c>
      <c r="AO16" s="170" t="str">
        <f t="shared" si="33"/>
        <v/>
      </c>
      <c r="AP16" s="171" t="str">
        <f t="shared" si="34"/>
        <v/>
      </c>
      <c r="AQ16" s="171" t="str">
        <f t="shared" si="35"/>
        <v/>
      </c>
      <c r="AR16" s="171" t="str">
        <f t="shared" si="36"/>
        <v/>
      </c>
      <c r="AS16" s="171" t="str">
        <f t="shared" si="37"/>
        <v/>
      </c>
      <c r="AT16" s="172" t="str">
        <f t="shared" si="38"/>
        <v/>
      </c>
      <c r="AU16" s="172" t="str">
        <f t="shared" si="39"/>
        <v/>
      </c>
      <c r="AV16" s="172" t="str">
        <f t="shared" si="40"/>
        <v/>
      </c>
      <c r="AW16" s="275" t="str">
        <f t="shared" si="41"/>
        <v/>
      </c>
      <c r="AX16" s="275" t="str">
        <f t="shared" si="42"/>
        <v/>
      </c>
      <c r="AY16" s="275" t="str">
        <f t="shared" si="43"/>
        <v/>
      </c>
      <c r="AZ16" s="275" t="str">
        <f t="shared" si="44"/>
        <v/>
      </c>
      <c r="BA16" s="275" t="str">
        <f t="shared" si="45"/>
        <v/>
      </c>
      <c r="BB16" s="276" t="str">
        <f t="shared" si="46"/>
        <v/>
      </c>
      <c r="BC16" s="400" t="str">
        <f t="shared" si="47"/>
        <v/>
      </c>
      <c r="BD16" s="173">
        <v>3</v>
      </c>
      <c r="BE16" s="174"/>
      <c r="BF16" s="174"/>
      <c r="BG16" s="175" t="str">
        <f t="shared" si="48"/>
        <v/>
      </c>
      <c r="BH16" s="170" t="str">
        <f t="shared" si="49"/>
        <v/>
      </c>
      <c r="BI16" s="171" t="str">
        <f t="shared" si="50"/>
        <v/>
      </c>
      <c r="BJ16" s="171" t="str">
        <f t="shared" si="51"/>
        <v/>
      </c>
      <c r="BK16" s="171" t="str">
        <f t="shared" si="52"/>
        <v/>
      </c>
      <c r="BL16" s="171" t="str">
        <f t="shared" si="53"/>
        <v/>
      </c>
      <c r="BM16" s="172" t="str">
        <f t="shared" si="54"/>
        <v/>
      </c>
      <c r="BN16" s="172" t="str">
        <f t="shared" si="55"/>
        <v/>
      </c>
      <c r="BO16" s="172" t="str">
        <f t="shared" si="56"/>
        <v/>
      </c>
      <c r="BP16" s="275" t="str">
        <f t="shared" si="57"/>
        <v/>
      </c>
      <c r="BQ16" s="275" t="str">
        <f t="shared" si="58"/>
        <v/>
      </c>
      <c r="BR16" s="275" t="str">
        <f t="shared" si="59"/>
        <v/>
      </c>
      <c r="BS16" s="275" t="str">
        <f t="shared" si="60"/>
        <v/>
      </c>
      <c r="BT16" s="275" t="str">
        <f t="shared" si="61"/>
        <v/>
      </c>
      <c r="BU16" s="276" t="str">
        <f t="shared" si="62"/>
        <v/>
      </c>
      <c r="BV16" s="400" t="str">
        <f t="shared" si="63"/>
        <v/>
      </c>
      <c r="BW16" s="173">
        <v>3</v>
      </c>
      <c r="BY16" s="174"/>
      <c r="BZ16" s="175" t="str">
        <f t="shared" si="64"/>
        <v/>
      </c>
      <c r="CA16" s="170" t="str">
        <f t="shared" si="65"/>
        <v/>
      </c>
      <c r="CB16" s="171" t="str">
        <f t="shared" si="66"/>
        <v/>
      </c>
      <c r="CC16" s="171" t="str">
        <f t="shared" si="67"/>
        <v/>
      </c>
      <c r="CD16" s="171" t="str">
        <f t="shared" si="68"/>
        <v/>
      </c>
      <c r="CE16" s="171" t="str">
        <f t="shared" si="69"/>
        <v/>
      </c>
      <c r="CF16" s="172" t="str">
        <f t="shared" si="70"/>
        <v/>
      </c>
      <c r="CG16" s="172" t="str">
        <f t="shared" si="71"/>
        <v/>
      </c>
      <c r="CH16" s="172" t="str">
        <f t="shared" si="72"/>
        <v/>
      </c>
      <c r="CI16" s="275" t="str">
        <f t="shared" si="73"/>
        <v/>
      </c>
      <c r="CJ16" s="275" t="str">
        <f t="shared" si="74"/>
        <v/>
      </c>
      <c r="CK16" s="275" t="str">
        <f t="shared" si="75"/>
        <v/>
      </c>
      <c r="CL16" s="275" t="str">
        <f t="shared" si="76"/>
        <v/>
      </c>
      <c r="CM16" s="275" t="str">
        <f t="shared" si="77"/>
        <v/>
      </c>
      <c r="CN16" s="276" t="str">
        <f t="shared" si="78"/>
        <v/>
      </c>
      <c r="CO16" s="400" t="str">
        <f t="shared" si="79"/>
        <v/>
      </c>
      <c r="CP16" s="173">
        <v>3</v>
      </c>
      <c r="CQ16" s="174"/>
      <c r="CR16" s="174"/>
      <c r="CS16" s="174"/>
      <c r="CT16" s="174"/>
      <c r="CU16" s="174"/>
      <c r="CV16" s="174"/>
      <c r="CW16" s="174"/>
      <c r="CX16" s="174"/>
      <c r="CZ16" s="176" t="str">
        <f>IFERROR(IF(AND('Classificação geral'!$G10="fem",'Classificação geral'!$H10=3,'Classificação geral'!$F10="par"),'Classificação geral'!$C10,""),"")</f>
        <v/>
      </c>
      <c r="DA16" s="177">
        <f>IF($CZ16='Classificação geral'!$C10,'Classificação geral'!$D10,"")</f>
        <v>0</v>
      </c>
      <c r="DB16" s="177">
        <f>IF($CZ16='Classificação geral'!$C10,'Classificação geral'!$E10,"")</f>
        <v>0</v>
      </c>
      <c r="DC16" s="177" t="str">
        <f>IF($CZ16='Classificação geral'!$C10,'Classificação geral'!$F10,"")</f>
        <v/>
      </c>
      <c r="DD16" s="177" t="str">
        <f>IF($CZ16='Classificação geral'!$C10,'Classificação geral'!$G10,"")</f>
        <v/>
      </c>
      <c r="DE16" s="176">
        <f>IF($DD16='Classificação geral'!$G10,'Classificação geral'!$H10,"")</f>
        <v>0</v>
      </c>
      <c r="DF16" s="176">
        <f>IFERROR(IF(DD16='Classificação geral'!$G10,'Classificação geral'!$K10,""),"")</f>
        <v>0</v>
      </c>
      <c r="DG16" s="176">
        <f>IFERROR(IF(DD16='Classificação geral'!$G10,'Classificação geral'!$L10,""),"")</f>
        <v>0</v>
      </c>
      <c r="DH16" s="176">
        <f>IFERROR(IF(DD16='Classificação geral'!$G10,'Classificação geral'!$J10,""),"")</f>
        <v>0</v>
      </c>
      <c r="DI16" s="176" t="str">
        <f>IFERROR(IF(DD16='Classificação geral'!$G10,'Classificação geral'!$EP10,""),"")</f>
        <v/>
      </c>
      <c r="DJ16" s="176" t="str">
        <f>IFERROR(IF(DD16='Classificação geral'!$G10,'Classificação geral'!$EQ10,""),"")</f>
        <v/>
      </c>
      <c r="DK16" s="176" t="str">
        <f>IFERROR(IF(DD16='Classificação geral'!$G10,'Classificação geral'!$ER10,""),"")</f>
        <v/>
      </c>
      <c r="DL16" s="176" t="str">
        <f>IFERROR(IF(DD16='Classificação geral'!$G10,'Classificação geral'!$ES10,""),"")</f>
        <v/>
      </c>
      <c r="DM16" s="176" t="str">
        <f>IFERROR(IF(DD16='Classificação geral'!$G10,'Classificação geral'!$ET10,""),"")</f>
        <v/>
      </c>
      <c r="DN16" s="180">
        <f>IFERROR(IF(DD16='Classificação geral'!$G10,'Classificação geral'!$AK10,""),"")</f>
        <v>0</v>
      </c>
      <c r="DO16" s="180" t="str">
        <f>IF($DD16='Classificação geral'!$G10,'Classificação geral'!$AL10,"")</f>
        <v/>
      </c>
      <c r="DP16" s="179" t="str">
        <f>IFERROR(RANK(DO16,DO:DO,0)+ COUNTIF(DO$12:DO15,DO16),"")</f>
        <v/>
      </c>
      <c r="DR16" s="176" t="str">
        <f>IFERROR(IF(AND('Classificação geral'!$G10="mas",'Classificação geral'!$H10=3,'Classificação geral'!$F10="par"),'Classificação geral'!$C10,""),"")</f>
        <v/>
      </c>
      <c r="DS16" s="177">
        <f>IF($DR16='Classificação geral'!$C10,'Classificação geral'!$D10,"")</f>
        <v>0</v>
      </c>
      <c r="DT16" s="177">
        <f>IF($DR16='Classificação geral'!$C10,'Classificação geral'!$E10,"")</f>
        <v>0</v>
      </c>
      <c r="DU16" s="177" t="str">
        <f>IF($DR16='Classificação geral'!$C10,'Classificação geral'!$F10,"")</f>
        <v/>
      </c>
      <c r="DV16" s="177" t="str">
        <f>IF($DR16='Classificação geral'!$C10,'Classificação geral'!$G10,"")</f>
        <v/>
      </c>
      <c r="DW16" s="176">
        <f>IF($DV16='Classificação geral'!$G10,'Classificação geral'!$H10,"")</f>
        <v>0</v>
      </c>
      <c r="DX16" s="176">
        <f>IFERROR(IF(DV16='Classificação geral'!$G10,'Classificação geral'!$K10,""),"")</f>
        <v>0</v>
      </c>
      <c r="DY16" s="176">
        <f>IFERROR(IF(DV16='Classificação geral'!$G10,'Classificação geral'!$L10,""),"")</f>
        <v>0</v>
      </c>
      <c r="DZ16" s="176">
        <f>IFERROR(IF(DV16='Classificação geral'!$G10,'Classificação geral'!$J10,""),"")</f>
        <v>0</v>
      </c>
      <c r="EA16" s="176" t="str">
        <f>IFERROR(IF(DV16='Classificação geral'!$G10,'Classificação geral'!$EP10,""),"")</f>
        <v/>
      </c>
      <c r="EB16" s="176" t="str">
        <f>IFERROR(IF(DV16='Classificação geral'!$G10,'Classificação geral'!$EQ10,""),"")</f>
        <v/>
      </c>
      <c r="EC16" s="176" t="str">
        <f>IFERROR(IF(DV16='Classificação geral'!$G10,'Classificação geral'!$ER10,""),"")</f>
        <v/>
      </c>
      <c r="ED16" s="176" t="str">
        <f>IFERROR(IF(DV16='Classificação geral'!$G10,'Classificação geral'!$ES10,""),"")</f>
        <v/>
      </c>
      <c r="EE16" s="176" t="str">
        <f>IFERROR(IF(DV16='Classificação geral'!$G10,'Classificação geral'!$ET10,""),"")</f>
        <v/>
      </c>
      <c r="EF16" s="180">
        <f>IFERROR(IF(DV16='Classificação geral'!$G10,'Classificação geral'!$AK10,""),"")</f>
        <v>0</v>
      </c>
      <c r="EG16" s="176" t="str">
        <f>IF($DV16='Classificação geral'!$G10,'Classificação geral'!$AL10,"")</f>
        <v/>
      </c>
      <c r="EH16" s="179" t="str">
        <f>IFERROR(RANK(EG16,EG:EG,0)+ COUNTIF(EG$12:EG15,EG16),"")</f>
        <v/>
      </c>
      <c r="EJ16" s="176" t="str">
        <f>IFERROR(IF(AND('Classificação geral'!$G10="fem",'Classificação geral'!$H10=3,'Classificação geral'!$F10="trio"),'Classificação geral'!$C10,""),"")</f>
        <v/>
      </c>
      <c r="EK16" s="177">
        <f>IF(EJ16='Classificação geral'!$C10,'Classificação geral'!$D10,"")</f>
        <v>0</v>
      </c>
      <c r="EL16" s="177">
        <f>IF(EJ16='Classificação geral'!$C10,'Classificação geral'!$E10,"")</f>
        <v>0</v>
      </c>
      <c r="EM16" s="177" t="str">
        <f>IF(EJ16='Classificação geral'!$C10,'Classificação geral'!$F10,"")</f>
        <v/>
      </c>
      <c r="EN16" s="177" t="str">
        <f>IF(EJ16='Classificação geral'!$C10,'Classificação geral'!$G10,"")</f>
        <v/>
      </c>
      <c r="EO16" s="176">
        <f>IF(EN16='Classificação geral'!$G10,'Classificação geral'!$H10,"")</f>
        <v>0</v>
      </c>
      <c r="EP16" s="176">
        <f>IFERROR(IF(EN16='Classificação geral'!$G10,'Classificação geral'!$K10,""),"")</f>
        <v>0</v>
      </c>
      <c r="EQ16" s="176">
        <f>IFERROR(IF(EN16='Classificação geral'!$G10,'Classificação geral'!$L10,""),"")</f>
        <v>0</v>
      </c>
      <c r="ER16" s="176">
        <f>IFERROR(IF(EN16='Classificação geral'!$G10,'Classificação geral'!$J10,""),"")</f>
        <v>0</v>
      </c>
      <c r="ES16" s="176" t="str">
        <f>IFERROR(IF(EN16='Classificação geral'!$G10,'Classificação geral'!$EP10,""),"")</f>
        <v/>
      </c>
      <c r="ET16" s="176" t="str">
        <f>IFERROR(IF(EN16='Classificação geral'!$G10,'Classificação geral'!$EQ10,""),"")</f>
        <v/>
      </c>
      <c r="EU16" s="176" t="str">
        <f>IFERROR(IF(EN16='Classificação geral'!$G10,'Classificação geral'!$ER10,""),"")</f>
        <v/>
      </c>
      <c r="EV16" s="176" t="str">
        <f>IFERROR(IF(EN16='Classificação geral'!$G10,'Classificação geral'!$ES10,""),"")</f>
        <v/>
      </c>
      <c r="EW16" s="176" t="str">
        <f>IFERROR(IF(EN16='Classificação geral'!$G10,'Classificação geral'!$ET10,""),"")</f>
        <v/>
      </c>
      <c r="EX16" s="180">
        <f>IFERROR(IF(EN16='Classificação geral'!$G10,'Classificação geral'!$AK10,""),"")</f>
        <v>0</v>
      </c>
      <c r="EY16" s="176" t="str">
        <f>IF(EN16='Classificação geral'!$G10,'Classificação geral'!$AL10,"")</f>
        <v/>
      </c>
      <c r="EZ16" s="179" t="str">
        <f>IFERROR(RANK(EY16,EY:EY,0)+ COUNTIF(EY$12:EY15,EY16),"")</f>
        <v/>
      </c>
      <c r="FB16" s="176" t="str">
        <f>IFERROR(IF(AND('Classificação geral'!$G10="mas",'Classificação geral'!$H10=3,'Classificação geral'!$F10="trio"),'Classificação geral'!$C10,""),"")</f>
        <v/>
      </c>
      <c r="FC16" s="177">
        <f>IF(FB16='Classificação geral'!$C10,'Classificação geral'!$D10,"")</f>
        <v>0</v>
      </c>
      <c r="FD16" s="177">
        <f>IF(FB16='Classificação geral'!$C10,'Classificação geral'!$E10,"")</f>
        <v>0</v>
      </c>
      <c r="FE16" s="177" t="str">
        <f>IF(FB16='Classificação geral'!$C10,'Classificação geral'!$F10,"")</f>
        <v/>
      </c>
      <c r="FF16" s="177" t="str">
        <f>IF(FB16='Classificação geral'!$C10,'Classificação geral'!$G10,"")</f>
        <v/>
      </c>
      <c r="FG16" s="176">
        <f>IF(FF16='Classificação geral'!$G10,'Classificação geral'!$H10,"")</f>
        <v>0</v>
      </c>
      <c r="FH16" s="176">
        <f>IFERROR(IF(FF16='Classificação geral'!$G10,'Classificação geral'!$K10,""),"")</f>
        <v>0</v>
      </c>
      <c r="FI16" s="176">
        <f>IFERROR(IF(FF16='Classificação geral'!$G10,'Classificação geral'!$L10,""),"")</f>
        <v>0</v>
      </c>
      <c r="FJ16" s="176">
        <f>IFERROR(IF(FF16='Classificação geral'!$G10,'Classificação geral'!$J10,""),"")</f>
        <v>0</v>
      </c>
      <c r="FK16" s="176" t="str">
        <f>IFERROR(IF(FF16='Classificação geral'!$G10,'Classificação geral'!$EP10,""),"")</f>
        <v/>
      </c>
      <c r="FL16" s="176" t="str">
        <f>IFERROR(IF(FF16='Classificação geral'!$G10,'Classificação geral'!$EQ10,""),"")</f>
        <v/>
      </c>
      <c r="FM16" s="176" t="str">
        <f>IFERROR(IF(FF16='Classificação geral'!$G10,'Classificação geral'!$ER10,""),"")</f>
        <v/>
      </c>
      <c r="FN16" s="176" t="str">
        <f>IFERROR(IF(FF16='Classificação geral'!$G10,'Classificação geral'!$ES10,""),"")</f>
        <v/>
      </c>
      <c r="FO16" s="176" t="str">
        <f>IFERROR(IF(FF16='Classificação geral'!$G10,'Classificação geral'!$ET10,""),"")</f>
        <v/>
      </c>
      <c r="FP16" s="180">
        <f>IFERROR(IF(FF16='Classificação geral'!$G10,'Classificação geral'!$AK10,""),"")</f>
        <v>0</v>
      </c>
      <c r="FQ16" s="176" t="str">
        <f>IF(FF16='Classificação geral'!$G10,'Classificação geral'!$AL10,"")</f>
        <v/>
      </c>
      <c r="FR16" s="179" t="str">
        <f>IFERROR(RANK(FQ16,FQ:FQ,0)+ COUNTIF(FQ$12:FQ15,FQ16),"")</f>
        <v/>
      </c>
      <c r="FT16" s="176" t="str">
        <f>IFERROR(IF(AND('Classificação geral'!$G10="misto",'Classificação geral'!$H10=3,'Classificação geral'!$F10="par"),'Classificação geral'!$C10,""),"")</f>
        <v/>
      </c>
      <c r="FU16" s="177">
        <f>IF(FT16='Classificação geral'!$C10,'Classificação geral'!$D10,"")</f>
        <v>0</v>
      </c>
      <c r="FV16" s="177">
        <f>IF(FT16='Classificação geral'!$C10,'Classificação geral'!$E10,"")</f>
        <v>0</v>
      </c>
      <c r="FW16" s="177" t="str">
        <f>IF(FT16='Classificação geral'!$C10,'Classificação geral'!$F10,"")</f>
        <v/>
      </c>
      <c r="FX16" s="177" t="str">
        <f>IF(FT16='Classificação geral'!$C10,'Classificação geral'!$G10,"")</f>
        <v/>
      </c>
      <c r="FY16" s="176">
        <f>IF(FX16='Classificação geral'!$G10,'Classificação geral'!$H10,"")</f>
        <v>0</v>
      </c>
      <c r="FZ16" s="176">
        <f>IFERROR(IF(FX16='Classificação geral'!$G10,'Classificação geral'!$K10,""),"")</f>
        <v>0</v>
      </c>
      <c r="GA16" s="176">
        <f>IFERROR(IF(FX16='Classificação geral'!$G10,'Classificação geral'!$L10,""),"")</f>
        <v>0</v>
      </c>
      <c r="GB16" s="176">
        <f>IFERROR(IF(FX16='Classificação geral'!$G10,'Classificação geral'!$J10,""),"")</f>
        <v>0</v>
      </c>
      <c r="GC16" s="176" t="str">
        <f>IFERROR(IF(FX16='Classificação geral'!$G10,'Classificação geral'!$EP10,""),"")</f>
        <v/>
      </c>
      <c r="GD16" s="176" t="str">
        <f>IFERROR(IF(FX16='Classificação geral'!$G10,'Classificação geral'!$EQ10,""),"")</f>
        <v/>
      </c>
      <c r="GE16" s="176" t="str">
        <f>IFERROR(IF(FX16='Classificação geral'!$G10,'Classificação geral'!$ER10,""),"")</f>
        <v/>
      </c>
      <c r="GF16" s="176" t="str">
        <f>IFERROR(IF(FX16='Classificação geral'!$G10,'Classificação geral'!$ES10,""),"")</f>
        <v/>
      </c>
      <c r="GG16" s="176" t="str">
        <f>IFERROR(IF(FX16='Classificação geral'!$G10,'Classificação geral'!$ET10,""),"")</f>
        <v/>
      </c>
      <c r="GH16" s="180">
        <f>IFERROR(IF(FX16='Classificação geral'!$G10,'Classificação geral'!$AK10,""),"")</f>
        <v>0</v>
      </c>
      <c r="GI16" s="176" t="str">
        <f>IF(FX16='Classificação geral'!$G10,'Classificação geral'!$AL10,"")</f>
        <v/>
      </c>
      <c r="GJ16" s="179" t="str">
        <f>IFERROR(RANK(GI16,GI:GI,0)+ COUNTIF(GI$12:GI15,GI16),"")</f>
        <v/>
      </c>
    </row>
    <row r="17" spans="2:192" s="181" customFormat="1" ht="26.25" customHeight="1" x14ac:dyDescent="0.3">
      <c r="B17" s="182" t="str">
        <f t="shared" si="0"/>
        <v/>
      </c>
      <c r="C17" s="183" t="str">
        <f t="shared" si="1"/>
        <v/>
      </c>
      <c r="D17" s="184" t="str">
        <f t="shared" si="2"/>
        <v/>
      </c>
      <c r="E17" s="184" t="str">
        <f t="shared" si="3"/>
        <v/>
      </c>
      <c r="F17" s="184" t="str">
        <f t="shared" si="4"/>
        <v/>
      </c>
      <c r="G17" s="184" t="str">
        <f t="shared" si="5"/>
        <v/>
      </c>
      <c r="H17" s="185" t="str">
        <f t="shared" si="6"/>
        <v/>
      </c>
      <c r="I17" s="185" t="str">
        <f t="shared" si="7"/>
        <v/>
      </c>
      <c r="J17" s="185" t="str">
        <f t="shared" si="8"/>
        <v/>
      </c>
      <c r="K17" s="277" t="str">
        <f t="shared" si="9"/>
        <v/>
      </c>
      <c r="L17" s="277" t="str">
        <f t="shared" si="10"/>
        <v/>
      </c>
      <c r="M17" s="277" t="str">
        <f t="shared" si="11"/>
        <v/>
      </c>
      <c r="N17" s="277" t="str">
        <f t="shared" si="12"/>
        <v/>
      </c>
      <c r="O17" s="277" t="str">
        <f t="shared" si="13"/>
        <v/>
      </c>
      <c r="P17" s="278" t="str">
        <f t="shared" si="14"/>
        <v/>
      </c>
      <c r="Q17" s="401" t="str">
        <f t="shared" si="15"/>
        <v/>
      </c>
      <c r="R17" s="186">
        <v>4</v>
      </c>
      <c r="S17" s="187"/>
      <c r="T17" s="187"/>
      <c r="U17" s="188" t="str">
        <f t="shared" si="16"/>
        <v/>
      </c>
      <c r="V17" s="183" t="str">
        <f t="shared" si="17"/>
        <v/>
      </c>
      <c r="W17" s="184" t="str">
        <f t="shared" si="18"/>
        <v/>
      </c>
      <c r="X17" s="184" t="str">
        <f t="shared" si="19"/>
        <v/>
      </c>
      <c r="Y17" s="184" t="str">
        <f t="shared" si="20"/>
        <v/>
      </c>
      <c r="Z17" s="184" t="str">
        <f t="shared" si="21"/>
        <v/>
      </c>
      <c r="AA17" s="185" t="str">
        <f t="shared" si="22"/>
        <v/>
      </c>
      <c r="AB17" s="185" t="str">
        <f t="shared" si="23"/>
        <v/>
      </c>
      <c r="AC17" s="185" t="str">
        <f t="shared" si="24"/>
        <v/>
      </c>
      <c r="AD17" s="277" t="str">
        <f t="shared" si="25"/>
        <v/>
      </c>
      <c r="AE17" s="277" t="str">
        <f t="shared" si="26"/>
        <v/>
      </c>
      <c r="AF17" s="277" t="str">
        <f t="shared" si="27"/>
        <v/>
      </c>
      <c r="AG17" s="277" t="str">
        <f t="shared" si="28"/>
        <v/>
      </c>
      <c r="AH17" s="277" t="str">
        <f t="shared" si="29"/>
        <v/>
      </c>
      <c r="AI17" s="278" t="str">
        <f t="shared" si="30"/>
        <v/>
      </c>
      <c r="AJ17" s="401" t="str">
        <f t="shared" si="31"/>
        <v/>
      </c>
      <c r="AK17" s="186">
        <v>4</v>
      </c>
      <c r="AN17" s="188" t="str">
        <f t="shared" si="32"/>
        <v/>
      </c>
      <c r="AO17" s="183" t="str">
        <f t="shared" si="33"/>
        <v/>
      </c>
      <c r="AP17" s="184" t="str">
        <f t="shared" si="34"/>
        <v/>
      </c>
      <c r="AQ17" s="184" t="str">
        <f t="shared" si="35"/>
        <v/>
      </c>
      <c r="AR17" s="184" t="str">
        <f t="shared" si="36"/>
        <v/>
      </c>
      <c r="AS17" s="184" t="str">
        <f t="shared" si="37"/>
        <v/>
      </c>
      <c r="AT17" s="185" t="str">
        <f t="shared" si="38"/>
        <v/>
      </c>
      <c r="AU17" s="185" t="str">
        <f t="shared" si="39"/>
        <v/>
      </c>
      <c r="AV17" s="185" t="str">
        <f t="shared" si="40"/>
        <v/>
      </c>
      <c r="AW17" s="277" t="str">
        <f t="shared" si="41"/>
        <v/>
      </c>
      <c r="AX17" s="277" t="str">
        <f t="shared" si="42"/>
        <v/>
      </c>
      <c r="AY17" s="277" t="str">
        <f t="shared" si="43"/>
        <v/>
      </c>
      <c r="AZ17" s="277" t="str">
        <f t="shared" si="44"/>
        <v/>
      </c>
      <c r="BA17" s="277" t="str">
        <f t="shared" si="45"/>
        <v/>
      </c>
      <c r="BB17" s="278" t="str">
        <f t="shared" si="46"/>
        <v/>
      </c>
      <c r="BC17" s="401" t="str">
        <f t="shared" si="47"/>
        <v/>
      </c>
      <c r="BD17" s="186">
        <v>4</v>
      </c>
      <c r="BE17" s="187"/>
      <c r="BF17" s="187"/>
      <c r="BG17" s="188" t="str">
        <f t="shared" si="48"/>
        <v/>
      </c>
      <c r="BH17" s="183" t="str">
        <f t="shared" si="49"/>
        <v/>
      </c>
      <c r="BI17" s="184" t="str">
        <f t="shared" si="50"/>
        <v/>
      </c>
      <c r="BJ17" s="184" t="str">
        <f t="shared" si="51"/>
        <v/>
      </c>
      <c r="BK17" s="184" t="str">
        <f t="shared" si="52"/>
        <v/>
      </c>
      <c r="BL17" s="184" t="str">
        <f t="shared" si="53"/>
        <v/>
      </c>
      <c r="BM17" s="185" t="str">
        <f t="shared" si="54"/>
        <v/>
      </c>
      <c r="BN17" s="185" t="str">
        <f t="shared" si="55"/>
        <v/>
      </c>
      <c r="BO17" s="185" t="str">
        <f t="shared" si="56"/>
        <v/>
      </c>
      <c r="BP17" s="277" t="str">
        <f t="shared" si="57"/>
        <v/>
      </c>
      <c r="BQ17" s="277" t="str">
        <f t="shared" si="58"/>
        <v/>
      </c>
      <c r="BR17" s="277" t="str">
        <f t="shared" si="59"/>
        <v/>
      </c>
      <c r="BS17" s="277" t="str">
        <f t="shared" si="60"/>
        <v/>
      </c>
      <c r="BT17" s="277" t="str">
        <f t="shared" si="61"/>
        <v/>
      </c>
      <c r="BU17" s="278" t="str">
        <f t="shared" si="62"/>
        <v/>
      </c>
      <c r="BV17" s="401" t="str">
        <f t="shared" si="63"/>
        <v/>
      </c>
      <c r="BW17" s="186">
        <v>4</v>
      </c>
      <c r="BY17" s="187"/>
      <c r="BZ17" s="188" t="str">
        <f t="shared" si="64"/>
        <v/>
      </c>
      <c r="CA17" s="183" t="str">
        <f t="shared" si="65"/>
        <v/>
      </c>
      <c r="CB17" s="184" t="str">
        <f t="shared" si="66"/>
        <v/>
      </c>
      <c r="CC17" s="184" t="str">
        <f t="shared" si="67"/>
        <v/>
      </c>
      <c r="CD17" s="184" t="str">
        <f t="shared" si="68"/>
        <v/>
      </c>
      <c r="CE17" s="184" t="str">
        <f t="shared" si="69"/>
        <v/>
      </c>
      <c r="CF17" s="185" t="str">
        <f t="shared" si="70"/>
        <v/>
      </c>
      <c r="CG17" s="185" t="str">
        <f t="shared" si="71"/>
        <v/>
      </c>
      <c r="CH17" s="185" t="str">
        <f t="shared" si="72"/>
        <v/>
      </c>
      <c r="CI17" s="277" t="str">
        <f t="shared" si="73"/>
        <v/>
      </c>
      <c r="CJ17" s="277" t="str">
        <f t="shared" si="74"/>
        <v/>
      </c>
      <c r="CK17" s="277" t="str">
        <f t="shared" si="75"/>
        <v/>
      </c>
      <c r="CL17" s="277" t="str">
        <f t="shared" si="76"/>
        <v/>
      </c>
      <c r="CM17" s="277" t="str">
        <f t="shared" si="77"/>
        <v/>
      </c>
      <c r="CN17" s="278" t="str">
        <f t="shared" si="78"/>
        <v/>
      </c>
      <c r="CO17" s="401" t="str">
        <f t="shared" si="79"/>
        <v/>
      </c>
      <c r="CP17" s="186">
        <v>4</v>
      </c>
      <c r="CQ17" s="187"/>
      <c r="CR17" s="187"/>
      <c r="CS17" s="187"/>
      <c r="CT17" s="187"/>
      <c r="CU17" s="187"/>
      <c r="CV17" s="187"/>
      <c r="CW17" s="187"/>
      <c r="CX17" s="187"/>
      <c r="CZ17" s="189" t="str">
        <f>IFERROR(IF(AND('Classificação geral'!$G11="fem",'Classificação geral'!$H11=3,'Classificação geral'!$F11="par"),'Classificação geral'!$C11,""),"")</f>
        <v/>
      </c>
      <c r="DA17" s="178">
        <f>IF($CZ17='Classificação geral'!$C11,'Classificação geral'!$D11,"")</f>
        <v>0</v>
      </c>
      <c r="DB17" s="178">
        <f>IF($CZ17='Classificação geral'!$C11,'Classificação geral'!$E11,"")</f>
        <v>0</v>
      </c>
      <c r="DC17" s="178" t="str">
        <f>IF($CZ17='Classificação geral'!$C11,'Classificação geral'!$F11,"")</f>
        <v/>
      </c>
      <c r="DD17" s="178" t="str">
        <f>IF($CZ17='Classificação geral'!$C11,'Classificação geral'!$G11,"")</f>
        <v/>
      </c>
      <c r="DE17" s="189">
        <f>IF($DD17='Classificação geral'!$G11,'Classificação geral'!$H11,"")</f>
        <v>0</v>
      </c>
      <c r="DF17" s="176">
        <f>IFERROR(IF(DD17='Classificação geral'!$G11,'Classificação geral'!$K11,""),"")</f>
        <v>0</v>
      </c>
      <c r="DG17" s="176">
        <f>IFERROR(IF(DD17='Classificação geral'!$G11,'Classificação geral'!$L11,""),"")</f>
        <v>0</v>
      </c>
      <c r="DH17" s="176">
        <f>IFERROR(IF(DD17='Classificação geral'!$G11,'Classificação geral'!$J11,""),"")</f>
        <v>0</v>
      </c>
      <c r="DI17" s="176" t="str">
        <f>IFERROR(IF(DD17='Classificação geral'!$G11,'Classificação geral'!$EP11,""),"")</f>
        <v/>
      </c>
      <c r="DJ17" s="176" t="str">
        <f>IFERROR(IF(DD17='Classificação geral'!$G11,'Classificação geral'!$EQ11,""),"")</f>
        <v/>
      </c>
      <c r="DK17" s="176" t="str">
        <f>IFERROR(IF(DD17='Classificação geral'!$G11,'Classificação geral'!$ER11,""),"")</f>
        <v/>
      </c>
      <c r="DL17" s="176" t="str">
        <f>IFERROR(IF(DD17='Classificação geral'!$G11,'Classificação geral'!$ES11,""),"")</f>
        <v/>
      </c>
      <c r="DM17" s="176" t="str">
        <f>IFERROR(IF(DD17='Classificação geral'!$G11,'Classificação geral'!$ET11,""),"")</f>
        <v/>
      </c>
      <c r="DN17" s="180">
        <f>IFERROR(IF(DD17='Classificação geral'!$G11,'Classificação geral'!$AK11,""),"")</f>
        <v>0</v>
      </c>
      <c r="DO17" s="190" t="str">
        <f>IF($DD17='Classificação geral'!$G11,'Classificação geral'!$AL11,"")</f>
        <v/>
      </c>
      <c r="DP17" s="179" t="str">
        <f>IFERROR(RANK(DO17,DO:DO,0)+ COUNTIF(DO$12:DO16,DO17),"")</f>
        <v/>
      </c>
      <c r="DR17" s="189" t="str">
        <f>IFERROR(IF(AND('Classificação geral'!$G11="mas",'Classificação geral'!$H11=3,'Classificação geral'!$F11="par"),'Classificação geral'!$C11,""),"")</f>
        <v/>
      </c>
      <c r="DS17" s="178">
        <f>IF($DR17='Classificação geral'!$C11,'Classificação geral'!$D11,"")</f>
        <v>0</v>
      </c>
      <c r="DT17" s="178">
        <f>IF($DR17='Classificação geral'!$C11,'Classificação geral'!$E11,"")</f>
        <v>0</v>
      </c>
      <c r="DU17" s="178" t="str">
        <f>IF($DR17='Classificação geral'!$C11,'Classificação geral'!$F11,"")</f>
        <v/>
      </c>
      <c r="DV17" s="178" t="str">
        <f>IF($DR17='Classificação geral'!$C11,'Classificação geral'!$G11,"")</f>
        <v/>
      </c>
      <c r="DW17" s="189">
        <f>IF($DV17='Classificação geral'!$G11,'Classificação geral'!$H11,"")</f>
        <v>0</v>
      </c>
      <c r="DX17" s="176">
        <f>IFERROR(IF(DV17='Classificação geral'!$G11,'Classificação geral'!$K11,""),"")</f>
        <v>0</v>
      </c>
      <c r="DY17" s="176">
        <f>IFERROR(IF(DV17='Classificação geral'!$G11,'Classificação geral'!$L11,""),"")</f>
        <v>0</v>
      </c>
      <c r="DZ17" s="176">
        <f>IFERROR(IF(DV17='Classificação geral'!$G11,'Classificação geral'!$J11,""),"")</f>
        <v>0</v>
      </c>
      <c r="EA17" s="176" t="str">
        <f>IFERROR(IF(DV17='Classificação geral'!$G11,'Classificação geral'!$EP11,""),"")</f>
        <v/>
      </c>
      <c r="EB17" s="176" t="str">
        <f>IFERROR(IF(DV17='Classificação geral'!$G11,'Classificação geral'!$EQ11,""),"")</f>
        <v/>
      </c>
      <c r="EC17" s="176" t="str">
        <f>IFERROR(IF(DV17='Classificação geral'!$G11,'Classificação geral'!$ER11,""),"")</f>
        <v/>
      </c>
      <c r="ED17" s="176" t="str">
        <f>IFERROR(IF(DV17='Classificação geral'!$G11,'Classificação geral'!$ES11,""),"")</f>
        <v/>
      </c>
      <c r="EE17" s="176" t="str">
        <f>IFERROR(IF(DV17='Classificação geral'!$G11,'Classificação geral'!$ET11,""),"")</f>
        <v/>
      </c>
      <c r="EF17" s="180">
        <f>IFERROR(IF(DV17='Classificação geral'!$G11,'Classificação geral'!$AK11,""),"")</f>
        <v>0</v>
      </c>
      <c r="EG17" s="189" t="str">
        <f>IF($DV17='Classificação geral'!$G11,'Classificação geral'!$AL11,"")</f>
        <v/>
      </c>
      <c r="EH17" s="179" t="str">
        <f>IFERROR(RANK(EG17,EG:EG,0)+ COUNTIF(EG$12:EG16,EG17),"")</f>
        <v/>
      </c>
      <c r="EJ17" s="189" t="str">
        <f>IFERROR(IF(AND('Classificação geral'!$G11="fem",'Classificação geral'!$H11=3,'Classificação geral'!$F11="trio"),'Classificação geral'!$C11,""),"")</f>
        <v/>
      </c>
      <c r="EK17" s="178">
        <f>IF(EJ17='Classificação geral'!$C11,'Classificação geral'!$D11,"")</f>
        <v>0</v>
      </c>
      <c r="EL17" s="178">
        <f>IF(EJ17='Classificação geral'!$C11,'Classificação geral'!$E11,"")</f>
        <v>0</v>
      </c>
      <c r="EM17" s="178" t="str">
        <f>IF(EJ17='Classificação geral'!$C11,'Classificação geral'!$F11,"")</f>
        <v/>
      </c>
      <c r="EN17" s="178" t="str">
        <f>IF(EJ17='Classificação geral'!$C11,'Classificação geral'!$G11,"")</f>
        <v/>
      </c>
      <c r="EO17" s="189">
        <f>IF(EN17='Classificação geral'!$G11,'Classificação geral'!$H11,"")</f>
        <v>0</v>
      </c>
      <c r="EP17" s="176">
        <f>IFERROR(IF(EN17='Classificação geral'!$G11,'Classificação geral'!$K11,""),"")</f>
        <v>0</v>
      </c>
      <c r="EQ17" s="176">
        <f>IFERROR(IF(EN17='Classificação geral'!$G11,'Classificação geral'!$L11,""),"")</f>
        <v>0</v>
      </c>
      <c r="ER17" s="176">
        <f>IFERROR(IF(EN17='Classificação geral'!$G11,'Classificação geral'!$J11,""),"")</f>
        <v>0</v>
      </c>
      <c r="ES17" s="176" t="str">
        <f>IFERROR(IF(EN17='Classificação geral'!$G11,'Classificação geral'!$EP11,""),"")</f>
        <v/>
      </c>
      <c r="ET17" s="176" t="str">
        <f>IFERROR(IF(EN17='Classificação geral'!$G11,'Classificação geral'!$EQ11,""),"")</f>
        <v/>
      </c>
      <c r="EU17" s="176" t="str">
        <f>IFERROR(IF(EN17='Classificação geral'!$G11,'Classificação geral'!$ER11,""),"")</f>
        <v/>
      </c>
      <c r="EV17" s="176" t="str">
        <f>IFERROR(IF(EN17='Classificação geral'!$G11,'Classificação geral'!$ES11,""),"")</f>
        <v/>
      </c>
      <c r="EW17" s="176" t="str">
        <f>IFERROR(IF(EN17='Classificação geral'!$G11,'Classificação geral'!$ET11,""),"")</f>
        <v/>
      </c>
      <c r="EX17" s="180">
        <f>IFERROR(IF(EN17='Classificação geral'!$G11,'Classificação geral'!$AK11,""),"")</f>
        <v>0</v>
      </c>
      <c r="EY17" s="189" t="str">
        <f>IF(EN17='Classificação geral'!$G11,'Classificação geral'!$AL11,"")</f>
        <v/>
      </c>
      <c r="EZ17" s="179" t="str">
        <f>IFERROR(RANK(EY17,EY:EY,0)+ COUNTIF(EY$12:EY16,EY17),"")</f>
        <v/>
      </c>
      <c r="FB17" s="189" t="str">
        <f>IFERROR(IF(AND('Classificação geral'!$G11="mas",'Classificação geral'!$H11=3,'Classificação geral'!$F11="trio"),'Classificação geral'!$C11,""),"")</f>
        <v/>
      </c>
      <c r="FC17" s="178">
        <f>IF(FB17='Classificação geral'!$C11,'Classificação geral'!$D11,"")</f>
        <v>0</v>
      </c>
      <c r="FD17" s="178">
        <f>IF(FB17='Classificação geral'!$C11,'Classificação geral'!$E11,"")</f>
        <v>0</v>
      </c>
      <c r="FE17" s="178" t="str">
        <f>IF(FB17='Classificação geral'!$C11,'Classificação geral'!$F11,"")</f>
        <v/>
      </c>
      <c r="FF17" s="178" t="str">
        <f>IF(FB17='Classificação geral'!$C11,'Classificação geral'!$G11,"")</f>
        <v/>
      </c>
      <c r="FG17" s="189">
        <f>IF(FF17='Classificação geral'!$G11,'Classificação geral'!$H11,"")</f>
        <v>0</v>
      </c>
      <c r="FH17" s="176">
        <f>IFERROR(IF(FF17='Classificação geral'!$G11,'Classificação geral'!$K11,""),"")</f>
        <v>0</v>
      </c>
      <c r="FI17" s="176">
        <f>IFERROR(IF(FF17='Classificação geral'!$G11,'Classificação geral'!$L11,""),"")</f>
        <v>0</v>
      </c>
      <c r="FJ17" s="176">
        <f>IFERROR(IF(FF17='Classificação geral'!$G11,'Classificação geral'!$J11,""),"")</f>
        <v>0</v>
      </c>
      <c r="FK17" s="176" t="str">
        <f>IFERROR(IF(FF17='Classificação geral'!$G11,'Classificação geral'!$EP11,""),"")</f>
        <v/>
      </c>
      <c r="FL17" s="176" t="str">
        <f>IFERROR(IF(FF17='Classificação geral'!$G11,'Classificação geral'!$EQ11,""),"")</f>
        <v/>
      </c>
      <c r="FM17" s="176" t="str">
        <f>IFERROR(IF(FF17='Classificação geral'!$G11,'Classificação geral'!$ER11,""),"")</f>
        <v/>
      </c>
      <c r="FN17" s="176" t="str">
        <f>IFERROR(IF(FF17='Classificação geral'!$G11,'Classificação geral'!$ES11,""),"")</f>
        <v/>
      </c>
      <c r="FO17" s="176" t="str">
        <f>IFERROR(IF(FF17='Classificação geral'!$G11,'Classificação geral'!$ET11,""),"")</f>
        <v/>
      </c>
      <c r="FP17" s="180">
        <f>IFERROR(IF(FF17='Classificação geral'!$G11,'Classificação geral'!$AK11,""),"")</f>
        <v>0</v>
      </c>
      <c r="FQ17" s="189" t="str">
        <f>IF(FF17='Classificação geral'!$G11,'Classificação geral'!$AL11,"")</f>
        <v/>
      </c>
      <c r="FR17" s="179" t="str">
        <f>IFERROR(RANK(FQ17,FQ:FQ,0)+ COUNTIF(FQ$12:FQ16,FQ17),"")</f>
        <v/>
      </c>
      <c r="FT17" s="189" t="str">
        <f>IFERROR(IF(AND('Classificação geral'!$G11="misto",'Classificação geral'!$H11=3,'Classificação geral'!$F11="par"),'Classificação geral'!$C11,""),"")</f>
        <v/>
      </c>
      <c r="FU17" s="178">
        <f>IF(FT17='Classificação geral'!$C11,'Classificação geral'!$D11,"")</f>
        <v>0</v>
      </c>
      <c r="FV17" s="178">
        <f>IF(FT17='Classificação geral'!$C11,'Classificação geral'!$E11,"")</f>
        <v>0</v>
      </c>
      <c r="FW17" s="178" t="str">
        <f>IF(FT17='Classificação geral'!$C11,'Classificação geral'!$F11,"")</f>
        <v/>
      </c>
      <c r="FX17" s="178" t="str">
        <f>IF(FT17='Classificação geral'!$C11,'Classificação geral'!$G11,"")</f>
        <v/>
      </c>
      <c r="FY17" s="189">
        <f>IF(FX17='Classificação geral'!$G11,'Classificação geral'!$H11,"")</f>
        <v>0</v>
      </c>
      <c r="FZ17" s="176">
        <f>IFERROR(IF(FX17='Classificação geral'!$G11,'Classificação geral'!$K11,""),"")</f>
        <v>0</v>
      </c>
      <c r="GA17" s="176">
        <f>IFERROR(IF(FX17='Classificação geral'!$G11,'Classificação geral'!$L11,""),"")</f>
        <v>0</v>
      </c>
      <c r="GB17" s="176">
        <f>IFERROR(IF(FX17='Classificação geral'!$G11,'Classificação geral'!$J11,""),"")</f>
        <v>0</v>
      </c>
      <c r="GC17" s="176" t="str">
        <f>IFERROR(IF(FX17='Classificação geral'!$G11,'Classificação geral'!$EP11,""),"")</f>
        <v/>
      </c>
      <c r="GD17" s="176" t="str">
        <f>IFERROR(IF(FX17='Classificação geral'!$G11,'Classificação geral'!$EQ11,""),"")</f>
        <v/>
      </c>
      <c r="GE17" s="176" t="str">
        <f>IFERROR(IF(FX17='Classificação geral'!$G11,'Classificação geral'!$ER11,""),"")</f>
        <v/>
      </c>
      <c r="GF17" s="176" t="str">
        <f>IFERROR(IF(FX17='Classificação geral'!$G11,'Classificação geral'!$ES11,""),"")</f>
        <v/>
      </c>
      <c r="GG17" s="176" t="str">
        <f>IFERROR(IF(FX17='Classificação geral'!$G11,'Classificação geral'!$ET11,""),"")</f>
        <v/>
      </c>
      <c r="GH17" s="180">
        <f>IFERROR(IF(FX17='Classificação geral'!$G11,'Classificação geral'!$AK11,""),"")</f>
        <v>0</v>
      </c>
      <c r="GI17" s="189" t="str">
        <f>IF(FX17='Classificação geral'!$G11,'Classificação geral'!$AL11,"")</f>
        <v/>
      </c>
      <c r="GJ17" s="179" t="str">
        <f>IFERROR(RANK(GI17,GI:GI,0)+ COUNTIF(GI$12:GI16,GI17),"")</f>
        <v/>
      </c>
    </row>
    <row r="18" spans="2:192" s="181" customFormat="1" ht="26.25" customHeight="1" x14ac:dyDescent="0.3">
      <c r="B18" s="182" t="str">
        <f t="shared" si="0"/>
        <v/>
      </c>
      <c r="C18" s="183" t="str">
        <f t="shared" si="1"/>
        <v/>
      </c>
      <c r="D18" s="184" t="str">
        <f t="shared" si="2"/>
        <v/>
      </c>
      <c r="E18" s="184" t="str">
        <f t="shared" si="3"/>
        <v/>
      </c>
      <c r="F18" s="184" t="str">
        <f t="shared" si="4"/>
        <v/>
      </c>
      <c r="G18" s="184" t="str">
        <f t="shared" si="5"/>
        <v/>
      </c>
      <c r="H18" s="185" t="str">
        <f t="shared" si="6"/>
        <v/>
      </c>
      <c r="I18" s="185" t="str">
        <f t="shared" si="7"/>
        <v/>
      </c>
      <c r="J18" s="185" t="str">
        <f t="shared" si="8"/>
        <v/>
      </c>
      <c r="K18" s="277" t="str">
        <f>IFERROR(INDEX(DI$14:DI$105,MATCH($R18,DP$14:DP$105,0)),"")</f>
        <v/>
      </c>
      <c r="L18" s="277" t="str">
        <f t="shared" si="10"/>
        <v/>
      </c>
      <c r="M18" s="277" t="str">
        <f t="shared" si="11"/>
        <v/>
      </c>
      <c r="N18" s="277" t="str">
        <f t="shared" si="12"/>
        <v/>
      </c>
      <c r="O18" s="277" t="str">
        <f t="shared" si="13"/>
        <v/>
      </c>
      <c r="P18" s="278" t="str">
        <f t="shared" si="14"/>
        <v/>
      </c>
      <c r="Q18" s="401" t="str">
        <f t="shared" si="15"/>
        <v/>
      </c>
      <c r="R18" s="186">
        <v>5</v>
      </c>
      <c r="S18" s="187"/>
      <c r="T18" s="187"/>
      <c r="U18" s="188" t="str">
        <f t="shared" si="16"/>
        <v/>
      </c>
      <c r="V18" s="183" t="str">
        <f t="shared" si="17"/>
        <v/>
      </c>
      <c r="W18" s="184" t="str">
        <f t="shared" si="18"/>
        <v/>
      </c>
      <c r="X18" s="184" t="str">
        <f t="shared" si="19"/>
        <v/>
      </c>
      <c r="Y18" s="184" t="str">
        <f t="shared" si="20"/>
        <v/>
      </c>
      <c r="Z18" s="184" t="str">
        <f t="shared" si="21"/>
        <v/>
      </c>
      <c r="AA18" s="185" t="str">
        <f t="shared" si="22"/>
        <v/>
      </c>
      <c r="AB18" s="185" t="str">
        <f t="shared" si="23"/>
        <v/>
      </c>
      <c r="AC18" s="185" t="str">
        <f t="shared" si="24"/>
        <v/>
      </c>
      <c r="AD18" s="277" t="str">
        <f t="shared" si="25"/>
        <v/>
      </c>
      <c r="AE18" s="277" t="str">
        <f t="shared" si="26"/>
        <v/>
      </c>
      <c r="AF18" s="277" t="str">
        <f t="shared" si="27"/>
        <v/>
      </c>
      <c r="AG18" s="277" t="str">
        <f t="shared" si="28"/>
        <v/>
      </c>
      <c r="AH18" s="277" t="str">
        <f t="shared" si="29"/>
        <v/>
      </c>
      <c r="AI18" s="278" t="str">
        <f t="shared" si="30"/>
        <v/>
      </c>
      <c r="AJ18" s="401" t="str">
        <f t="shared" si="31"/>
        <v/>
      </c>
      <c r="AK18" s="186">
        <v>5</v>
      </c>
      <c r="AN18" s="188" t="str">
        <f t="shared" si="32"/>
        <v/>
      </c>
      <c r="AO18" s="183" t="str">
        <f t="shared" si="33"/>
        <v/>
      </c>
      <c r="AP18" s="184" t="str">
        <f t="shared" si="34"/>
        <v/>
      </c>
      <c r="AQ18" s="184" t="str">
        <f t="shared" si="35"/>
        <v/>
      </c>
      <c r="AR18" s="184" t="str">
        <f t="shared" si="36"/>
        <v/>
      </c>
      <c r="AS18" s="184" t="str">
        <f t="shared" si="37"/>
        <v/>
      </c>
      <c r="AT18" s="185" t="str">
        <f t="shared" si="38"/>
        <v/>
      </c>
      <c r="AU18" s="185" t="str">
        <f t="shared" si="39"/>
        <v/>
      </c>
      <c r="AV18" s="185" t="str">
        <f t="shared" si="40"/>
        <v/>
      </c>
      <c r="AW18" s="277" t="str">
        <f t="shared" si="41"/>
        <v/>
      </c>
      <c r="AX18" s="277" t="str">
        <f t="shared" si="42"/>
        <v/>
      </c>
      <c r="AY18" s="277" t="str">
        <f t="shared" si="43"/>
        <v/>
      </c>
      <c r="AZ18" s="277" t="str">
        <f t="shared" si="44"/>
        <v/>
      </c>
      <c r="BA18" s="277" t="str">
        <f t="shared" si="45"/>
        <v/>
      </c>
      <c r="BB18" s="278" t="str">
        <f t="shared" si="46"/>
        <v/>
      </c>
      <c r="BC18" s="401" t="str">
        <f t="shared" si="47"/>
        <v/>
      </c>
      <c r="BD18" s="186">
        <v>5</v>
      </c>
      <c r="BE18" s="187"/>
      <c r="BF18" s="187"/>
      <c r="BG18" s="188" t="str">
        <f t="shared" si="48"/>
        <v/>
      </c>
      <c r="BH18" s="183" t="str">
        <f t="shared" si="49"/>
        <v/>
      </c>
      <c r="BI18" s="184" t="str">
        <f t="shared" si="50"/>
        <v/>
      </c>
      <c r="BJ18" s="184" t="str">
        <f t="shared" si="51"/>
        <v/>
      </c>
      <c r="BK18" s="184" t="str">
        <f t="shared" si="52"/>
        <v/>
      </c>
      <c r="BL18" s="184" t="str">
        <f t="shared" si="53"/>
        <v/>
      </c>
      <c r="BM18" s="185" t="str">
        <f t="shared" si="54"/>
        <v/>
      </c>
      <c r="BN18" s="185" t="str">
        <f t="shared" si="55"/>
        <v/>
      </c>
      <c r="BO18" s="185" t="str">
        <f t="shared" si="56"/>
        <v/>
      </c>
      <c r="BP18" s="277" t="str">
        <f t="shared" si="57"/>
        <v/>
      </c>
      <c r="BQ18" s="277" t="str">
        <f t="shared" si="58"/>
        <v/>
      </c>
      <c r="BR18" s="277" t="str">
        <f t="shared" si="59"/>
        <v/>
      </c>
      <c r="BS18" s="277" t="str">
        <f t="shared" si="60"/>
        <v/>
      </c>
      <c r="BT18" s="277" t="str">
        <f t="shared" si="61"/>
        <v/>
      </c>
      <c r="BU18" s="278" t="str">
        <f t="shared" si="62"/>
        <v/>
      </c>
      <c r="BV18" s="401" t="str">
        <f t="shared" si="63"/>
        <v/>
      </c>
      <c r="BW18" s="186">
        <v>5</v>
      </c>
      <c r="BY18" s="187"/>
      <c r="BZ18" s="188" t="str">
        <f t="shared" si="64"/>
        <v/>
      </c>
      <c r="CA18" s="183" t="str">
        <f t="shared" si="65"/>
        <v/>
      </c>
      <c r="CB18" s="184" t="str">
        <f t="shared" si="66"/>
        <v/>
      </c>
      <c r="CC18" s="184" t="str">
        <f t="shared" si="67"/>
        <v/>
      </c>
      <c r="CD18" s="184" t="str">
        <f t="shared" si="68"/>
        <v/>
      </c>
      <c r="CE18" s="184" t="str">
        <f t="shared" si="69"/>
        <v/>
      </c>
      <c r="CF18" s="185" t="str">
        <f t="shared" si="70"/>
        <v/>
      </c>
      <c r="CG18" s="185" t="str">
        <f t="shared" si="71"/>
        <v/>
      </c>
      <c r="CH18" s="185" t="str">
        <f t="shared" si="72"/>
        <v/>
      </c>
      <c r="CI18" s="277" t="str">
        <f t="shared" si="73"/>
        <v/>
      </c>
      <c r="CJ18" s="277" t="str">
        <f t="shared" si="74"/>
        <v/>
      </c>
      <c r="CK18" s="277" t="str">
        <f t="shared" si="75"/>
        <v/>
      </c>
      <c r="CL18" s="277" t="str">
        <f t="shared" si="76"/>
        <v/>
      </c>
      <c r="CM18" s="277" t="str">
        <f t="shared" si="77"/>
        <v/>
      </c>
      <c r="CN18" s="278" t="str">
        <f t="shared" si="78"/>
        <v/>
      </c>
      <c r="CO18" s="401" t="str">
        <f t="shared" si="79"/>
        <v/>
      </c>
      <c r="CP18" s="186">
        <v>5</v>
      </c>
      <c r="CQ18" s="187"/>
      <c r="CR18" s="187"/>
      <c r="CS18" s="187"/>
      <c r="CT18" s="187"/>
      <c r="CU18" s="187"/>
      <c r="CV18" s="187"/>
      <c r="CW18" s="187"/>
      <c r="CX18" s="187"/>
      <c r="CZ18" s="189" t="str">
        <f>IFERROR(IF(AND('Classificação geral'!$G12="fem",'Classificação geral'!$H12=3,'Classificação geral'!$F12="par"),'Classificação geral'!$C12,""),"")</f>
        <v/>
      </c>
      <c r="DA18" s="178">
        <f>IF($CZ18='Classificação geral'!$C12,'Classificação geral'!$D12,"")</f>
        <v>0</v>
      </c>
      <c r="DB18" s="178">
        <f>IF($CZ18='Classificação geral'!$C12,'Classificação geral'!$E12,"")</f>
        <v>0</v>
      </c>
      <c r="DC18" s="178" t="str">
        <f>IF($CZ18='Classificação geral'!$C12,'Classificação geral'!$F12,"")</f>
        <v/>
      </c>
      <c r="DD18" s="178" t="str">
        <f>IF($CZ18='Classificação geral'!$C12,'Classificação geral'!$G12,"")</f>
        <v/>
      </c>
      <c r="DE18" s="189">
        <f>IF($DD18='Classificação geral'!$G12,'Classificação geral'!$H12,"")</f>
        <v>0</v>
      </c>
      <c r="DF18" s="176">
        <f>IFERROR(IF(DD18='Classificação geral'!$G12,'Classificação geral'!$K12,""),"")</f>
        <v>0</v>
      </c>
      <c r="DG18" s="176">
        <f>IFERROR(IF(DD18='Classificação geral'!$G12,'Classificação geral'!$L12,""),"")</f>
        <v>0</v>
      </c>
      <c r="DH18" s="176">
        <f>IFERROR(IF(DD18='Classificação geral'!$G12,'Classificação geral'!$J12,""),"")</f>
        <v>0</v>
      </c>
      <c r="DI18" s="176" t="str">
        <f>IFERROR(IF(DD18='Classificação geral'!$G12,'Classificação geral'!$EP12,""),"")</f>
        <v/>
      </c>
      <c r="DJ18" s="176" t="str">
        <f>IFERROR(IF(DD18='Classificação geral'!$G12,'Classificação geral'!$EQ12,""),"")</f>
        <v/>
      </c>
      <c r="DK18" s="176" t="str">
        <f>IFERROR(IF(DD18='Classificação geral'!$G12,'Classificação geral'!$ER12,""),"")</f>
        <v/>
      </c>
      <c r="DL18" s="176" t="str">
        <f>IFERROR(IF(DD18='Classificação geral'!$G12,'Classificação geral'!$ES12,""),"")</f>
        <v/>
      </c>
      <c r="DM18" s="176" t="str">
        <f>IFERROR(IF(DD18='Classificação geral'!$G12,'Classificação geral'!$ET12,""),"")</f>
        <v/>
      </c>
      <c r="DN18" s="180">
        <f>IFERROR(IF(DD18='Classificação geral'!$G12,'Classificação geral'!$AK12,""),"")</f>
        <v>0</v>
      </c>
      <c r="DO18" s="190" t="str">
        <f>IF($DD18='Classificação geral'!$G12,'Classificação geral'!$AL12,"")</f>
        <v/>
      </c>
      <c r="DP18" s="179" t="str">
        <f>IFERROR(RANK(DO18,DO:DO,0)+ COUNTIF(DO$12:DO17,DO18),"")</f>
        <v/>
      </c>
      <c r="DR18" s="189" t="str">
        <f>IFERROR(IF(AND('Classificação geral'!$G12="mas",'Classificação geral'!$H12=3,'Classificação geral'!$F12="par"),'Classificação geral'!$C12,""),"")</f>
        <v/>
      </c>
      <c r="DS18" s="178">
        <f>IF($DR18='Classificação geral'!$C12,'Classificação geral'!$D12,"")</f>
        <v>0</v>
      </c>
      <c r="DT18" s="178">
        <f>IF($DR18='Classificação geral'!$C12,'Classificação geral'!$E12,"")</f>
        <v>0</v>
      </c>
      <c r="DU18" s="178" t="str">
        <f>IF($DR18='Classificação geral'!$C12,'Classificação geral'!$F12,"")</f>
        <v/>
      </c>
      <c r="DV18" s="178" t="str">
        <f>IF($DR18='Classificação geral'!$C12,'Classificação geral'!$G12,"")</f>
        <v/>
      </c>
      <c r="DW18" s="189">
        <f>IF($DV18='Classificação geral'!$G12,'Classificação geral'!$H12,"")</f>
        <v>0</v>
      </c>
      <c r="DX18" s="176">
        <f>IFERROR(IF(DV18='Classificação geral'!$G12,'Classificação geral'!$K12,""),"")</f>
        <v>0</v>
      </c>
      <c r="DY18" s="176">
        <f>IFERROR(IF(DV18='Classificação geral'!$G12,'Classificação geral'!$L12,""),"")</f>
        <v>0</v>
      </c>
      <c r="DZ18" s="176">
        <f>IFERROR(IF(DV18='Classificação geral'!$G12,'Classificação geral'!$J12,""),"")</f>
        <v>0</v>
      </c>
      <c r="EA18" s="176" t="str">
        <f>IFERROR(IF(DV18='Classificação geral'!$G12,'Classificação geral'!$EP12,""),"")</f>
        <v/>
      </c>
      <c r="EB18" s="176" t="str">
        <f>IFERROR(IF(DV18='Classificação geral'!$G12,'Classificação geral'!$EQ12,""),"")</f>
        <v/>
      </c>
      <c r="EC18" s="176" t="str">
        <f>IFERROR(IF(DV18='Classificação geral'!$G12,'Classificação geral'!$ER12,""),"")</f>
        <v/>
      </c>
      <c r="ED18" s="176" t="str">
        <f>IFERROR(IF(DV18='Classificação geral'!$G12,'Classificação geral'!$ES12,""),"")</f>
        <v/>
      </c>
      <c r="EE18" s="176" t="str">
        <f>IFERROR(IF(DV18='Classificação geral'!$G12,'Classificação geral'!$ET12,""),"")</f>
        <v/>
      </c>
      <c r="EF18" s="180">
        <f>IFERROR(IF(DV18='Classificação geral'!$G12,'Classificação geral'!$AK12,""),"")</f>
        <v>0</v>
      </c>
      <c r="EG18" s="189" t="str">
        <f>IF($DV18='Classificação geral'!$G12,'Classificação geral'!$AL12,"")</f>
        <v/>
      </c>
      <c r="EH18" s="179" t="str">
        <f>IFERROR(RANK(EG18,EG:EG,0)+ COUNTIF(EG$12:EG17,EG18),"")</f>
        <v/>
      </c>
      <c r="EJ18" s="189" t="str">
        <f>IFERROR(IF(AND('Classificação geral'!$G12="fem",'Classificação geral'!$H12=3,'Classificação geral'!$F12="trio"),'Classificação geral'!$C12,""),"")</f>
        <v/>
      </c>
      <c r="EK18" s="178">
        <f>IF(EJ18='Classificação geral'!$C12,'Classificação geral'!$D12,"")</f>
        <v>0</v>
      </c>
      <c r="EL18" s="178">
        <f>IF(EJ18='Classificação geral'!$C12,'Classificação geral'!$E12,"")</f>
        <v>0</v>
      </c>
      <c r="EM18" s="178" t="str">
        <f>IF(EJ18='Classificação geral'!$C12,'Classificação geral'!$F12,"")</f>
        <v/>
      </c>
      <c r="EN18" s="178" t="str">
        <f>IF(EJ18='Classificação geral'!$C12,'Classificação geral'!$G12,"")</f>
        <v/>
      </c>
      <c r="EO18" s="189">
        <f>IF(EN18='Classificação geral'!$G12,'Classificação geral'!$H12,"")</f>
        <v>0</v>
      </c>
      <c r="EP18" s="176">
        <f>IFERROR(IF(EN18='Classificação geral'!$G12,'Classificação geral'!$K12,""),"")</f>
        <v>0</v>
      </c>
      <c r="EQ18" s="176">
        <f>IFERROR(IF(EN18='Classificação geral'!$G12,'Classificação geral'!$L12,""),"")</f>
        <v>0</v>
      </c>
      <c r="ER18" s="176">
        <f>IFERROR(IF(EN18='Classificação geral'!$G12,'Classificação geral'!$J12,""),"")</f>
        <v>0</v>
      </c>
      <c r="ES18" s="176" t="str">
        <f>IFERROR(IF(EN18='Classificação geral'!$G12,'Classificação geral'!$EP12,""),"")</f>
        <v/>
      </c>
      <c r="ET18" s="176" t="str">
        <f>IFERROR(IF(EN18='Classificação geral'!$G12,'Classificação geral'!$EQ12,""),"")</f>
        <v/>
      </c>
      <c r="EU18" s="176" t="str">
        <f>IFERROR(IF(EN18='Classificação geral'!$G12,'Classificação geral'!$ER12,""),"")</f>
        <v/>
      </c>
      <c r="EV18" s="176" t="str">
        <f>IFERROR(IF(EN18='Classificação geral'!$G12,'Classificação geral'!$ES12,""),"")</f>
        <v/>
      </c>
      <c r="EW18" s="176" t="str">
        <f>IFERROR(IF(EN18='Classificação geral'!$G12,'Classificação geral'!$ET12,""),"")</f>
        <v/>
      </c>
      <c r="EX18" s="180">
        <f>IFERROR(IF(EN18='Classificação geral'!$G12,'Classificação geral'!$AK12,""),"")</f>
        <v>0</v>
      </c>
      <c r="EY18" s="189" t="str">
        <f>IF(EN18='Classificação geral'!$G12,'Classificação geral'!$AL12,"")</f>
        <v/>
      </c>
      <c r="EZ18" s="179" t="str">
        <f>IFERROR(RANK(EY18,EY:EY,0)+ COUNTIF(EY$12:EY17,EY18),"")</f>
        <v/>
      </c>
      <c r="FB18" s="189" t="str">
        <f>IFERROR(IF(AND('Classificação geral'!$G12="mas",'Classificação geral'!$H12=3,'Classificação geral'!$F12="trio"),'Classificação geral'!$C12,""),"")</f>
        <v/>
      </c>
      <c r="FC18" s="178">
        <f>IF(FB18='Classificação geral'!$C12,'Classificação geral'!$D12,"")</f>
        <v>0</v>
      </c>
      <c r="FD18" s="178">
        <f>IF(FB18='Classificação geral'!$C12,'Classificação geral'!$E12,"")</f>
        <v>0</v>
      </c>
      <c r="FE18" s="178" t="str">
        <f>IF(FB18='Classificação geral'!$C12,'Classificação geral'!$F12,"")</f>
        <v/>
      </c>
      <c r="FF18" s="178" t="str">
        <f>IF(FB18='Classificação geral'!$C12,'Classificação geral'!$G12,"")</f>
        <v/>
      </c>
      <c r="FG18" s="189">
        <f>IF(FF18='Classificação geral'!$G12,'Classificação geral'!$H12,"")</f>
        <v>0</v>
      </c>
      <c r="FH18" s="176">
        <f>IFERROR(IF(FF18='Classificação geral'!$G12,'Classificação geral'!$K12,""),"")</f>
        <v>0</v>
      </c>
      <c r="FI18" s="176">
        <f>IFERROR(IF(FF18='Classificação geral'!$G12,'Classificação geral'!$L12,""),"")</f>
        <v>0</v>
      </c>
      <c r="FJ18" s="176">
        <f>IFERROR(IF(FF18='Classificação geral'!$G12,'Classificação geral'!$J12,""),"")</f>
        <v>0</v>
      </c>
      <c r="FK18" s="176" t="str">
        <f>IFERROR(IF(FF18='Classificação geral'!$G12,'Classificação geral'!$EP12,""),"")</f>
        <v/>
      </c>
      <c r="FL18" s="176" t="str">
        <f>IFERROR(IF(FF18='Classificação geral'!$G12,'Classificação geral'!$EQ12,""),"")</f>
        <v/>
      </c>
      <c r="FM18" s="176" t="str">
        <f>IFERROR(IF(FF18='Classificação geral'!$G12,'Classificação geral'!$ER12,""),"")</f>
        <v/>
      </c>
      <c r="FN18" s="176" t="str">
        <f>IFERROR(IF(FF18='Classificação geral'!$G12,'Classificação geral'!$ES12,""),"")</f>
        <v/>
      </c>
      <c r="FO18" s="176" t="str">
        <f>IFERROR(IF(FF18='Classificação geral'!$G12,'Classificação geral'!$ET12,""),"")</f>
        <v/>
      </c>
      <c r="FP18" s="180">
        <f>IFERROR(IF(FF18='Classificação geral'!$G12,'Classificação geral'!$AK12,""),"")</f>
        <v>0</v>
      </c>
      <c r="FQ18" s="189" t="str">
        <f>IF(FF18='Classificação geral'!$G12,'Classificação geral'!$AL12,"")</f>
        <v/>
      </c>
      <c r="FR18" s="179" t="str">
        <f>IFERROR(RANK(FQ18,FQ:FQ,0)+ COUNTIF(FQ$12:FQ17,FQ18),"")</f>
        <v/>
      </c>
      <c r="FT18" s="189" t="str">
        <f>IFERROR(IF(AND('Classificação geral'!$G12="misto",'Classificação geral'!$H12=3,'Classificação geral'!$F12="par"),'Classificação geral'!$C12,""),"")</f>
        <v/>
      </c>
      <c r="FU18" s="178">
        <f>IF(FT18='Classificação geral'!$C12,'Classificação geral'!$D12,"")</f>
        <v>0</v>
      </c>
      <c r="FV18" s="178">
        <f>IF(FT18='Classificação geral'!$C12,'Classificação geral'!$E12,"")</f>
        <v>0</v>
      </c>
      <c r="FW18" s="178" t="str">
        <f>IF(FT18='Classificação geral'!$C12,'Classificação geral'!$F12,"")</f>
        <v/>
      </c>
      <c r="FX18" s="178" t="str">
        <f>IF(FT18='Classificação geral'!$C12,'Classificação geral'!$G12,"")</f>
        <v/>
      </c>
      <c r="FY18" s="189">
        <f>IF(FX18='Classificação geral'!$G12,'Classificação geral'!$H12,"")</f>
        <v>0</v>
      </c>
      <c r="FZ18" s="176">
        <f>IFERROR(IF(FX18='Classificação geral'!$G12,'Classificação geral'!$K12,""),"")</f>
        <v>0</v>
      </c>
      <c r="GA18" s="176">
        <f>IFERROR(IF(FX18='Classificação geral'!$G12,'Classificação geral'!$L12,""),"")</f>
        <v>0</v>
      </c>
      <c r="GB18" s="176">
        <f>IFERROR(IF(FX18='Classificação geral'!$G12,'Classificação geral'!$J12,""),"")</f>
        <v>0</v>
      </c>
      <c r="GC18" s="176" t="str">
        <f>IFERROR(IF(FX18='Classificação geral'!$G12,'Classificação geral'!$EP12,""),"")</f>
        <v/>
      </c>
      <c r="GD18" s="176" t="str">
        <f>IFERROR(IF(FX18='Classificação geral'!$G12,'Classificação geral'!$EQ12,""),"")</f>
        <v/>
      </c>
      <c r="GE18" s="176" t="str">
        <f>IFERROR(IF(FX18='Classificação geral'!$G12,'Classificação geral'!$ER12,""),"")</f>
        <v/>
      </c>
      <c r="GF18" s="176" t="str">
        <f>IFERROR(IF(FX18='Classificação geral'!$G12,'Classificação geral'!$ES12,""),"")</f>
        <v/>
      </c>
      <c r="GG18" s="176" t="str">
        <f>IFERROR(IF(FX18='Classificação geral'!$G12,'Classificação geral'!$ET12,""),"")</f>
        <v/>
      </c>
      <c r="GH18" s="180">
        <f>IFERROR(IF(FX18='Classificação geral'!$G12,'Classificação geral'!$AK12,""),"")</f>
        <v>0</v>
      </c>
      <c r="GI18" s="189" t="str">
        <f>IF(FX18='Classificação geral'!$G12,'Classificação geral'!$AL12,"")</f>
        <v/>
      </c>
      <c r="GJ18" s="179" t="str">
        <f>IFERROR(RANK(GI18,GI:GI,0)+ COUNTIF(GI$12:GI17,GI18),"")</f>
        <v/>
      </c>
    </row>
    <row r="19" spans="2:192" s="181" customFormat="1" ht="26.25" customHeight="1" x14ac:dyDescent="0.3">
      <c r="B19" s="182" t="str">
        <f t="shared" si="0"/>
        <v/>
      </c>
      <c r="C19" s="183" t="str">
        <f t="shared" si="1"/>
        <v/>
      </c>
      <c r="D19" s="184" t="str">
        <f t="shared" si="2"/>
        <v/>
      </c>
      <c r="E19" s="184" t="str">
        <f t="shared" si="3"/>
        <v/>
      </c>
      <c r="F19" s="184" t="str">
        <f t="shared" si="4"/>
        <v/>
      </c>
      <c r="G19" s="184" t="str">
        <f t="shared" si="5"/>
        <v/>
      </c>
      <c r="H19" s="185" t="str">
        <f t="shared" si="6"/>
        <v/>
      </c>
      <c r="I19" s="185" t="str">
        <f t="shared" si="7"/>
        <v/>
      </c>
      <c r="J19" s="185" t="str">
        <f t="shared" si="8"/>
        <v/>
      </c>
      <c r="K19" s="277" t="str">
        <f t="shared" si="9"/>
        <v/>
      </c>
      <c r="L19" s="277" t="str">
        <f t="shared" si="10"/>
        <v/>
      </c>
      <c r="M19" s="277" t="str">
        <f t="shared" si="11"/>
        <v/>
      </c>
      <c r="N19" s="277" t="str">
        <f t="shared" si="12"/>
        <v/>
      </c>
      <c r="O19" s="277" t="str">
        <f t="shared" si="13"/>
        <v/>
      </c>
      <c r="P19" s="278" t="str">
        <f t="shared" si="14"/>
        <v/>
      </c>
      <c r="Q19" s="401" t="str">
        <f t="shared" si="15"/>
        <v/>
      </c>
      <c r="R19" s="186">
        <v>6</v>
      </c>
      <c r="S19" s="187"/>
      <c r="T19" s="187"/>
      <c r="U19" s="188" t="str">
        <f t="shared" si="16"/>
        <v/>
      </c>
      <c r="V19" s="183" t="str">
        <f t="shared" si="17"/>
        <v/>
      </c>
      <c r="W19" s="184" t="str">
        <f t="shared" si="18"/>
        <v/>
      </c>
      <c r="X19" s="184" t="str">
        <f t="shared" si="19"/>
        <v/>
      </c>
      <c r="Y19" s="184" t="str">
        <f t="shared" si="20"/>
        <v/>
      </c>
      <c r="Z19" s="184" t="str">
        <f t="shared" si="21"/>
        <v/>
      </c>
      <c r="AA19" s="185" t="str">
        <f t="shared" si="22"/>
        <v/>
      </c>
      <c r="AB19" s="185" t="str">
        <f t="shared" si="23"/>
        <v/>
      </c>
      <c r="AC19" s="185" t="str">
        <f t="shared" si="24"/>
        <v/>
      </c>
      <c r="AD19" s="277" t="str">
        <f t="shared" si="25"/>
        <v/>
      </c>
      <c r="AE19" s="277" t="str">
        <f t="shared" si="26"/>
        <v/>
      </c>
      <c r="AF19" s="277" t="str">
        <f t="shared" si="27"/>
        <v/>
      </c>
      <c r="AG19" s="277" t="str">
        <f t="shared" si="28"/>
        <v/>
      </c>
      <c r="AH19" s="277" t="str">
        <f t="shared" si="29"/>
        <v/>
      </c>
      <c r="AI19" s="278" t="str">
        <f t="shared" si="30"/>
        <v/>
      </c>
      <c r="AJ19" s="401" t="str">
        <f t="shared" si="31"/>
        <v/>
      </c>
      <c r="AK19" s="186">
        <v>6</v>
      </c>
      <c r="AN19" s="188" t="str">
        <f t="shared" si="32"/>
        <v/>
      </c>
      <c r="AO19" s="183" t="str">
        <f t="shared" si="33"/>
        <v/>
      </c>
      <c r="AP19" s="184" t="str">
        <f t="shared" si="34"/>
        <v/>
      </c>
      <c r="AQ19" s="184" t="str">
        <f t="shared" si="35"/>
        <v/>
      </c>
      <c r="AR19" s="184" t="str">
        <f t="shared" si="36"/>
        <v/>
      </c>
      <c r="AS19" s="184" t="str">
        <f t="shared" si="37"/>
        <v/>
      </c>
      <c r="AT19" s="185" t="str">
        <f t="shared" si="38"/>
        <v/>
      </c>
      <c r="AU19" s="185" t="str">
        <f t="shared" si="39"/>
        <v/>
      </c>
      <c r="AV19" s="185" t="str">
        <f t="shared" si="40"/>
        <v/>
      </c>
      <c r="AW19" s="277" t="str">
        <f t="shared" si="41"/>
        <v/>
      </c>
      <c r="AX19" s="277" t="str">
        <f t="shared" si="42"/>
        <v/>
      </c>
      <c r="AY19" s="277" t="str">
        <f t="shared" si="43"/>
        <v/>
      </c>
      <c r="AZ19" s="277" t="str">
        <f t="shared" si="44"/>
        <v/>
      </c>
      <c r="BA19" s="277" t="str">
        <f t="shared" si="45"/>
        <v/>
      </c>
      <c r="BB19" s="278" t="str">
        <f t="shared" si="46"/>
        <v/>
      </c>
      <c r="BC19" s="401" t="str">
        <f t="shared" si="47"/>
        <v/>
      </c>
      <c r="BD19" s="186">
        <v>6</v>
      </c>
      <c r="BE19" s="187"/>
      <c r="BF19" s="187"/>
      <c r="BG19" s="188" t="str">
        <f t="shared" si="48"/>
        <v/>
      </c>
      <c r="BH19" s="183" t="str">
        <f t="shared" si="49"/>
        <v/>
      </c>
      <c r="BI19" s="184" t="str">
        <f t="shared" si="50"/>
        <v/>
      </c>
      <c r="BJ19" s="184" t="str">
        <f t="shared" si="51"/>
        <v/>
      </c>
      <c r="BK19" s="184" t="str">
        <f t="shared" si="52"/>
        <v/>
      </c>
      <c r="BL19" s="184" t="str">
        <f t="shared" si="53"/>
        <v/>
      </c>
      <c r="BM19" s="185" t="str">
        <f t="shared" si="54"/>
        <v/>
      </c>
      <c r="BN19" s="185" t="str">
        <f t="shared" si="55"/>
        <v/>
      </c>
      <c r="BO19" s="185" t="str">
        <f t="shared" si="56"/>
        <v/>
      </c>
      <c r="BP19" s="277" t="str">
        <f t="shared" si="57"/>
        <v/>
      </c>
      <c r="BQ19" s="277" t="str">
        <f t="shared" si="58"/>
        <v/>
      </c>
      <c r="BR19" s="277" t="str">
        <f t="shared" si="59"/>
        <v/>
      </c>
      <c r="BS19" s="277" t="str">
        <f t="shared" si="60"/>
        <v/>
      </c>
      <c r="BT19" s="277" t="str">
        <f t="shared" si="61"/>
        <v/>
      </c>
      <c r="BU19" s="278" t="str">
        <f t="shared" si="62"/>
        <v/>
      </c>
      <c r="BV19" s="401" t="str">
        <f t="shared" si="63"/>
        <v/>
      </c>
      <c r="BW19" s="186">
        <v>6</v>
      </c>
      <c r="BY19" s="187"/>
      <c r="BZ19" s="188" t="str">
        <f t="shared" si="64"/>
        <v/>
      </c>
      <c r="CA19" s="183" t="str">
        <f t="shared" si="65"/>
        <v/>
      </c>
      <c r="CB19" s="184" t="str">
        <f t="shared" si="66"/>
        <v/>
      </c>
      <c r="CC19" s="184" t="str">
        <f t="shared" si="67"/>
        <v/>
      </c>
      <c r="CD19" s="184" t="str">
        <f t="shared" si="68"/>
        <v/>
      </c>
      <c r="CE19" s="184" t="str">
        <f t="shared" si="69"/>
        <v/>
      </c>
      <c r="CF19" s="185" t="str">
        <f t="shared" si="70"/>
        <v/>
      </c>
      <c r="CG19" s="185" t="str">
        <f t="shared" si="71"/>
        <v/>
      </c>
      <c r="CH19" s="185" t="str">
        <f t="shared" si="72"/>
        <v/>
      </c>
      <c r="CI19" s="277" t="str">
        <f t="shared" si="73"/>
        <v/>
      </c>
      <c r="CJ19" s="277" t="str">
        <f t="shared" si="74"/>
        <v/>
      </c>
      <c r="CK19" s="277" t="str">
        <f t="shared" si="75"/>
        <v/>
      </c>
      <c r="CL19" s="277" t="str">
        <f t="shared" si="76"/>
        <v/>
      </c>
      <c r="CM19" s="277" t="str">
        <f t="shared" si="77"/>
        <v/>
      </c>
      <c r="CN19" s="278" t="str">
        <f t="shared" si="78"/>
        <v/>
      </c>
      <c r="CO19" s="401" t="str">
        <f t="shared" si="79"/>
        <v/>
      </c>
      <c r="CP19" s="186">
        <v>6</v>
      </c>
      <c r="CQ19" s="187"/>
      <c r="CR19" s="187"/>
      <c r="CS19" s="187"/>
      <c r="CT19" s="187"/>
      <c r="CU19" s="187"/>
      <c r="CV19" s="187"/>
      <c r="CW19" s="187"/>
      <c r="CX19" s="187"/>
      <c r="CZ19" s="189" t="str">
        <f>IFERROR(IF(AND('Classificação geral'!$G13="fem",'Classificação geral'!$H13=3,'Classificação geral'!$F13="par"),'Classificação geral'!$C13,""),"")</f>
        <v/>
      </c>
      <c r="DA19" s="178">
        <f>IF($CZ19='Classificação geral'!$C13,'Classificação geral'!$D13,"")</f>
        <v>0</v>
      </c>
      <c r="DB19" s="178">
        <f>IF($CZ19='Classificação geral'!$C13,'Classificação geral'!$E13,"")</f>
        <v>0</v>
      </c>
      <c r="DC19" s="178" t="str">
        <f>IF($CZ19='Classificação geral'!$C13,'Classificação geral'!$F13,"")</f>
        <v/>
      </c>
      <c r="DD19" s="178" t="str">
        <f>IF($CZ19='Classificação geral'!$C13,'Classificação geral'!$G13,"")</f>
        <v/>
      </c>
      <c r="DE19" s="189">
        <f>IF($DD19='Classificação geral'!$G13,'Classificação geral'!$H13,"")</f>
        <v>0</v>
      </c>
      <c r="DF19" s="176">
        <f>IFERROR(IF(DD19='Classificação geral'!$G13,'Classificação geral'!$K13,""),"")</f>
        <v>0</v>
      </c>
      <c r="DG19" s="176">
        <f>IFERROR(IF(DD19='Classificação geral'!$G13,'Classificação geral'!$L13,""),"")</f>
        <v>0</v>
      </c>
      <c r="DH19" s="176">
        <f>IFERROR(IF(DD19='Classificação geral'!$G13,'Classificação geral'!$J13,""),"")</f>
        <v>0</v>
      </c>
      <c r="DI19" s="176" t="str">
        <f>IFERROR(IF(DD19='Classificação geral'!$G13,'Classificação geral'!$EP13,""),"")</f>
        <v/>
      </c>
      <c r="DJ19" s="176" t="str">
        <f>IFERROR(IF(DD19='Classificação geral'!$G13,'Classificação geral'!$EQ13,""),"")</f>
        <v/>
      </c>
      <c r="DK19" s="176" t="str">
        <f>IFERROR(IF(DD19='Classificação geral'!$G13,'Classificação geral'!$ER13,""),"")</f>
        <v/>
      </c>
      <c r="DL19" s="176" t="str">
        <f>IFERROR(IF(DD19='Classificação geral'!$G13,'Classificação geral'!$ES13,""),"")</f>
        <v/>
      </c>
      <c r="DM19" s="176" t="str">
        <f>IFERROR(IF(DD19='Classificação geral'!$G13,'Classificação geral'!$ET13,""),"")</f>
        <v/>
      </c>
      <c r="DN19" s="180">
        <f>IFERROR(IF(DD19='Classificação geral'!$G13,'Classificação geral'!$AK13,""),"")</f>
        <v>0</v>
      </c>
      <c r="DO19" s="190" t="str">
        <f>IF($DD19='Classificação geral'!$G13,'Classificação geral'!$AL13,"")</f>
        <v/>
      </c>
      <c r="DP19" s="179" t="str">
        <f>IFERROR(RANK(DO19,DO:DO,0)+ COUNTIF(DO$12:DO18,DO19),"")</f>
        <v/>
      </c>
      <c r="DR19" s="189" t="str">
        <f>IFERROR(IF(AND('Classificação geral'!$G13="mas",'Classificação geral'!$H13=3,'Classificação geral'!$F13="par"),'Classificação geral'!$C13,""),"")</f>
        <v/>
      </c>
      <c r="DS19" s="178">
        <f>IF($DR19='Classificação geral'!$C13,'Classificação geral'!$D13,"")</f>
        <v>0</v>
      </c>
      <c r="DT19" s="178">
        <f>IF($DR19='Classificação geral'!$C13,'Classificação geral'!$E13,"")</f>
        <v>0</v>
      </c>
      <c r="DU19" s="178" t="str">
        <f>IF($DR19='Classificação geral'!$C13,'Classificação geral'!$F13,"")</f>
        <v/>
      </c>
      <c r="DV19" s="178" t="str">
        <f>IF($DR19='Classificação geral'!$C13,'Classificação geral'!$G13,"")</f>
        <v/>
      </c>
      <c r="DW19" s="189">
        <f>IF($DV19='Classificação geral'!$G13,'Classificação geral'!$H13,"")</f>
        <v>0</v>
      </c>
      <c r="DX19" s="176">
        <f>IFERROR(IF(DV19='Classificação geral'!$G13,'Classificação geral'!$K13,""),"")</f>
        <v>0</v>
      </c>
      <c r="DY19" s="176">
        <f>IFERROR(IF(DV19='Classificação geral'!$G13,'Classificação geral'!$L13,""),"")</f>
        <v>0</v>
      </c>
      <c r="DZ19" s="176">
        <f>IFERROR(IF(DV19='Classificação geral'!$G13,'Classificação geral'!$J13,""),"")</f>
        <v>0</v>
      </c>
      <c r="EA19" s="176" t="str">
        <f>IFERROR(IF(DV19='Classificação geral'!$G13,'Classificação geral'!$EP13,""),"")</f>
        <v/>
      </c>
      <c r="EB19" s="176" t="str">
        <f>IFERROR(IF(DV19='Classificação geral'!$G13,'Classificação geral'!$EQ13,""),"")</f>
        <v/>
      </c>
      <c r="EC19" s="176" t="str">
        <f>IFERROR(IF(DV19='Classificação geral'!$G13,'Classificação geral'!$ER13,""),"")</f>
        <v/>
      </c>
      <c r="ED19" s="176" t="str">
        <f>IFERROR(IF(DV19='Classificação geral'!$G13,'Classificação geral'!$ES13,""),"")</f>
        <v/>
      </c>
      <c r="EE19" s="176" t="str">
        <f>IFERROR(IF(DV19='Classificação geral'!$G13,'Classificação geral'!$ET13,""),"")</f>
        <v/>
      </c>
      <c r="EF19" s="180">
        <f>IFERROR(IF(DV19='Classificação geral'!$G13,'Classificação geral'!$AK13,""),"")</f>
        <v>0</v>
      </c>
      <c r="EG19" s="189" t="str">
        <f>IF($DV19='Classificação geral'!$G13,'Classificação geral'!$AL13,"")</f>
        <v/>
      </c>
      <c r="EH19" s="179" t="str">
        <f>IFERROR(RANK(EG19,EG:EG,0)+ COUNTIF(EG$12:EG18,EG19),"")</f>
        <v/>
      </c>
      <c r="EJ19" s="189" t="str">
        <f>IFERROR(IF(AND('Classificação geral'!$G13="fem",'Classificação geral'!$H13=3,'Classificação geral'!$F13="trio"),'Classificação geral'!$C13,""),"")</f>
        <v/>
      </c>
      <c r="EK19" s="178">
        <f>IF(EJ19='Classificação geral'!$C13,'Classificação geral'!$D13,"")</f>
        <v>0</v>
      </c>
      <c r="EL19" s="178">
        <f>IF(EJ19='Classificação geral'!$C13,'Classificação geral'!$E13,"")</f>
        <v>0</v>
      </c>
      <c r="EM19" s="178" t="str">
        <f>IF(EJ19='Classificação geral'!$C13,'Classificação geral'!$F13,"")</f>
        <v/>
      </c>
      <c r="EN19" s="178" t="str">
        <f>IF(EJ19='Classificação geral'!$C13,'Classificação geral'!$G13,"")</f>
        <v/>
      </c>
      <c r="EO19" s="189">
        <f>IF(EN19='Classificação geral'!$G13,'Classificação geral'!$H13,"")</f>
        <v>0</v>
      </c>
      <c r="EP19" s="176">
        <f>IFERROR(IF(EN19='Classificação geral'!$G13,'Classificação geral'!$K13,""),"")</f>
        <v>0</v>
      </c>
      <c r="EQ19" s="176">
        <f>IFERROR(IF(EN19='Classificação geral'!$G13,'Classificação geral'!$L13,""),"")</f>
        <v>0</v>
      </c>
      <c r="ER19" s="176">
        <f>IFERROR(IF(EN19='Classificação geral'!$G13,'Classificação geral'!$J13,""),"")</f>
        <v>0</v>
      </c>
      <c r="ES19" s="176" t="str">
        <f>IFERROR(IF(EN19='Classificação geral'!$G13,'Classificação geral'!$EP13,""),"")</f>
        <v/>
      </c>
      <c r="ET19" s="176" t="str">
        <f>IFERROR(IF(EN19='Classificação geral'!$G13,'Classificação geral'!$EQ13,""),"")</f>
        <v/>
      </c>
      <c r="EU19" s="176" t="str">
        <f>IFERROR(IF(EN19='Classificação geral'!$G13,'Classificação geral'!$ER13,""),"")</f>
        <v/>
      </c>
      <c r="EV19" s="176" t="str">
        <f>IFERROR(IF(EN19='Classificação geral'!$G13,'Classificação geral'!$ES13,""),"")</f>
        <v/>
      </c>
      <c r="EW19" s="176" t="str">
        <f>IFERROR(IF(EN19='Classificação geral'!$G13,'Classificação geral'!$ET13,""),"")</f>
        <v/>
      </c>
      <c r="EX19" s="180">
        <f>IFERROR(IF(EN19='Classificação geral'!$G13,'Classificação geral'!$AK13,""),"")</f>
        <v>0</v>
      </c>
      <c r="EY19" s="189" t="str">
        <f>IF(EN19='Classificação geral'!$G13,'Classificação geral'!$AL13,"")</f>
        <v/>
      </c>
      <c r="EZ19" s="179" t="str">
        <f>IFERROR(RANK(EY19,EY:EY,0)+ COUNTIF(EY$12:EY18,EY19),"")</f>
        <v/>
      </c>
      <c r="FB19" s="189" t="str">
        <f>IFERROR(IF(AND('Classificação geral'!$G13="mas",'Classificação geral'!$H13=3,'Classificação geral'!$F13="trio"),'Classificação geral'!$C13,""),"")</f>
        <v/>
      </c>
      <c r="FC19" s="178">
        <f>IF(FB19='Classificação geral'!$C13,'Classificação geral'!$D13,"")</f>
        <v>0</v>
      </c>
      <c r="FD19" s="178">
        <f>IF(FB19='Classificação geral'!$C13,'Classificação geral'!$E13,"")</f>
        <v>0</v>
      </c>
      <c r="FE19" s="178" t="str">
        <f>IF(FB19='Classificação geral'!$C13,'Classificação geral'!$F13,"")</f>
        <v/>
      </c>
      <c r="FF19" s="178" t="str">
        <f>IF(FB19='Classificação geral'!$C13,'Classificação geral'!$G13,"")</f>
        <v/>
      </c>
      <c r="FG19" s="189">
        <f>IF(FF19='Classificação geral'!$G13,'Classificação geral'!$H13,"")</f>
        <v>0</v>
      </c>
      <c r="FH19" s="176">
        <f>IFERROR(IF(FF19='Classificação geral'!$G13,'Classificação geral'!$K13,""),"")</f>
        <v>0</v>
      </c>
      <c r="FI19" s="176">
        <f>IFERROR(IF(FF19='Classificação geral'!$G13,'Classificação geral'!$L13,""),"")</f>
        <v>0</v>
      </c>
      <c r="FJ19" s="176">
        <f>IFERROR(IF(FF19='Classificação geral'!$G13,'Classificação geral'!$J13,""),"")</f>
        <v>0</v>
      </c>
      <c r="FK19" s="176" t="str">
        <f>IFERROR(IF(FF19='Classificação geral'!$G13,'Classificação geral'!$EP13,""),"")</f>
        <v/>
      </c>
      <c r="FL19" s="176" t="str">
        <f>IFERROR(IF(FF19='Classificação geral'!$G13,'Classificação geral'!$EQ13,""),"")</f>
        <v/>
      </c>
      <c r="FM19" s="176" t="str">
        <f>IFERROR(IF(FF19='Classificação geral'!$G13,'Classificação geral'!$ER13,""),"")</f>
        <v/>
      </c>
      <c r="FN19" s="176" t="str">
        <f>IFERROR(IF(FF19='Classificação geral'!$G13,'Classificação geral'!$ES13,""),"")</f>
        <v/>
      </c>
      <c r="FO19" s="176" t="str">
        <f>IFERROR(IF(FF19='Classificação geral'!$G13,'Classificação geral'!$ET13,""),"")</f>
        <v/>
      </c>
      <c r="FP19" s="180">
        <f>IFERROR(IF(FF19='Classificação geral'!$G13,'Classificação geral'!$AK13,""),"")</f>
        <v>0</v>
      </c>
      <c r="FQ19" s="189" t="str">
        <f>IF(FF19='Classificação geral'!$G13,'Classificação geral'!$AL13,"")</f>
        <v/>
      </c>
      <c r="FR19" s="179" t="str">
        <f>IFERROR(RANK(FQ19,FQ:FQ,0)+ COUNTIF(FQ$12:FQ18,FQ19),"")</f>
        <v/>
      </c>
      <c r="FT19" s="189" t="str">
        <f>IFERROR(IF(AND('Classificação geral'!$G13="misto",'Classificação geral'!$H13=3,'Classificação geral'!$F13="par"),'Classificação geral'!$C13,""),"")</f>
        <v/>
      </c>
      <c r="FU19" s="178">
        <f>IF(FT19='Classificação geral'!$C13,'Classificação geral'!$D13,"")</f>
        <v>0</v>
      </c>
      <c r="FV19" s="178">
        <f>IF(FT19='Classificação geral'!$C13,'Classificação geral'!$E13,"")</f>
        <v>0</v>
      </c>
      <c r="FW19" s="178" t="str">
        <f>IF(FT19='Classificação geral'!$C13,'Classificação geral'!$F13,"")</f>
        <v/>
      </c>
      <c r="FX19" s="178" t="str">
        <f>IF(FT19='Classificação geral'!$C13,'Classificação geral'!$G13,"")</f>
        <v/>
      </c>
      <c r="FY19" s="189">
        <f>IF(FX19='Classificação geral'!$G13,'Classificação geral'!$H13,"")</f>
        <v>0</v>
      </c>
      <c r="FZ19" s="176">
        <f>IFERROR(IF(FX19='Classificação geral'!$G13,'Classificação geral'!$K13,""),"")</f>
        <v>0</v>
      </c>
      <c r="GA19" s="176">
        <f>IFERROR(IF(FX19='Classificação geral'!$G13,'Classificação geral'!$L13,""),"")</f>
        <v>0</v>
      </c>
      <c r="GB19" s="176">
        <f>IFERROR(IF(FX19='Classificação geral'!$G13,'Classificação geral'!$J13,""),"")</f>
        <v>0</v>
      </c>
      <c r="GC19" s="176" t="str">
        <f>IFERROR(IF(FX19='Classificação geral'!$G13,'Classificação geral'!$EP13,""),"")</f>
        <v/>
      </c>
      <c r="GD19" s="176" t="str">
        <f>IFERROR(IF(FX19='Classificação geral'!$G13,'Classificação geral'!$EQ13,""),"")</f>
        <v/>
      </c>
      <c r="GE19" s="176" t="str">
        <f>IFERROR(IF(FX19='Classificação geral'!$G13,'Classificação geral'!$ER13,""),"")</f>
        <v/>
      </c>
      <c r="GF19" s="176" t="str">
        <f>IFERROR(IF(FX19='Classificação geral'!$G13,'Classificação geral'!$ES13,""),"")</f>
        <v/>
      </c>
      <c r="GG19" s="176" t="str">
        <f>IFERROR(IF(FX19='Classificação geral'!$G13,'Classificação geral'!$ET13,""),"")</f>
        <v/>
      </c>
      <c r="GH19" s="180">
        <f>IFERROR(IF(FX19='Classificação geral'!$G13,'Classificação geral'!$AK13,""),"")</f>
        <v>0</v>
      </c>
      <c r="GI19" s="189" t="str">
        <f>IF(FX19='Classificação geral'!$G13,'Classificação geral'!$AL13,"")</f>
        <v/>
      </c>
      <c r="GJ19" s="179" t="str">
        <f>IFERROR(RANK(GI19,GI:GI,0)+ COUNTIF(GI$12:GI18,GI19),"")</f>
        <v/>
      </c>
    </row>
    <row r="20" spans="2:192" s="181" customFormat="1" ht="26.25" customHeight="1" x14ac:dyDescent="0.3">
      <c r="B20" s="182" t="str">
        <f t="shared" si="0"/>
        <v/>
      </c>
      <c r="C20" s="183" t="str">
        <f t="shared" si="1"/>
        <v/>
      </c>
      <c r="D20" s="184" t="str">
        <f t="shared" si="2"/>
        <v/>
      </c>
      <c r="E20" s="184" t="str">
        <f t="shared" si="3"/>
        <v/>
      </c>
      <c r="F20" s="184" t="str">
        <f t="shared" si="4"/>
        <v/>
      </c>
      <c r="G20" s="184" t="str">
        <f t="shared" si="5"/>
        <v/>
      </c>
      <c r="H20" s="185" t="str">
        <f t="shared" si="6"/>
        <v/>
      </c>
      <c r="I20" s="185" t="str">
        <f t="shared" si="7"/>
        <v/>
      </c>
      <c r="J20" s="185" t="str">
        <f t="shared" si="8"/>
        <v/>
      </c>
      <c r="K20" s="277" t="str">
        <f t="shared" si="9"/>
        <v/>
      </c>
      <c r="L20" s="277" t="str">
        <f t="shared" si="10"/>
        <v/>
      </c>
      <c r="M20" s="277" t="str">
        <f t="shared" si="11"/>
        <v/>
      </c>
      <c r="N20" s="277" t="str">
        <f t="shared" si="12"/>
        <v/>
      </c>
      <c r="O20" s="277" t="str">
        <f t="shared" si="13"/>
        <v/>
      </c>
      <c r="P20" s="278" t="str">
        <f t="shared" si="14"/>
        <v/>
      </c>
      <c r="Q20" s="401" t="str">
        <f t="shared" si="15"/>
        <v/>
      </c>
      <c r="R20" s="186">
        <v>7</v>
      </c>
      <c r="S20" s="187"/>
      <c r="T20" s="187"/>
      <c r="U20" s="188" t="str">
        <f t="shared" si="16"/>
        <v/>
      </c>
      <c r="V20" s="183" t="str">
        <f t="shared" si="17"/>
        <v/>
      </c>
      <c r="W20" s="184" t="str">
        <f t="shared" si="18"/>
        <v/>
      </c>
      <c r="X20" s="184" t="str">
        <f t="shared" si="19"/>
        <v/>
      </c>
      <c r="Y20" s="184" t="str">
        <f t="shared" si="20"/>
        <v/>
      </c>
      <c r="Z20" s="184" t="str">
        <f t="shared" si="21"/>
        <v/>
      </c>
      <c r="AA20" s="185" t="str">
        <f t="shared" si="22"/>
        <v/>
      </c>
      <c r="AB20" s="185" t="str">
        <f t="shared" si="23"/>
        <v/>
      </c>
      <c r="AC20" s="185" t="str">
        <f t="shared" si="24"/>
        <v/>
      </c>
      <c r="AD20" s="277" t="str">
        <f t="shared" si="25"/>
        <v/>
      </c>
      <c r="AE20" s="277" t="str">
        <f t="shared" si="26"/>
        <v/>
      </c>
      <c r="AF20" s="277" t="str">
        <f t="shared" si="27"/>
        <v/>
      </c>
      <c r="AG20" s="277" t="str">
        <f t="shared" si="28"/>
        <v/>
      </c>
      <c r="AH20" s="277" t="str">
        <f t="shared" si="29"/>
        <v/>
      </c>
      <c r="AI20" s="278" t="str">
        <f t="shared" si="30"/>
        <v/>
      </c>
      <c r="AJ20" s="401" t="str">
        <f t="shared" si="31"/>
        <v/>
      </c>
      <c r="AK20" s="186">
        <v>7</v>
      </c>
      <c r="AN20" s="188" t="str">
        <f t="shared" si="32"/>
        <v/>
      </c>
      <c r="AO20" s="183" t="str">
        <f t="shared" si="33"/>
        <v/>
      </c>
      <c r="AP20" s="184" t="str">
        <f t="shared" si="34"/>
        <v/>
      </c>
      <c r="AQ20" s="184" t="str">
        <f t="shared" si="35"/>
        <v/>
      </c>
      <c r="AR20" s="184" t="str">
        <f t="shared" si="36"/>
        <v/>
      </c>
      <c r="AS20" s="184" t="str">
        <f t="shared" si="37"/>
        <v/>
      </c>
      <c r="AT20" s="185" t="str">
        <f t="shared" si="38"/>
        <v/>
      </c>
      <c r="AU20" s="185" t="str">
        <f t="shared" si="39"/>
        <v/>
      </c>
      <c r="AV20" s="185" t="str">
        <f t="shared" si="40"/>
        <v/>
      </c>
      <c r="AW20" s="277" t="str">
        <f t="shared" si="41"/>
        <v/>
      </c>
      <c r="AX20" s="277" t="str">
        <f t="shared" si="42"/>
        <v/>
      </c>
      <c r="AY20" s="277" t="str">
        <f t="shared" si="43"/>
        <v/>
      </c>
      <c r="AZ20" s="277" t="str">
        <f t="shared" si="44"/>
        <v/>
      </c>
      <c r="BA20" s="277" t="str">
        <f t="shared" si="45"/>
        <v/>
      </c>
      <c r="BB20" s="278" t="str">
        <f t="shared" si="46"/>
        <v/>
      </c>
      <c r="BC20" s="401" t="str">
        <f t="shared" si="47"/>
        <v/>
      </c>
      <c r="BD20" s="186">
        <v>7</v>
      </c>
      <c r="BE20" s="187"/>
      <c r="BF20" s="187"/>
      <c r="BG20" s="188" t="str">
        <f t="shared" si="48"/>
        <v/>
      </c>
      <c r="BH20" s="183" t="str">
        <f t="shared" si="49"/>
        <v/>
      </c>
      <c r="BI20" s="184" t="str">
        <f t="shared" si="50"/>
        <v/>
      </c>
      <c r="BJ20" s="184" t="str">
        <f t="shared" si="51"/>
        <v/>
      </c>
      <c r="BK20" s="184" t="str">
        <f t="shared" si="52"/>
        <v/>
      </c>
      <c r="BL20" s="184" t="str">
        <f t="shared" si="53"/>
        <v/>
      </c>
      <c r="BM20" s="185" t="str">
        <f t="shared" si="54"/>
        <v/>
      </c>
      <c r="BN20" s="185" t="str">
        <f t="shared" si="55"/>
        <v/>
      </c>
      <c r="BO20" s="185" t="str">
        <f t="shared" si="56"/>
        <v/>
      </c>
      <c r="BP20" s="277" t="str">
        <f t="shared" si="57"/>
        <v/>
      </c>
      <c r="BQ20" s="277" t="str">
        <f t="shared" si="58"/>
        <v/>
      </c>
      <c r="BR20" s="277" t="str">
        <f t="shared" si="59"/>
        <v/>
      </c>
      <c r="BS20" s="277" t="str">
        <f t="shared" si="60"/>
        <v/>
      </c>
      <c r="BT20" s="277" t="str">
        <f t="shared" si="61"/>
        <v/>
      </c>
      <c r="BU20" s="278" t="str">
        <f t="shared" si="62"/>
        <v/>
      </c>
      <c r="BV20" s="401" t="str">
        <f t="shared" si="63"/>
        <v/>
      </c>
      <c r="BW20" s="186">
        <v>7</v>
      </c>
      <c r="BY20" s="187"/>
      <c r="BZ20" s="188" t="str">
        <f t="shared" si="64"/>
        <v/>
      </c>
      <c r="CA20" s="183" t="str">
        <f t="shared" si="65"/>
        <v/>
      </c>
      <c r="CB20" s="184" t="str">
        <f t="shared" si="66"/>
        <v/>
      </c>
      <c r="CC20" s="184" t="str">
        <f t="shared" si="67"/>
        <v/>
      </c>
      <c r="CD20" s="184" t="str">
        <f t="shared" si="68"/>
        <v/>
      </c>
      <c r="CE20" s="184" t="str">
        <f t="shared" si="69"/>
        <v/>
      </c>
      <c r="CF20" s="185" t="str">
        <f t="shared" si="70"/>
        <v/>
      </c>
      <c r="CG20" s="185" t="str">
        <f t="shared" si="71"/>
        <v/>
      </c>
      <c r="CH20" s="185" t="str">
        <f t="shared" si="72"/>
        <v/>
      </c>
      <c r="CI20" s="277" t="str">
        <f t="shared" si="73"/>
        <v/>
      </c>
      <c r="CJ20" s="277" t="str">
        <f t="shared" si="74"/>
        <v/>
      </c>
      <c r="CK20" s="277" t="str">
        <f t="shared" si="75"/>
        <v/>
      </c>
      <c r="CL20" s="277" t="str">
        <f t="shared" si="76"/>
        <v/>
      </c>
      <c r="CM20" s="277" t="str">
        <f t="shared" si="77"/>
        <v/>
      </c>
      <c r="CN20" s="278" t="str">
        <f t="shared" si="78"/>
        <v/>
      </c>
      <c r="CO20" s="401" t="str">
        <f t="shared" si="79"/>
        <v/>
      </c>
      <c r="CP20" s="186">
        <v>7</v>
      </c>
      <c r="CQ20" s="187"/>
      <c r="CR20" s="187"/>
      <c r="CS20" s="187"/>
      <c r="CT20" s="187"/>
      <c r="CU20" s="187"/>
      <c r="CV20" s="187"/>
      <c r="CW20" s="187"/>
      <c r="CX20" s="187"/>
      <c r="CZ20" s="189" t="str">
        <f>IFERROR(IF(AND('Classificação geral'!$G14="fem",'Classificação geral'!$H14=3,'Classificação geral'!$F14="par"),'Classificação geral'!$C14,""),"")</f>
        <v/>
      </c>
      <c r="DA20" s="178">
        <f>IF($CZ20='Classificação geral'!$C14,'Classificação geral'!$D14,"")</f>
        <v>0</v>
      </c>
      <c r="DB20" s="178">
        <f>IF($CZ20='Classificação geral'!$C14,'Classificação geral'!$E14,"")</f>
        <v>0</v>
      </c>
      <c r="DC20" s="178" t="str">
        <f>IF($CZ20='Classificação geral'!$C14,'Classificação geral'!$F14,"")</f>
        <v/>
      </c>
      <c r="DD20" s="178" t="str">
        <f>IF($CZ20='Classificação geral'!$C14,'Classificação geral'!$G14,"")</f>
        <v/>
      </c>
      <c r="DE20" s="189">
        <f>IF($DD20='Classificação geral'!$G14,'Classificação geral'!$H14,"")</f>
        <v>0</v>
      </c>
      <c r="DF20" s="176">
        <f>IFERROR(IF(DD20='Classificação geral'!$G14,'Classificação geral'!$K14,""),"")</f>
        <v>0</v>
      </c>
      <c r="DG20" s="176">
        <f>IFERROR(IF(DD20='Classificação geral'!$G14,'Classificação geral'!$L14,""),"")</f>
        <v>0</v>
      </c>
      <c r="DH20" s="176">
        <f>IFERROR(IF(DD20='Classificação geral'!$G14,'Classificação geral'!$J14,""),"")</f>
        <v>0</v>
      </c>
      <c r="DI20" s="176" t="str">
        <f>IFERROR(IF(DD20='Classificação geral'!$G14,'Classificação geral'!$EP14,""),"")</f>
        <v/>
      </c>
      <c r="DJ20" s="176" t="str">
        <f>IFERROR(IF(DD20='Classificação geral'!$G14,'Classificação geral'!$EQ14,""),"")</f>
        <v/>
      </c>
      <c r="DK20" s="176" t="str">
        <f>IFERROR(IF(DD20='Classificação geral'!$G14,'Classificação geral'!$ER14,""),"")</f>
        <v/>
      </c>
      <c r="DL20" s="176" t="str">
        <f>IFERROR(IF(DD20='Classificação geral'!$G14,'Classificação geral'!$ES14,""),"")</f>
        <v/>
      </c>
      <c r="DM20" s="176" t="str">
        <f>IFERROR(IF(DD20='Classificação geral'!$G14,'Classificação geral'!$ET14,""),"")</f>
        <v/>
      </c>
      <c r="DN20" s="180">
        <f>IFERROR(IF(DD20='Classificação geral'!$G14,'Classificação geral'!$AK14,""),"")</f>
        <v>0</v>
      </c>
      <c r="DO20" s="190" t="str">
        <f>IF($DD20='Classificação geral'!$G14,'Classificação geral'!$AL14,"")</f>
        <v/>
      </c>
      <c r="DP20" s="179" t="str">
        <f>IFERROR(RANK(DO20,DO:DO,0)+ COUNTIF(DO$12:DO19,DO20),"")</f>
        <v/>
      </c>
      <c r="DR20" s="189" t="str">
        <f>IFERROR(IF(AND('Classificação geral'!$G14="mas",'Classificação geral'!$H14=3,'Classificação geral'!$F14="par"),'Classificação geral'!$C14,""),"")</f>
        <v/>
      </c>
      <c r="DS20" s="178">
        <f>IF($DR20='Classificação geral'!$C14,'Classificação geral'!$D14,"")</f>
        <v>0</v>
      </c>
      <c r="DT20" s="178">
        <f>IF($DR20='Classificação geral'!$C14,'Classificação geral'!$E14,"")</f>
        <v>0</v>
      </c>
      <c r="DU20" s="178" t="str">
        <f>IF($DR20='Classificação geral'!$C14,'Classificação geral'!$F14,"")</f>
        <v/>
      </c>
      <c r="DV20" s="178" t="str">
        <f>IF($DR20='Classificação geral'!$C14,'Classificação geral'!$G14,"")</f>
        <v/>
      </c>
      <c r="DW20" s="189">
        <f>IF($DV20='Classificação geral'!$G14,'Classificação geral'!$H14,"")</f>
        <v>0</v>
      </c>
      <c r="DX20" s="176">
        <f>IFERROR(IF(DV20='Classificação geral'!$G14,'Classificação geral'!$K14,""),"")</f>
        <v>0</v>
      </c>
      <c r="DY20" s="176">
        <f>IFERROR(IF(DV20='Classificação geral'!$G14,'Classificação geral'!$L14,""),"")</f>
        <v>0</v>
      </c>
      <c r="DZ20" s="176">
        <f>IFERROR(IF(DV20='Classificação geral'!$G14,'Classificação geral'!$J14,""),"")</f>
        <v>0</v>
      </c>
      <c r="EA20" s="176" t="str">
        <f>IFERROR(IF(DV20='Classificação geral'!$G14,'Classificação geral'!$EP14,""),"")</f>
        <v/>
      </c>
      <c r="EB20" s="176" t="str">
        <f>IFERROR(IF(DV20='Classificação geral'!$G14,'Classificação geral'!$EQ14,""),"")</f>
        <v/>
      </c>
      <c r="EC20" s="176" t="str">
        <f>IFERROR(IF(DV20='Classificação geral'!$G14,'Classificação geral'!$ER14,""),"")</f>
        <v/>
      </c>
      <c r="ED20" s="176" t="str">
        <f>IFERROR(IF(DV20='Classificação geral'!$G14,'Classificação geral'!$ES14,""),"")</f>
        <v/>
      </c>
      <c r="EE20" s="176" t="str">
        <f>IFERROR(IF(DV20='Classificação geral'!$G14,'Classificação geral'!$ET14,""),"")</f>
        <v/>
      </c>
      <c r="EF20" s="180">
        <f>IFERROR(IF(DV20='Classificação geral'!$G14,'Classificação geral'!$AK14,""),"")</f>
        <v>0</v>
      </c>
      <c r="EG20" s="189" t="str">
        <f>IF($DV20='Classificação geral'!$G14,'Classificação geral'!$AL14,"")</f>
        <v/>
      </c>
      <c r="EH20" s="179" t="str">
        <f>IFERROR(RANK(EG20,EG:EG,0)+ COUNTIF(EG$12:EG19,EG20),"")</f>
        <v/>
      </c>
      <c r="EJ20" s="189" t="str">
        <f>IFERROR(IF(AND('Classificação geral'!$G14="fem",'Classificação geral'!$H14=3,'Classificação geral'!$F14="trio"),'Classificação geral'!$C14,""),"")</f>
        <v/>
      </c>
      <c r="EK20" s="178">
        <f>IF(EJ20='Classificação geral'!$C14,'Classificação geral'!$D14,"")</f>
        <v>0</v>
      </c>
      <c r="EL20" s="178">
        <f>IF(EJ20='Classificação geral'!$C14,'Classificação geral'!$E14,"")</f>
        <v>0</v>
      </c>
      <c r="EM20" s="178" t="str">
        <f>IF(EJ20='Classificação geral'!$C14,'Classificação geral'!$F14,"")</f>
        <v/>
      </c>
      <c r="EN20" s="178" t="str">
        <f>IF(EJ20='Classificação geral'!$C14,'Classificação geral'!$G14,"")</f>
        <v/>
      </c>
      <c r="EO20" s="189">
        <f>IF(EN20='Classificação geral'!$G14,'Classificação geral'!$H14,"")</f>
        <v>0</v>
      </c>
      <c r="EP20" s="176">
        <f>IFERROR(IF(EN20='Classificação geral'!$G14,'Classificação geral'!$K14,""),"")</f>
        <v>0</v>
      </c>
      <c r="EQ20" s="176">
        <f>IFERROR(IF(EN20='Classificação geral'!$G14,'Classificação geral'!$L14,""),"")</f>
        <v>0</v>
      </c>
      <c r="ER20" s="176">
        <f>IFERROR(IF(EN20='Classificação geral'!$G14,'Classificação geral'!$J14,""),"")</f>
        <v>0</v>
      </c>
      <c r="ES20" s="176" t="str">
        <f>IFERROR(IF(EN20='Classificação geral'!$G14,'Classificação geral'!$EP14,""),"")</f>
        <v/>
      </c>
      <c r="ET20" s="176" t="str">
        <f>IFERROR(IF(EN20='Classificação geral'!$G14,'Classificação geral'!$EQ14,""),"")</f>
        <v/>
      </c>
      <c r="EU20" s="176" t="str">
        <f>IFERROR(IF(EN20='Classificação geral'!$G14,'Classificação geral'!$ER14,""),"")</f>
        <v/>
      </c>
      <c r="EV20" s="176" t="str">
        <f>IFERROR(IF(EN20='Classificação geral'!$G14,'Classificação geral'!$ES14,""),"")</f>
        <v/>
      </c>
      <c r="EW20" s="176" t="str">
        <f>IFERROR(IF(EN20='Classificação geral'!$G14,'Classificação geral'!$ET14,""),"")</f>
        <v/>
      </c>
      <c r="EX20" s="180">
        <f>IFERROR(IF(EN20='Classificação geral'!$G14,'Classificação geral'!$AK14,""),"")</f>
        <v>0</v>
      </c>
      <c r="EY20" s="189" t="str">
        <f>IF(EN20='Classificação geral'!$G14,'Classificação geral'!$AL14,"")</f>
        <v/>
      </c>
      <c r="EZ20" s="179" t="str">
        <f>IFERROR(RANK(EY20,EY:EY,0)+ COUNTIF(EY$12:EY19,EY20),"")</f>
        <v/>
      </c>
      <c r="FB20" s="189" t="str">
        <f>IFERROR(IF(AND('Classificação geral'!$G14="mas",'Classificação geral'!$H14=3,'Classificação geral'!$F14="trio"),'Classificação geral'!$C14,""),"")</f>
        <v/>
      </c>
      <c r="FC20" s="178">
        <f>IF(FB20='Classificação geral'!$C14,'Classificação geral'!$D14,"")</f>
        <v>0</v>
      </c>
      <c r="FD20" s="178">
        <f>IF(FB20='Classificação geral'!$C14,'Classificação geral'!$E14,"")</f>
        <v>0</v>
      </c>
      <c r="FE20" s="178" t="str">
        <f>IF(FB20='Classificação geral'!$C14,'Classificação geral'!$F14,"")</f>
        <v/>
      </c>
      <c r="FF20" s="178" t="str">
        <f>IF(FB20='Classificação geral'!$C14,'Classificação geral'!$G14,"")</f>
        <v/>
      </c>
      <c r="FG20" s="189">
        <f>IF(FF20='Classificação geral'!$G14,'Classificação geral'!$H14,"")</f>
        <v>0</v>
      </c>
      <c r="FH20" s="176">
        <f>IFERROR(IF(FF20='Classificação geral'!$G14,'Classificação geral'!$K14,""),"")</f>
        <v>0</v>
      </c>
      <c r="FI20" s="176">
        <f>IFERROR(IF(FF20='Classificação geral'!$G14,'Classificação geral'!$L14,""),"")</f>
        <v>0</v>
      </c>
      <c r="FJ20" s="176">
        <f>IFERROR(IF(FF20='Classificação geral'!$G14,'Classificação geral'!$J14,""),"")</f>
        <v>0</v>
      </c>
      <c r="FK20" s="176" t="str">
        <f>IFERROR(IF(FF20='Classificação geral'!$G14,'Classificação geral'!$EP14,""),"")</f>
        <v/>
      </c>
      <c r="FL20" s="176" t="str">
        <f>IFERROR(IF(FF20='Classificação geral'!$G14,'Classificação geral'!$EQ14,""),"")</f>
        <v/>
      </c>
      <c r="FM20" s="176" t="str">
        <f>IFERROR(IF(FF20='Classificação geral'!$G14,'Classificação geral'!$ER14,""),"")</f>
        <v/>
      </c>
      <c r="FN20" s="176" t="str">
        <f>IFERROR(IF(FF20='Classificação geral'!$G14,'Classificação geral'!$ES14,""),"")</f>
        <v/>
      </c>
      <c r="FO20" s="176" t="str">
        <f>IFERROR(IF(FF20='Classificação geral'!$G14,'Classificação geral'!$ET14,""),"")</f>
        <v/>
      </c>
      <c r="FP20" s="180">
        <f>IFERROR(IF(FF20='Classificação geral'!$G14,'Classificação geral'!$AK14,""),"")</f>
        <v>0</v>
      </c>
      <c r="FQ20" s="189" t="str">
        <f>IF(FF20='Classificação geral'!$G14,'Classificação geral'!$AL14,"")</f>
        <v/>
      </c>
      <c r="FR20" s="179" t="str">
        <f>IFERROR(RANK(FQ20,FQ:FQ,0)+ COUNTIF(FQ$12:FQ19,FQ20),"")</f>
        <v/>
      </c>
      <c r="FT20" s="189" t="str">
        <f>IFERROR(IF(AND('Classificação geral'!$G14="misto",'Classificação geral'!$H14=3,'Classificação geral'!$F14="par"),'Classificação geral'!$C14,""),"")</f>
        <v/>
      </c>
      <c r="FU20" s="178">
        <f>IF(FT20='Classificação geral'!$C14,'Classificação geral'!$D14,"")</f>
        <v>0</v>
      </c>
      <c r="FV20" s="178">
        <f>IF(FT20='Classificação geral'!$C14,'Classificação geral'!$E14,"")</f>
        <v>0</v>
      </c>
      <c r="FW20" s="178" t="str">
        <f>IF(FT20='Classificação geral'!$C14,'Classificação geral'!$F14,"")</f>
        <v/>
      </c>
      <c r="FX20" s="178" t="str">
        <f>IF(FT20='Classificação geral'!$C14,'Classificação geral'!$G14,"")</f>
        <v/>
      </c>
      <c r="FY20" s="189">
        <f>IF(FX20='Classificação geral'!$G14,'Classificação geral'!$H14,"")</f>
        <v>0</v>
      </c>
      <c r="FZ20" s="176">
        <f>IFERROR(IF(FX20='Classificação geral'!$G14,'Classificação geral'!$K14,""),"")</f>
        <v>0</v>
      </c>
      <c r="GA20" s="176">
        <f>IFERROR(IF(FX20='Classificação geral'!$G14,'Classificação geral'!$L14,""),"")</f>
        <v>0</v>
      </c>
      <c r="GB20" s="176">
        <f>IFERROR(IF(FX20='Classificação geral'!$G14,'Classificação geral'!$J14,""),"")</f>
        <v>0</v>
      </c>
      <c r="GC20" s="176" t="str">
        <f>IFERROR(IF(FX20='Classificação geral'!$G14,'Classificação geral'!$EP14,""),"")</f>
        <v/>
      </c>
      <c r="GD20" s="176" t="str">
        <f>IFERROR(IF(FX20='Classificação geral'!$G14,'Classificação geral'!$EQ14,""),"")</f>
        <v/>
      </c>
      <c r="GE20" s="176" t="str">
        <f>IFERROR(IF(FX20='Classificação geral'!$G14,'Classificação geral'!$ER14,""),"")</f>
        <v/>
      </c>
      <c r="GF20" s="176" t="str">
        <f>IFERROR(IF(FX20='Classificação geral'!$G14,'Classificação geral'!$ES14,""),"")</f>
        <v/>
      </c>
      <c r="GG20" s="176" t="str">
        <f>IFERROR(IF(FX20='Classificação geral'!$G14,'Classificação geral'!$ET14,""),"")</f>
        <v/>
      </c>
      <c r="GH20" s="180">
        <f>IFERROR(IF(FX20='Classificação geral'!$G14,'Classificação geral'!$AK14,""),"")</f>
        <v>0</v>
      </c>
      <c r="GI20" s="189" t="str">
        <f>IF(FX20='Classificação geral'!$G14,'Classificação geral'!$AL14,"")</f>
        <v/>
      </c>
      <c r="GJ20" s="179" t="str">
        <f>IFERROR(RANK(GI20,GI:GI,0)+ COUNTIF(GI$12:GI19,GI20),"")</f>
        <v/>
      </c>
    </row>
    <row r="21" spans="2:192" s="181" customFormat="1" ht="26.25" customHeight="1" x14ac:dyDescent="0.3">
      <c r="B21" s="182" t="str">
        <f t="shared" si="0"/>
        <v/>
      </c>
      <c r="C21" s="183" t="str">
        <f t="shared" si="1"/>
        <v/>
      </c>
      <c r="D21" s="184" t="str">
        <f t="shared" si="2"/>
        <v/>
      </c>
      <c r="E21" s="184" t="str">
        <f t="shared" si="3"/>
        <v/>
      </c>
      <c r="F21" s="184" t="str">
        <f t="shared" si="4"/>
        <v/>
      </c>
      <c r="G21" s="184" t="str">
        <f t="shared" si="5"/>
        <v/>
      </c>
      <c r="H21" s="185" t="str">
        <f t="shared" si="6"/>
        <v/>
      </c>
      <c r="I21" s="185" t="str">
        <f t="shared" si="7"/>
        <v/>
      </c>
      <c r="J21" s="185" t="str">
        <f t="shared" si="8"/>
        <v/>
      </c>
      <c r="K21" s="277" t="str">
        <f t="shared" si="9"/>
        <v/>
      </c>
      <c r="L21" s="277" t="str">
        <f t="shared" si="10"/>
        <v/>
      </c>
      <c r="M21" s="277" t="str">
        <f t="shared" si="11"/>
        <v/>
      </c>
      <c r="N21" s="277" t="str">
        <f t="shared" si="12"/>
        <v/>
      </c>
      <c r="O21" s="277" t="str">
        <f t="shared" si="13"/>
        <v/>
      </c>
      <c r="P21" s="278" t="str">
        <f t="shared" si="14"/>
        <v/>
      </c>
      <c r="Q21" s="401" t="str">
        <f t="shared" si="15"/>
        <v/>
      </c>
      <c r="R21" s="186">
        <v>8</v>
      </c>
      <c r="S21" s="187"/>
      <c r="T21" s="187"/>
      <c r="U21" s="188" t="str">
        <f t="shared" si="16"/>
        <v/>
      </c>
      <c r="V21" s="183" t="str">
        <f t="shared" si="17"/>
        <v/>
      </c>
      <c r="W21" s="184" t="str">
        <f t="shared" si="18"/>
        <v/>
      </c>
      <c r="X21" s="184" t="str">
        <f t="shared" si="19"/>
        <v/>
      </c>
      <c r="Y21" s="184" t="str">
        <f t="shared" si="20"/>
        <v/>
      </c>
      <c r="Z21" s="184" t="str">
        <f t="shared" si="21"/>
        <v/>
      </c>
      <c r="AA21" s="185" t="str">
        <f t="shared" si="22"/>
        <v/>
      </c>
      <c r="AB21" s="185" t="str">
        <f t="shared" si="23"/>
        <v/>
      </c>
      <c r="AC21" s="185" t="str">
        <f t="shared" si="24"/>
        <v/>
      </c>
      <c r="AD21" s="277" t="str">
        <f t="shared" si="25"/>
        <v/>
      </c>
      <c r="AE21" s="277" t="str">
        <f t="shared" si="26"/>
        <v/>
      </c>
      <c r="AF21" s="277" t="str">
        <f t="shared" si="27"/>
        <v/>
      </c>
      <c r="AG21" s="277" t="str">
        <f t="shared" si="28"/>
        <v/>
      </c>
      <c r="AH21" s="277" t="str">
        <f t="shared" si="29"/>
        <v/>
      </c>
      <c r="AI21" s="278" t="str">
        <f t="shared" si="30"/>
        <v/>
      </c>
      <c r="AJ21" s="401" t="str">
        <f t="shared" si="31"/>
        <v/>
      </c>
      <c r="AK21" s="186">
        <v>8</v>
      </c>
      <c r="AN21" s="188" t="str">
        <f t="shared" si="32"/>
        <v/>
      </c>
      <c r="AO21" s="183" t="str">
        <f t="shared" si="33"/>
        <v/>
      </c>
      <c r="AP21" s="184" t="str">
        <f t="shared" si="34"/>
        <v/>
      </c>
      <c r="AQ21" s="184" t="str">
        <f t="shared" si="35"/>
        <v/>
      </c>
      <c r="AR21" s="184" t="str">
        <f t="shared" si="36"/>
        <v/>
      </c>
      <c r="AS21" s="184" t="str">
        <f t="shared" si="37"/>
        <v/>
      </c>
      <c r="AT21" s="185" t="str">
        <f t="shared" si="38"/>
        <v/>
      </c>
      <c r="AU21" s="185" t="str">
        <f t="shared" si="39"/>
        <v/>
      </c>
      <c r="AV21" s="185" t="str">
        <f t="shared" si="40"/>
        <v/>
      </c>
      <c r="AW21" s="277" t="str">
        <f t="shared" si="41"/>
        <v/>
      </c>
      <c r="AX21" s="277" t="str">
        <f t="shared" si="42"/>
        <v/>
      </c>
      <c r="AY21" s="277" t="str">
        <f t="shared" si="43"/>
        <v/>
      </c>
      <c r="AZ21" s="277" t="str">
        <f t="shared" si="44"/>
        <v/>
      </c>
      <c r="BA21" s="277" t="str">
        <f t="shared" si="45"/>
        <v/>
      </c>
      <c r="BB21" s="278" t="str">
        <f t="shared" si="46"/>
        <v/>
      </c>
      <c r="BC21" s="401" t="str">
        <f t="shared" si="47"/>
        <v/>
      </c>
      <c r="BD21" s="186">
        <v>8</v>
      </c>
      <c r="BE21" s="187"/>
      <c r="BF21" s="187"/>
      <c r="BG21" s="188" t="str">
        <f t="shared" si="48"/>
        <v/>
      </c>
      <c r="BH21" s="183" t="str">
        <f t="shared" si="49"/>
        <v/>
      </c>
      <c r="BI21" s="184" t="str">
        <f t="shared" si="50"/>
        <v/>
      </c>
      <c r="BJ21" s="184" t="str">
        <f t="shared" si="51"/>
        <v/>
      </c>
      <c r="BK21" s="184" t="str">
        <f t="shared" si="52"/>
        <v/>
      </c>
      <c r="BL21" s="184" t="str">
        <f t="shared" si="53"/>
        <v/>
      </c>
      <c r="BM21" s="185" t="str">
        <f t="shared" si="54"/>
        <v/>
      </c>
      <c r="BN21" s="185" t="str">
        <f t="shared" si="55"/>
        <v/>
      </c>
      <c r="BO21" s="185" t="str">
        <f t="shared" si="56"/>
        <v/>
      </c>
      <c r="BP21" s="277" t="str">
        <f t="shared" si="57"/>
        <v/>
      </c>
      <c r="BQ21" s="277" t="str">
        <f t="shared" si="58"/>
        <v/>
      </c>
      <c r="BR21" s="277" t="str">
        <f t="shared" si="59"/>
        <v/>
      </c>
      <c r="BS21" s="277" t="str">
        <f t="shared" si="60"/>
        <v/>
      </c>
      <c r="BT21" s="277" t="str">
        <f t="shared" si="61"/>
        <v/>
      </c>
      <c r="BU21" s="278" t="str">
        <f t="shared" si="62"/>
        <v/>
      </c>
      <c r="BV21" s="401" t="str">
        <f t="shared" si="63"/>
        <v/>
      </c>
      <c r="BW21" s="186">
        <v>8</v>
      </c>
      <c r="BY21" s="187"/>
      <c r="BZ21" s="188" t="str">
        <f t="shared" si="64"/>
        <v/>
      </c>
      <c r="CA21" s="183" t="str">
        <f t="shared" si="65"/>
        <v/>
      </c>
      <c r="CB21" s="184" t="str">
        <f t="shared" si="66"/>
        <v/>
      </c>
      <c r="CC21" s="184" t="str">
        <f t="shared" si="67"/>
        <v/>
      </c>
      <c r="CD21" s="184" t="str">
        <f t="shared" si="68"/>
        <v/>
      </c>
      <c r="CE21" s="184" t="str">
        <f t="shared" si="69"/>
        <v/>
      </c>
      <c r="CF21" s="185" t="str">
        <f t="shared" si="70"/>
        <v/>
      </c>
      <c r="CG21" s="185" t="str">
        <f t="shared" si="71"/>
        <v/>
      </c>
      <c r="CH21" s="185" t="str">
        <f t="shared" si="72"/>
        <v/>
      </c>
      <c r="CI21" s="277" t="str">
        <f t="shared" si="73"/>
        <v/>
      </c>
      <c r="CJ21" s="277" t="str">
        <f t="shared" si="74"/>
        <v/>
      </c>
      <c r="CK21" s="277" t="str">
        <f t="shared" si="75"/>
        <v/>
      </c>
      <c r="CL21" s="277" t="str">
        <f t="shared" si="76"/>
        <v/>
      </c>
      <c r="CM21" s="277" t="str">
        <f t="shared" si="77"/>
        <v/>
      </c>
      <c r="CN21" s="278" t="str">
        <f t="shared" si="78"/>
        <v/>
      </c>
      <c r="CO21" s="401" t="str">
        <f t="shared" si="79"/>
        <v/>
      </c>
      <c r="CP21" s="186">
        <v>8</v>
      </c>
      <c r="CQ21" s="187"/>
      <c r="CR21" s="187"/>
      <c r="CS21" s="187"/>
      <c r="CT21" s="187"/>
      <c r="CU21" s="187"/>
      <c r="CV21" s="187"/>
      <c r="CW21" s="187"/>
      <c r="CX21" s="187"/>
      <c r="CZ21" s="189" t="str">
        <f>IFERROR(IF(AND('Classificação geral'!$G15="fem",'Classificação geral'!$H15=3,'Classificação geral'!$F15="par"),'Classificação geral'!$C15,""),"")</f>
        <v/>
      </c>
      <c r="DA21" s="178">
        <f>IF($CZ21='Classificação geral'!$C15,'Classificação geral'!$D15,"")</f>
        <v>0</v>
      </c>
      <c r="DB21" s="178">
        <f>IF($CZ21='Classificação geral'!$C15,'Classificação geral'!$E15,"")</f>
        <v>0</v>
      </c>
      <c r="DC21" s="178" t="str">
        <f>IF($CZ21='Classificação geral'!$C15,'Classificação geral'!$F15,"")</f>
        <v/>
      </c>
      <c r="DD21" s="178" t="str">
        <f>IF($CZ21='Classificação geral'!$C15,'Classificação geral'!$G15,"")</f>
        <v/>
      </c>
      <c r="DE21" s="189">
        <f>IF($DD21='Classificação geral'!$G15,'Classificação geral'!$H15,"")</f>
        <v>0</v>
      </c>
      <c r="DF21" s="176">
        <f>IFERROR(IF(DD21='Classificação geral'!$G15,'Classificação geral'!$K15,""),"")</f>
        <v>0</v>
      </c>
      <c r="DG21" s="176">
        <f>IFERROR(IF(DD21='Classificação geral'!$G15,'Classificação geral'!$L15,""),"")</f>
        <v>0</v>
      </c>
      <c r="DH21" s="176">
        <f>IFERROR(IF(DD21='Classificação geral'!$G15,'Classificação geral'!$J15,""),"")</f>
        <v>0</v>
      </c>
      <c r="DI21" s="176" t="str">
        <f>IFERROR(IF(DD21='Classificação geral'!$G15,'Classificação geral'!$EP15,""),"")</f>
        <v/>
      </c>
      <c r="DJ21" s="176" t="str">
        <f>IFERROR(IF(DD21='Classificação geral'!$G15,'Classificação geral'!$EQ15,""),"")</f>
        <v/>
      </c>
      <c r="DK21" s="176" t="str">
        <f>IFERROR(IF(DD21='Classificação geral'!$G15,'Classificação geral'!$ER15,""),"")</f>
        <v/>
      </c>
      <c r="DL21" s="176" t="str">
        <f>IFERROR(IF(DD21='Classificação geral'!$G15,'Classificação geral'!$ES15,""),"")</f>
        <v/>
      </c>
      <c r="DM21" s="176" t="str">
        <f>IFERROR(IF(DD21='Classificação geral'!$G15,'Classificação geral'!$ET15,""),"")</f>
        <v/>
      </c>
      <c r="DN21" s="180">
        <f>IFERROR(IF(DD21='Classificação geral'!$G15,'Classificação geral'!$AK15,""),"")</f>
        <v>0</v>
      </c>
      <c r="DO21" s="190" t="str">
        <f>IF($DD21='Classificação geral'!$G15,'Classificação geral'!$AL15,"")</f>
        <v/>
      </c>
      <c r="DP21" s="179" t="str">
        <f>IFERROR(RANK(DO21,DO:DO,0)+ COUNTIF(DO$12:DO20,DO21),"")</f>
        <v/>
      </c>
      <c r="DR21" s="189" t="str">
        <f>IFERROR(IF(AND('Classificação geral'!$G15="mas",'Classificação geral'!$H15=3,'Classificação geral'!$F15="par"),'Classificação geral'!$C15,""),"")</f>
        <v/>
      </c>
      <c r="DS21" s="178">
        <f>IF($DR21='Classificação geral'!$C15,'Classificação geral'!$D15,"")</f>
        <v>0</v>
      </c>
      <c r="DT21" s="178">
        <f>IF($DR21='Classificação geral'!$C15,'Classificação geral'!$E15,"")</f>
        <v>0</v>
      </c>
      <c r="DU21" s="178" t="str">
        <f>IF($DR21='Classificação geral'!$C15,'Classificação geral'!$F15,"")</f>
        <v/>
      </c>
      <c r="DV21" s="178" t="str">
        <f>IF($DR21='Classificação geral'!$C15,'Classificação geral'!$G15,"")</f>
        <v/>
      </c>
      <c r="DW21" s="189">
        <f>IF($DV21='Classificação geral'!$G15,'Classificação geral'!$H15,"")</f>
        <v>0</v>
      </c>
      <c r="DX21" s="176">
        <f>IFERROR(IF(DV21='Classificação geral'!$G15,'Classificação geral'!$K15,""),"")</f>
        <v>0</v>
      </c>
      <c r="DY21" s="176">
        <f>IFERROR(IF(DV21='Classificação geral'!$G15,'Classificação geral'!$L15,""),"")</f>
        <v>0</v>
      </c>
      <c r="DZ21" s="176">
        <f>IFERROR(IF(DV21='Classificação geral'!$G15,'Classificação geral'!$J15,""),"")</f>
        <v>0</v>
      </c>
      <c r="EA21" s="176" t="str">
        <f>IFERROR(IF(DV21='Classificação geral'!$G15,'Classificação geral'!$EP15,""),"")</f>
        <v/>
      </c>
      <c r="EB21" s="176" t="str">
        <f>IFERROR(IF(DV21='Classificação geral'!$G15,'Classificação geral'!$EQ15,""),"")</f>
        <v/>
      </c>
      <c r="EC21" s="176" t="str">
        <f>IFERROR(IF(DV21='Classificação geral'!$G15,'Classificação geral'!$ER15,""),"")</f>
        <v/>
      </c>
      <c r="ED21" s="176" t="str">
        <f>IFERROR(IF(DV21='Classificação geral'!$G15,'Classificação geral'!$ES15,""),"")</f>
        <v/>
      </c>
      <c r="EE21" s="176" t="str">
        <f>IFERROR(IF(DV21='Classificação geral'!$G15,'Classificação geral'!$ET15,""),"")</f>
        <v/>
      </c>
      <c r="EF21" s="180">
        <f>IFERROR(IF(DV21='Classificação geral'!$G15,'Classificação geral'!$AK15,""),"")</f>
        <v>0</v>
      </c>
      <c r="EG21" s="189" t="str">
        <f>IF($DV21='Classificação geral'!$G15,'Classificação geral'!$AL15,"")</f>
        <v/>
      </c>
      <c r="EH21" s="179" t="str">
        <f>IFERROR(RANK(EG21,EG:EG,0)+ COUNTIF(EG$12:EG20,EG21),"")</f>
        <v/>
      </c>
      <c r="EJ21" s="189" t="str">
        <f>IFERROR(IF(AND('Classificação geral'!$G15="fem",'Classificação geral'!$H15=3,'Classificação geral'!$F15="trio"),'Classificação geral'!$C15,""),"")</f>
        <v/>
      </c>
      <c r="EK21" s="178">
        <f>IF(EJ21='Classificação geral'!$C15,'Classificação geral'!$D15,"")</f>
        <v>0</v>
      </c>
      <c r="EL21" s="178">
        <f>IF(EJ21='Classificação geral'!$C15,'Classificação geral'!$E15,"")</f>
        <v>0</v>
      </c>
      <c r="EM21" s="178" t="str">
        <f>IF(EJ21='Classificação geral'!$C15,'Classificação geral'!$F15,"")</f>
        <v/>
      </c>
      <c r="EN21" s="178" t="str">
        <f>IF(EJ21='Classificação geral'!$C15,'Classificação geral'!$G15,"")</f>
        <v/>
      </c>
      <c r="EO21" s="189">
        <f>IF(EN21='Classificação geral'!$G15,'Classificação geral'!$H15,"")</f>
        <v>0</v>
      </c>
      <c r="EP21" s="176">
        <f>IFERROR(IF(EN21='Classificação geral'!$G15,'Classificação geral'!$K15,""),"")</f>
        <v>0</v>
      </c>
      <c r="EQ21" s="176">
        <f>IFERROR(IF(EN21='Classificação geral'!$G15,'Classificação geral'!$L15,""),"")</f>
        <v>0</v>
      </c>
      <c r="ER21" s="176">
        <f>IFERROR(IF(EN21='Classificação geral'!$G15,'Classificação geral'!$J15,""),"")</f>
        <v>0</v>
      </c>
      <c r="ES21" s="176" t="str">
        <f>IFERROR(IF(EN21='Classificação geral'!$G15,'Classificação geral'!$EP15,""),"")</f>
        <v/>
      </c>
      <c r="ET21" s="176" t="str">
        <f>IFERROR(IF(EN21='Classificação geral'!$G15,'Classificação geral'!$EQ15,""),"")</f>
        <v/>
      </c>
      <c r="EU21" s="176" t="str">
        <f>IFERROR(IF(EN21='Classificação geral'!$G15,'Classificação geral'!$ER15,""),"")</f>
        <v/>
      </c>
      <c r="EV21" s="176" t="str">
        <f>IFERROR(IF(EN21='Classificação geral'!$G15,'Classificação geral'!$ES15,""),"")</f>
        <v/>
      </c>
      <c r="EW21" s="176" t="str">
        <f>IFERROR(IF(EN21='Classificação geral'!$G15,'Classificação geral'!$ET15,""),"")</f>
        <v/>
      </c>
      <c r="EX21" s="180">
        <f>IFERROR(IF(EN21='Classificação geral'!$G15,'Classificação geral'!$AK15,""),"")</f>
        <v>0</v>
      </c>
      <c r="EY21" s="189" t="str">
        <f>IF(EN21='Classificação geral'!$G15,'Classificação geral'!$AL15,"")</f>
        <v/>
      </c>
      <c r="EZ21" s="179" t="str">
        <f>IFERROR(RANK(EY21,EY:EY,0)+ COUNTIF(EY$12:EY20,EY21),"")</f>
        <v/>
      </c>
      <c r="FB21" s="189" t="str">
        <f>IFERROR(IF(AND('Classificação geral'!$G15="mas",'Classificação geral'!$H15=3,'Classificação geral'!$F15="trio"),'Classificação geral'!$C15,""),"")</f>
        <v/>
      </c>
      <c r="FC21" s="178">
        <f>IF(FB21='Classificação geral'!$C15,'Classificação geral'!$D15,"")</f>
        <v>0</v>
      </c>
      <c r="FD21" s="178">
        <f>IF(FB21='Classificação geral'!$C15,'Classificação geral'!$E15,"")</f>
        <v>0</v>
      </c>
      <c r="FE21" s="178" t="str">
        <f>IF(FB21='Classificação geral'!$C15,'Classificação geral'!$F15,"")</f>
        <v/>
      </c>
      <c r="FF21" s="178" t="str">
        <f>IF(FB21='Classificação geral'!$C15,'Classificação geral'!$G15,"")</f>
        <v/>
      </c>
      <c r="FG21" s="189">
        <f>IF(FF21='Classificação geral'!$G15,'Classificação geral'!$H15,"")</f>
        <v>0</v>
      </c>
      <c r="FH21" s="176">
        <f>IFERROR(IF(FF21='Classificação geral'!$G15,'Classificação geral'!$K15,""),"")</f>
        <v>0</v>
      </c>
      <c r="FI21" s="176">
        <f>IFERROR(IF(FF21='Classificação geral'!$G15,'Classificação geral'!$L15,""),"")</f>
        <v>0</v>
      </c>
      <c r="FJ21" s="176">
        <f>IFERROR(IF(FF21='Classificação geral'!$G15,'Classificação geral'!$J15,""),"")</f>
        <v>0</v>
      </c>
      <c r="FK21" s="176" t="str">
        <f>IFERROR(IF(FF21='Classificação geral'!$G15,'Classificação geral'!$EP15,""),"")</f>
        <v/>
      </c>
      <c r="FL21" s="176" t="str">
        <f>IFERROR(IF(FF21='Classificação geral'!$G15,'Classificação geral'!$EQ15,""),"")</f>
        <v/>
      </c>
      <c r="FM21" s="176" t="str">
        <f>IFERROR(IF(FF21='Classificação geral'!$G15,'Classificação geral'!$ER15,""),"")</f>
        <v/>
      </c>
      <c r="FN21" s="176" t="str">
        <f>IFERROR(IF(FF21='Classificação geral'!$G15,'Classificação geral'!$ES15,""),"")</f>
        <v/>
      </c>
      <c r="FO21" s="176" t="str">
        <f>IFERROR(IF(FF21='Classificação geral'!$G15,'Classificação geral'!$ET15,""),"")</f>
        <v/>
      </c>
      <c r="FP21" s="180">
        <f>IFERROR(IF(FF21='Classificação geral'!$G15,'Classificação geral'!$AK15,""),"")</f>
        <v>0</v>
      </c>
      <c r="FQ21" s="189" t="str">
        <f>IF(FF21='Classificação geral'!$G15,'Classificação geral'!$AL15,"")</f>
        <v/>
      </c>
      <c r="FR21" s="179" t="str">
        <f>IFERROR(RANK(FQ21,FQ:FQ,0)+ COUNTIF(FQ$12:FQ20,FQ21),"")</f>
        <v/>
      </c>
      <c r="FT21" s="189" t="str">
        <f>IFERROR(IF(AND('Classificação geral'!$G15="misto",'Classificação geral'!$H15=3,'Classificação geral'!$F15="par"),'Classificação geral'!$C15,""),"")</f>
        <v/>
      </c>
      <c r="FU21" s="178">
        <f>IF(FT21='Classificação geral'!$C15,'Classificação geral'!$D15,"")</f>
        <v>0</v>
      </c>
      <c r="FV21" s="178">
        <f>IF(FT21='Classificação geral'!$C15,'Classificação geral'!$E15,"")</f>
        <v>0</v>
      </c>
      <c r="FW21" s="178" t="str">
        <f>IF(FT21='Classificação geral'!$C15,'Classificação geral'!$F15,"")</f>
        <v/>
      </c>
      <c r="FX21" s="178" t="str">
        <f>IF(FT21='Classificação geral'!$C15,'Classificação geral'!$G15,"")</f>
        <v/>
      </c>
      <c r="FY21" s="189">
        <f>IF(FX21='Classificação geral'!$G15,'Classificação geral'!$H15,"")</f>
        <v>0</v>
      </c>
      <c r="FZ21" s="176">
        <f>IFERROR(IF(FX21='Classificação geral'!$G15,'Classificação geral'!$K15,""),"")</f>
        <v>0</v>
      </c>
      <c r="GA21" s="176">
        <f>IFERROR(IF(FX21='Classificação geral'!$G15,'Classificação geral'!$L15,""),"")</f>
        <v>0</v>
      </c>
      <c r="GB21" s="176">
        <f>IFERROR(IF(FX21='Classificação geral'!$G15,'Classificação geral'!$J15,""),"")</f>
        <v>0</v>
      </c>
      <c r="GC21" s="176" t="str">
        <f>IFERROR(IF(FX21='Classificação geral'!$G15,'Classificação geral'!$EP15,""),"")</f>
        <v/>
      </c>
      <c r="GD21" s="176" t="str">
        <f>IFERROR(IF(FX21='Classificação geral'!$G15,'Classificação geral'!$EQ15,""),"")</f>
        <v/>
      </c>
      <c r="GE21" s="176" t="str">
        <f>IFERROR(IF(FX21='Classificação geral'!$G15,'Classificação geral'!$ER15,""),"")</f>
        <v/>
      </c>
      <c r="GF21" s="176" t="str">
        <f>IFERROR(IF(FX21='Classificação geral'!$G15,'Classificação geral'!$ES15,""),"")</f>
        <v/>
      </c>
      <c r="GG21" s="176" t="str">
        <f>IFERROR(IF(FX21='Classificação geral'!$G15,'Classificação geral'!$ET15,""),"")</f>
        <v/>
      </c>
      <c r="GH21" s="180">
        <f>IFERROR(IF(FX21='Classificação geral'!$G15,'Classificação geral'!$AK15,""),"")</f>
        <v>0</v>
      </c>
      <c r="GI21" s="189" t="str">
        <f>IF(FX21='Classificação geral'!$G15,'Classificação geral'!$AL15,"")</f>
        <v/>
      </c>
      <c r="GJ21" s="179" t="str">
        <f>IFERROR(RANK(GI21,GI:GI,0)+ COUNTIF(GI$12:GI20,GI21),"")</f>
        <v/>
      </c>
    </row>
    <row r="22" spans="2:192" s="181" customFormat="1" ht="26.25" customHeight="1" x14ac:dyDescent="0.3">
      <c r="B22" s="182" t="str">
        <f t="shared" si="0"/>
        <v/>
      </c>
      <c r="C22" s="183" t="str">
        <f t="shared" si="1"/>
        <v/>
      </c>
      <c r="D22" s="184" t="str">
        <f t="shared" si="2"/>
        <v/>
      </c>
      <c r="E22" s="184" t="str">
        <f t="shared" si="3"/>
        <v/>
      </c>
      <c r="F22" s="184" t="str">
        <f t="shared" si="4"/>
        <v/>
      </c>
      <c r="G22" s="184" t="str">
        <f t="shared" si="5"/>
        <v/>
      </c>
      <c r="H22" s="185" t="str">
        <f t="shared" si="6"/>
        <v/>
      </c>
      <c r="I22" s="185" t="str">
        <f t="shared" si="7"/>
        <v/>
      </c>
      <c r="J22" s="185" t="str">
        <f t="shared" si="8"/>
        <v/>
      </c>
      <c r="K22" s="277" t="str">
        <f t="shared" si="9"/>
        <v/>
      </c>
      <c r="L22" s="277" t="str">
        <f t="shared" si="10"/>
        <v/>
      </c>
      <c r="M22" s="277" t="str">
        <f t="shared" si="11"/>
        <v/>
      </c>
      <c r="N22" s="277" t="str">
        <f t="shared" si="12"/>
        <v/>
      </c>
      <c r="O22" s="277" t="str">
        <f t="shared" si="13"/>
        <v/>
      </c>
      <c r="P22" s="278" t="str">
        <f t="shared" si="14"/>
        <v/>
      </c>
      <c r="Q22" s="401" t="str">
        <f t="shared" si="15"/>
        <v/>
      </c>
      <c r="R22" s="186">
        <v>9</v>
      </c>
      <c r="S22" s="187"/>
      <c r="T22" s="187"/>
      <c r="U22" s="188" t="str">
        <f t="shared" si="16"/>
        <v/>
      </c>
      <c r="V22" s="183" t="str">
        <f t="shared" si="17"/>
        <v/>
      </c>
      <c r="W22" s="184" t="str">
        <f t="shared" si="18"/>
        <v/>
      </c>
      <c r="X22" s="184" t="str">
        <f t="shared" si="19"/>
        <v/>
      </c>
      <c r="Y22" s="184" t="str">
        <f t="shared" si="20"/>
        <v/>
      </c>
      <c r="Z22" s="184" t="str">
        <f t="shared" si="21"/>
        <v/>
      </c>
      <c r="AA22" s="185" t="str">
        <f t="shared" si="22"/>
        <v/>
      </c>
      <c r="AB22" s="185" t="str">
        <f t="shared" si="23"/>
        <v/>
      </c>
      <c r="AC22" s="185" t="str">
        <f t="shared" si="24"/>
        <v/>
      </c>
      <c r="AD22" s="277" t="str">
        <f t="shared" si="25"/>
        <v/>
      </c>
      <c r="AE22" s="277" t="str">
        <f t="shared" si="26"/>
        <v/>
      </c>
      <c r="AF22" s="277" t="str">
        <f t="shared" si="27"/>
        <v/>
      </c>
      <c r="AG22" s="277" t="str">
        <f t="shared" si="28"/>
        <v/>
      </c>
      <c r="AH22" s="277" t="str">
        <f t="shared" si="29"/>
        <v/>
      </c>
      <c r="AI22" s="278" t="str">
        <f t="shared" si="30"/>
        <v/>
      </c>
      <c r="AJ22" s="401" t="str">
        <f t="shared" si="31"/>
        <v/>
      </c>
      <c r="AK22" s="186">
        <v>9</v>
      </c>
      <c r="AN22" s="188" t="str">
        <f t="shared" si="32"/>
        <v/>
      </c>
      <c r="AO22" s="183" t="str">
        <f t="shared" si="33"/>
        <v/>
      </c>
      <c r="AP22" s="184" t="str">
        <f t="shared" si="34"/>
        <v/>
      </c>
      <c r="AQ22" s="184" t="str">
        <f t="shared" si="35"/>
        <v/>
      </c>
      <c r="AR22" s="184" t="str">
        <f t="shared" si="36"/>
        <v/>
      </c>
      <c r="AS22" s="184" t="str">
        <f t="shared" si="37"/>
        <v/>
      </c>
      <c r="AT22" s="185" t="str">
        <f t="shared" si="38"/>
        <v/>
      </c>
      <c r="AU22" s="185" t="str">
        <f t="shared" si="39"/>
        <v/>
      </c>
      <c r="AV22" s="185" t="str">
        <f t="shared" si="40"/>
        <v/>
      </c>
      <c r="AW22" s="277" t="str">
        <f t="shared" si="41"/>
        <v/>
      </c>
      <c r="AX22" s="277" t="str">
        <f t="shared" si="42"/>
        <v/>
      </c>
      <c r="AY22" s="277" t="str">
        <f t="shared" si="43"/>
        <v/>
      </c>
      <c r="AZ22" s="277" t="str">
        <f t="shared" si="44"/>
        <v/>
      </c>
      <c r="BA22" s="277" t="str">
        <f t="shared" si="45"/>
        <v/>
      </c>
      <c r="BB22" s="278" t="str">
        <f t="shared" si="46"/>
        <v/>
      </c>
      <c r="BC22" s="401" t="str">
        <f t="shared" si="47"/>
        <v/>
      </c>
      <c r="BD22" s="186">
        <v>9</v>
      </c>
      <c r="BE22" s="187"/>
      <c r="BF22" s="187"/>
      <c r="BG22" s="188" t="str">
        <f t="shared" si="48"/>
        <v/>
      </c>
      <c r="BH22" s="183" t="str">
        <f t="shared" si="49"/>
        <v/>
      </c>
      <c r="BI22" s="184" t="str">
        <f t="shared" si="50"/>
        <v/>
      </c>
      <c r="BJ22" s="184" t="str">
        <f t="shared" si="51"/>
        <v/>
      </c>
      <c r="BK22" s="184" t="str">
        <f t="shared" si="52"/>
        <v/>
      </c>
      <c r="BL22" s="184" t="str">
        <f t="shared" si="53"/>
        <v/>
      </c>
      <c r="BM22" s="185" t="str">
        <f t="shared" si="54"/>
        <v/>
      </c>
      <c r="BN22" s="185" t="str">
        <f t="shared" si="55"/>
        <v/>
      </c>
      <c r="BO22" s="185" t="str">
        <f t="shared" si="56"/>
        <v/>
      </c>
      <c r="BP22" s="277" t="str">
        <f t="shared" si="57"/>
        <v/>
      </c>
      <c r="BQ22" s="277" t="str">
        <f t="shared" si="58"/>
        <v/>
      </c>
      <c r="BR22" s="277" t="str">
        <f t="shared" si="59"/>
        <v/>
      </c>
      <c r="BS22" s="277" t="str">
        <f t="shared" si="60"/>
        <v/>
      </c>
      <c r="BT22" s="277" t="str">
        <f t="shared" si="61"/>
        <v/>
      </c>
      <c r="BU22" s="278" t="str">
        <f t="shared" si="62"/>
        <v/>
      </c>
      <c r="BV22" s="401" t="str">
        <f t="shared" si="63"/>
        <v/>
      </c>
      <c r="BW22" s="186">
        <v>9</v>
      </c>
      <c r="BY22" s="187"/>
      <c r="BZ22" s="188" t="str">
        <f t="shared" si="64"/>
        <v/>
      </c>
      <c r="CA22" s="183" t="str">
        <f t="shared" si="65"/>
        <v/>
      </c>
      <c r="CB22" s="184" t="str">
        <f t="shared" si="66"/>
        <v/>
      </c>
      <c r="CC22" s="184" t="str">
        <f t="shared" si="67"/>
        <v/>
      </c>
      <c r="CD22" s="184" t="str">
        <f t="shared" si="68"/>
        <v/>
      </c>
      <c r="CE22" s="184" t="str">
        <f t="shared" si="69"/>
        <v/>
      </c>
      <c r="CF22" s="185" t="str">
        <f t="shared" si="70"/>
        <v/>
      </c>
      <c r="CG22" s="185" t="str">
        <f t="shared" si="71"/>
        <v/>
      </c>
      <c r="CH22" s="185" t="str">
        <f t="shared" si="72"/>
        <v/>
      </c>
      <c r="CI22" s="277" t="str">
        <f t="shared" si="73"/>
        <v/>
      </c>
      <c r="CJ22" s="277" t="str">
        <f t="shared" si="74"/>
        <v/>
      </c>
      <c r="CK22" s="277" t="str">
        <f t="shared" si="75"/>
        <v/>
      </c>
      <c r="CL22" s="277" t="str">
        <f t="shared" si="76"/>
        <v/>
      </c>
      <c r="CM22" s="277" t="str">
        <f t="shared" si="77"/>
        <v/>
      </c>
      <c r="CN22" s="278" t="str">
        <f t="shared" si="78"/>
        <v/>
      </c>
      <c r="CO22" s="401" t="str">
        <f t="shared" si="79"/>
        <v/>
      </c>
      <c r="CP22" s="186">
        <v>9</v>
      </c>
      <c r="CQ22" s="187"/>
      <c r="CR22" s="187"/>
      <c r="CS22" s="187"/>
      <c r="CT22" s="187"/>
      <c r="CU22" s="187"/>
      <c r="CV22" s="187"/>
      <c r="CW22" s="187"/>
      <c r="CX22" s="187"/>
      <c r="CZ22" s="189" t="str">
        <f>IFERROR(IF(AND('Classificação geral'!$G16="fem",'Classificação geral'!$H16=3,'Classificação geral'!$F16="par"),'Classificação geral'!$C16,""),"")</f>
        <v/>
      </c>
      <c r="DA22" s="178">
        <f>IF($CZ22='Classificação geral'!$C16,'Classificação geral'!$D16,"")</f>
        <v>0</v>
      </c>
      <c r="DB22" s="178">
        <f>IF($CZ22='Classificação geral'!$C16,'Classificação geral'!$E16,"")</f>
        <v>0</v>
      </c>
      <c r="DC22" s="178" t="str">
        <f>IF($CZ22='Classificação geral'!$C16,'Classificação geral'!$F16,"")</f>
        <v/>
      </c>
      <c r="DD22" s="178" t="str">
        <f>IF($CZ22='Classificação geral'!$C16,'Classificação geral'!$G16,"")</f>
        <v/>
      </c>
      <c r="DE22" s="189">
        <f>IF($DD22='Classificação geral'!$G16,'Classificação geral'!$H16,"")</f>
        <v>0</v>
      </c>
      <c r="DF22" s="176">
        <f>IFERROR(IF(DD22='Classificação geral'!$G16,'Classificação geral'!$K16,""),"")</f>
        <v>0</v>
      </c>
      <c r="DG22" s="176">
        <f>IFERROR(IF(DD22='Classificação geral'!$G16,'Classificação geral'!$L16,""),"")</f>
        <v>0</v>
      </c>
      <c r="DH22" s="176">
        <f>IFERROR(IF(DD22='Classificação geral'!$G16,'Classificação geral'!$J16,""),"")</f>
        <v>0</v>
      </c>
      <c r="DI22" s="176" t="str">
        <f>IFERROR(IF(DD22='Classificação geral'!$G16,'Classificação geral'!$EP16,""),"")</f>
        <v/>
      </c>
      <c r="DJ22" s="176" t="str">
        <f>IFERROR(IF(DD22='Classificação geral'!$G16,'Classificação geral'!$EQ16,""),"")</f>
        <v/>
      </c>
      <c r="DK22" s="176" t="str">
        <f>IFERROR(IF(DD22='Classificação geral'!$G16,'Classificação geral'!$ER16,""),"")</f>
        <v/>
      </c>
      <c r="DL22" s="176" t="str">
        <f>IFERROR(IF(DD22='Classificação geral'!$G16,'Classificação geral'!$ES16,""),"")</f>
        <v/>
      </c>
      <c r="DM22" s="176" t="str">
        <f>IFERROR(IF(DD22='Classificação geral'!$G16,'Classificação geral'!$ET16,""),"")</f>
        <v/>
      </c>
      <c r="DN22" s="180">
        <f>IFERROR(IF(DD22='Classificação geral'!$G16,'Classificação geral'!$AK16,""),"")</f>
        <v>0</v>
      </c>
      <c r="DO22" s="190" t="str">
        <f>IF($DD22='Classificação geral'!$G16,'Classificação geral'!$AL16,"")</f>
        <v/>
      </c>
      <c r="DP22" s="179" t="str">
        <f>IFERROR(RANK(DO22,DO:DO,0)+ COUNTIF(DO$12:DO21,DO22),"")</f>
        <v/>
      </c>
      <c r="DR22" s="189" t="str">
        <f>IFERROR(IF(AND('Classificação geral'!$G16="mas",'Classificação geral'!$H16=3,'Classificação geral'!$F16="par"),'Classificação geral'!$C16,""),"")</f>
        <v/>
      </c>
      <c r="DS22" s="178">
        <f>IF($DR22='Classificação geral'!$C16,'Classificação geral'!$D16,"")</f>
        <v>0</v>
      </c>
      <c r="DT22" s="178">
        <f>IF($DR22='Classificação geral'!$C16,'Classificação geral'!$E16,"")</f>
        <v>0</v>
      </c>
      <c r="DU22" s="178" t="str">
        <f>IF($DR22='Classificação geral'!$C16,'Classificação geral'!$F16,"")</f>
        <v/>
      </c>
      <c r="DV22" s="178" t="str">
        <f>IF($DR22='Classificação geral'!$C16,'Classificação geral'!$G16,"")</f>
        <v/>
      </c>
      <c r="DW22" s="189">
        <f>IF($DV22='Classificação geral'!$G16,'Classificação geral'!$H16,"")</f>
        <v>0</v>
      </c>
      <c r="DX22" s="176">
        <f>IFERROR(IF(DV22='Classificação geral'!$G16,'Classificação geral'!$K16,""),"")</f>
        <v>0</v>
      </c>
      <c r="DY22" s="176">
        <f>IFERROR(IF(DV22='Classificação geral'!$G16,'Classificação geral'!$L16,""),"")</f>
        <v>0</v>
      </c>
      <c r="DZ22" s="176">
        <f>IFERROR(IF(DV22='Classificação geral'!$G16,'Classificação geral'!$J16,""),"")</f>
        <v>0</v>
      </c>
      <c r="EA22" s="176" t="str">
        <f>IFERROR(IF(DV22='Classificação geral'!$G16,'Classificação geral'!$EP16,""),"")</f>
        <v/>
      </c>
      <c r="EB22" s="176" t="str">
        <f>IFERROR(IF(DV22='Classificação geral'!$G16,'Classificação geral'!$EQ16,""),"")</f>
        <v/>
      </c>
      <c r="EC22" s="176" t="str">
        <f>IFERROR(IF(DV22='Classificação geral'!$G16,'Classificação geral'!$ER16,""),"")</f>
        <v/>
      </c>
      <c r="ED22" s="176" t="str">
        <f>IFERROR(IF(DV22='Classificação geral'!$G16,'Classificação geral'!$ES16,""),"")</f>
        <v/>
      </c>
      <c r="EE22" s="176" t="str">
        <f>IFERROR(IF(DV22='Classificação geral'!$G16,'Classificação geral'!$ET16,""),"")</f>
        <v/>
      </c>
      <c r="EF22" s="180">
        <f>IFERROR(IF(DV22='Classificação geral'!$G16,'Classificação geral'!$AK16,""),"")</f>
        <v>0</v>
      </c>
      <c r="EG22" s="189" t="str">
        <f>IF($DV22='Classificação geral'!$G16,'Classificação geral'!$AL16,"")</f>
        <v/>
      </c>
      <c r="EH22" s="179" t="str">
        <f>IFERROR(RANK(EG22,EG:EG,0)+ COUNTIF(EG$12:EG21,EG22),"")</f>
        <v/>
      </c>
      <c r="EJ22" s="189" t="str">
        <f>IFERROR(IF(AND('Classificação geral'!$G16="fem",'Classificação geral'!$H16=3,'Classificação geral'!$F16="trio"),'Classificação geral'!$C16,""),"")</f>
        <v/>
      </c>
      <c r="EK22" s="178">
        <f>IF(EJ22='Classificação geral'!$C16,'Classificação geral'!$D16,"")</f>
        <v>0</v>
      </c>
      <c r="EL22" s="178">
        <f>IF(EJ22='Classificação geral'!$C16,'Classificação geral'!$E16,"")</f>
        <v>0</v>
      </c>
      <c r="EM22" s="178" t="str">
        <f>IF(EJ22='Classificação geral'!$C16,'Classificação geral'!$F16,"")</f>
        <v/>
      </c>
      <c r="EN22" s="178" t="str">
        <f>IF(EJ22='Classificação geral'!$C16,'Classificação geral'!$G16,"")</f>
        <v/>
      </c>
      <c r="EO22" s="189">
        <f>IF(EN22='Classificação geral'!$G16,'Classificação geral'!$H16,"")</f>
        <v>0</v>
      </c>
      <c r="EP22" s="176">
        <f>IFERROR(IF(EN22='Classificação geral'!$G16,'Classificação geral'!$K16,""),"")</f>
        <v>0</v>
      </c>
      <c r="EQ22" s="176">
        <f>IFERROR(IF(EN22='Classificação geral'!$G16,'Classificação geral'!$L16,""),"")</f>
        <v>0</v>
      </c>
      <c r="ER22" s="176">
        <f>IFERROR(IF(EN22='Classificação geral'!$G16,'Classificação geral'!$J16,""),"")</f>
        <v>0</v>
      </c>
      <c r="ES22" s="176" t="str">
        <f>IFERROR(IF(EN22='Classificação geral'!$G16,'Classificação geral'!$EP16,""),"")</f>
        <v/>
      </c>
      <c r="ET22" s="176" t="str">
        <f>IFERROR(IF(EN22='Classificação geral'!$G16,'Classificação geral'!$EQ16,""),"")</f>
        <v/>
      </c>
      <c r="EU22" s="176" t="str">
        <f>IFERROR(IF(EN22='Classificação geral'!$G16,'Classificação geral'!$ER16,""),"")</f>
        <v/>
      </c>
      <c r="EV22" s="176" t="str">
        <f>IFERROR(IF(EN22='Classificação geral'!$G16,'Classificação geral'!$ES16,""),"")</f>
        <v/>
      </c>
      <c r="EW22" s="176" t="str">
        <f>IFERROR(IF(EN22='Classificação geral'!$G16,'Classificação geral'!$ET16,""),"")</f>
        <v/>
      </c>
      <c r="EX22" s="180">
        <f>IFERROR(IF(EN22='Classificação geral'!$G16,'Classificação geral'!$AK16,""),"")</f>
        <v>0</v>
      </c>
      <c r="EY22" s="189" t="str">
        <f>IF(EN22='Classificação geral'!$G16,'Classificação geral'!$AL16,"")</f>
        <v/>
      </c>
      <c r="EZ22" s="179" t="str">
        <f>IFERROR(RANK(EY22,EY:EY,0)+ COUNTIF(EY$12:EY21,EY22),"")</f>
        <v/>
      </c>
      <c r="FB22" s="189" t="str">
        <f>IFERROR(IF(AND('Classificação geral'!$G16="mas",'Classificação geral'!$H16=3,'Classificação geral'!$F16="trio"),'Classificação geral'!$C16,""),"")</f>
        <v/>
      </c>
      <c r="FC22" s="178">
        <f>IF(FB22='Classificação geral'!$C16,'Classificação geral'!$D16,"")</f>
        <v>0</v>
      </c>
      <c r="FD22" s="178">
        <f>IF(FB22='Classificação geral'!$C16,'Classificação geral'!$E16,"")</f>
        <v>0</v>
      </c>
      <c r="FE22" s="178" t="str">
        <f>IF(FB22='Classificação geral'!$C16,'Classificação geral'!$F16,"")</f>
        <v/>
      </c>
      <c r="FF22" s="178" t="str">
        <f>IF(FB22='Classificação geral'!$C16,'Classificação geral'!$G16,"")</f>
        <v/>
      </c>
      <c r="FG22" s="189">
        <f>IF(FF22='Classificação geral'!$G16,'Classificação geral'!$H16,"")</f>
        <v>0</v>
      </c>
      <c r="FH22" s="176">
        <f>IFERROR(IF(FF22='Classificação geral'!$G16,'Classificação geral'!$K16,""),"")</f>
        <v>0</v>
      </c>
      <c r="FI22" s="176">
        <f>IFERROR(IF(FF22='Classificação geral'!$G16,'Classificação geral'!$L16,""),"")</f>
        <v>0</v>
      </c>
      <c r="FJ22" s="176">
        <f>IFERROR(IF(FF22='Classificação geral'!$G16,'Classificação geral'!$J16,""),"")</f>
        <v>0</v>
      </c>
      <c r="FK22" s="176" t="str">
        <f>IFERROR(IF(FF22='Classificação geral'!$G16,'Classificação geral'!$EP16,""),"")</f>
        <v/>
      </c>
      <c r="FL22" s="176" t="str">
        <f>IFERROR(IF(FF22='Classificação geral'!$G16,'Classificação geral'!$EQ16,""),"")</f>
        <v/>
      </c>
      <c r="FM22" s="176" t="str">
        <f>IFERROR(IF(FF22='Classificação geral'!$G16,'Classificação geral'!$ER16,""),"")</f>
        <v/>
      </c>
      <c r="FN22" s="176" t="str">
        <f>IFERROR(IF(FF22='Classificação geral'!$G16,'Classificação geral'!$ES16,""),"")</f>
        <v/>
      </c>
      <c r="FO22" s="176" t="str">
        <f>IFERROR(IF(FF22='Classificação geral'!$G16,'Classificação geral'!$ET16,""),"")</f>
        <v/>
      </c>
      <c r="FP22" s="180">
        <f>IFERROR(IF(FF22='Classificação geral'!$G16,'Classificação geral'!$AK16,""),"")</f>
        <v>0</v>
      </c>
      <c r="FQ22" s="189" t="str">
        <f>IF(FF22='Classificação geral'!$G16,'Classificação geral'!$AL16,"")</f>
        <v/>
      </c>
      <c r="FR22" s="179" t="str">
        <f>IFERROR(RANK(FQ22,FQ:FQ,0)+ COUNTIF(FQ$12:FQ21,FQ22),"")</f>
        <v/>
      </c>
      <c r="FT22" s="189" t="str">
        <f>IFERROR(IF(AND('Classificação geral'!$G16="misto",'Classificação geral'!$H16=3,'Classificação geral'!$F16="par"),'Classificação geral'!$C16,""),"")</f>
        <v/>
      </c>
      <c r="FU22" s="178">
        <f>IF(FT22='Classificação geral'!$C16,'Classificação geral'!$D16,"")</f>
        <v>0</v>
      </c>
      <c r="FV22" s="178">
        <f>IF(FT22='Classificação geral'!$C16,'Classificação geral'!$E16,"")</f>
        <v>0</v>
      </c>
      <c r="FW22" s="178" t="str">
        <f>IF(FT22='Classificação geral'!$C16,'Classificação geral'!$F16,"")</f>
        <v/>
      </c>
      <c r="FX22" s="178" t="str">
        <f>IF(FT22='Classificação geral'!$C16,'Classificação geral'!$G16,"")</f>
        <v/>
      </c>
      <c r="FY22" s="189">
        <f>IF(FX22='Classificação geral'!$G16,'Classificação geral'!$H16,"")</f>
        <v>0</v>
      </c>
      <c r="FZ22" s="176">
        <f>IFERROR(IF(FX22='Classificação geral'!$G16,'Classificação geral'!$K16,""),"")</f>
        <v>0</v>
      </c>
      <c r="GA22" s="176">
        <f>IFERROR(IF(FX22='Classificação geral'!$G16,'Classificação geral'!$L16,""),"")</f>
        <v>0</v>
      </c>
      <c r="GB22" s="176">
        <f>IFERROR(IF(FX22='Classificação geral'!$G16,'Classificação geral'!$J16,""),"")</f>
        <v>0</v>
      </c>
      <c r="GC22" s="176" t="str">
        <f>IFERROR(IF(FX22='Classificação geral'!$G16,'Classificação geral'!$EP16,""),"")</f>
        <v/>
      </c>
      <c r="GD22" s="176" t="str">
        <f>IFERROR(IF(FX22='Classificação geral'!$G16,'Classificação geral'!$EQ16,""),"")</f>
        <v/>
      </c>
      <c r="GE22" s="176" t="str">
        <f>IFERROR(IF(FX22='Classificação geral'!$G16,'Classificação geral'!$ER16,""),"")</f>
        <v/>
      </c>
      <c r="GF22" s="176" t="str">
        <f>IFERROR(IF(FX22='Classificação geral'!$G16,'Classificação geral'!$ES16,""),"")</f>
        <v/>
      </c>
      <c r="GG22" s="176" t="str">
        <f>IFERROR(IF(FX22='Classificação geral'!$G16,'Classificação geral'!$ET16,""),"")</f>
        <v/>
      </c>
      <c r="GH22" s="180">
        <f>IFERROR(IF(FX22='Classificação geral'!$G16,'Classificação geral'!$AK16,""),"")</f>
        <v>0</v>
      </c>
      <c r="GI22" s="189" t="str">
        <f>IF(FX22='Classificação geral'!$G16,'Classificação geral'!$AL16,"")</f>
        <v/>
      </c>
      <c r="GJ22" s="179" t="str">
        <f>IFERROR(RANK(GI22,GI:GI,0)+ COUNTIF(GI$12:GI21,GI22),"")</f>
        <v/>
      </c>
    </row>
    <row r="23" spans="2:192" s="181" customFormat="1" ht="21.75" customHeight="1" x14ac:dyDescent="0.3">
      <c r="B23" s="188" t="str">
        <f t="shared" si="0"/>
        <v/>
      </c>
      <c r="C23" s="183" t="str">
        <f t="shared" si="1"/>
        <v/>
      </c>
      <c r="D23" s="184" t="str">
        <f t="shared" si="2"/>
        <v/>
      </c>
      <c r="E23" s="184" t="str">
        <f t="shared" si="3"/>
        <v/>
      </c>
      <c r="F23" s="184" t="str">
        <f t="shared" si="4"/>
        <v/>
      </c>
      <c r="G23" s="184" t="str">
        <f t="shared" si="5"/>
        <v/>
      </c>
      <c r="H23" s="185" t="str">
        <f t="shared" si="6"/>
        <v/>
      </c>
      <c r="I23" s="185" t="str">
        <f t="shared" si="7"/>
        <v/>
      </c>
      <c r="J23" s="185" t="str">
        <f t="shared" si="8"/>
        <v/>
      </c>
      <c r="K23" s="277" t="str">
        <f t="shared" si="9"/>
        <v/>
      </c>
      <c r="L23" s="277" t="str">
        <f t="shared" si="10"/>
        <v/>
      </c>
      <c r="M23" s="277" t="str">
        <f t="shared" si="11"/>
        <v/>
      </c>
      <c r="N23" s="277" t="str">
        <f t="shared" si="12"/>
        <v/>
      </c>
      <c r="O23" s="277" t="str">
        <f t="shared" si="13"/>
        <v/>
      </c>
      <c r="P23" s="278" t="str">
        <f t="shared" si="14"/>
        <v/>
      </c>
      <c r="Q23" s="401" t="str">
        <f t="shared" si="15"/>
        <v/>
      </c>
      <c r="R23" s="186">
        <v>10</v>
      </c>
      <c r="S23" s="187"/>
      <c r="T23" s="187"/>
      <c r="U23" s="188" t="str">
        <f t="shared" si="16"/>
        <v/>
      </c>
      <c r="V23" s="183" t="str">
        <f t="shared" si="17"/>
        <v/>
      </c>
      <c r="W23" s="184" t="str">
        <f t="shared" si="18"/>
        <v/>
      </c>
      <c r="X23" s="184" t="str">
        <f t="shared" si="19"/>
        <v/>
      </c>
      <c r="Y23" s="184" t="str">
        <f t="shared" si="20"/>
        <v/>
      </c>
      <c r="Z23" s="184" t="str">
        <f t="shared" si="21"/>
        <v/>
      </c>
      <c r="AA23" s="185" t="str">
        <f t="shared" si="22"/>
        <v/>
      </c>
      <c r="AB23" s="185" t="str">
        <f t="shared" si="23"/>
        <v/>
      </c>
      <c r="AC23" s="185" t="str">
        <f t="shared" si="24"/>
        <v/>
      </c>
      <c r="AD23" s="277" t="str">
        <f t="shared" si="25"/>
        <v/>
      </c>
      <c r="AE23" s="277" t="str">
        <f t="shared" si="26"/>
        <v/>
      </c>
      <c r="AF23" s="277" t="str">
        <f t="shared" si="27"/>
        <v/>
      </c>
      <c r="AG23" s="277" t="str">
        <f t="shared" si="28"/>
        <v/>
      </c>
      <c r="AH23" s="277" t="str">
        <f t="shared" si="29"/>
        <v/>
      </c>
      <c r="AI23" s="278" t="str">
        <f t="shared" si="30"/>
        <v/>
      </c>
      <c r="AJ23" s="401" t="str">
        <f t="shared" si="31"/>
        <v/>
      </c>
      <c r="AK23" s="186">
        <v>10</v>
      </c>
      <c r="AN23" s="188" t="str">
        <f t="shared" si="32"/>
        <v/>
      </c>
      <c r="AO23" s="183" t="str">
        <f t="shared" si="33"/>
        <v/>
      </c>
      <c r="AP23" s="184" t="str">
        <f t="shared" si="34"/>
        <v/>
      </c>
      <c r="AQ23" s="184" t="str">
        <f t="shared" si="35"/>
        <v/>
      </c>
      <c r="AR23" s="184" t="str">
        <f t="shared" si="36"/>
        <v/>
      </c>
      <c r="AS23" s="184" t="str">
        <f t="shared" si="37"/>
        <v/>
      </c>
      <c r="AT23" s="185" t="str">
        <f t="shared" si="38"/>
        <v/>
      </c>
      <c r="AU23" s="185" t="str">
        <f t="shared" si="39"/>
        <v/>
      </c>
      <c r="AV23" s="185" t="str">
        <f t="shared" si="40"/>
        <v/>
      </c>
      <c r="AW23" s="277" t="str">
        <f t="shared" si="41"/>
        <v/>
      </c>
      <c r="AX23" s="277" t="str">
        <f t="shared" si="42"/>
        <v/>
      </c>
      <c r="AY23" s="277" t="str">
        <f t="shared" si="43"/>
        <v/>
      </c>
      <c r="AZ23" s="277" t="str">
        <f t="shared" si="44"/>
        <v/>
      </c>
      <c r="BA23" s="277" t="str">
        <f t="shared" si="45"/>
        <v/>
      </c>
      <c r="BB23" s="278" t="str">
        <f t="shared" si="46"/>
        <v/>
      </c>
      <c r="BC23" s="401" t="str">
        <f t="shared" si="47"/>
        <v/>
      </c>
      <c r="BD23" s="186">
        <v>10</v>
      </c>
      <c r="BE23" s="187"/>
      <c r="BF23" s="187"/>
      <c r="BG23" s="188" t="str">
        <f t="shared" si="48"/>
        <v/>
      </c>
      <c r="BH23" s="183" t="str">
        <f t="shared" si="49"/>
        <v/>
      </c>
      <c r="BI23" s="184" t="str">
        <f t="shared" si="50"/>
        <v/>
      </c>
      <c r="BJ23" s="184" t="str">
        <f t="shared" si="51"/>
        <v/>
      </c>
      <c r="BK23" s="184" t="str">
        <f t="shared" si="52"/>
        <v/>
      </c>
      <c r="BL23" s="184" t="str">
        <f t="shared" si="53"/>
        <v/>
      </c>
      <c r="BM23" s="185" t="str">
        <f t="shared" si="54"/>
        <v/>
      </c>
      <c r="BN23" s="185" t="str">
        <f t="shared" si="55"/>
        <v/>
      </c>
      <c r="BO23" s="185" t="str">
        <f t="shared" si="56"/>
        <v/>
      </c>
      <c r="BP23" s="277" t="str">
        <f t="shared" si="57"/>
        <v/>
      </c>
      <c r="BQ23" s="277" t="str">
        <f t="shared" si="58"/>
        <v/>
      </c>
      <c r="BR23" s="277" t="str">
        <f t="shared" si="59"/>
        <v/>
      </c>
      <c r="BS23" s="277" t="str">
        <f t="shared" si="60"/>
        <v/>
      </c>
      <c r="BT23" s="277" t="str">
        <f t="shared" si="61"/>
        <v/>
      </c>
      <c r="BU23" s="278" t="str">
        <f t="shared" si="62"/>
        <v/>
      </c>
      <c r="BV23" s="401" t="str">
        <f t="shared" si="63"/>
        <v/>
      </c>
      <c r="BW23" s="186">
        <v>10</v>
      </c>
      <c r="BY23" s="187"/>
      <c r="BZ23" s="188" t="str">
        <f t="shared" si="64"/>
        <v/>
      </c>
      <c r="CA23" s="183" t="str">
        <f t="shared" si="65"/>
        <v/>
      </c>
      <c r="CB23" s="184" t="str">
        <f t="shared" si="66"/>
        <v/>
      </c>
      <c r="CC23" s="184" t="str">
        <f t="shared" si="67"/>
        <v/>
      </c>
      <c r="CD23" s="184" t="str">
        <f t="shared" si="68"/>
        <v/>
      </c>
      <c r="CE23" s="184" t="str">
        <f t="shared" si="69"/>
        <v/>
      </c>
      <c r="CF23" s="185" t="str">
        <f t="shared" si="70"/>
        <v/>
      </c>
      <c r="CG23" s="185" t="str">
        <f t="shared" si="71"/>
        <v/>
      </c>
      <c r="CH23" s="185" t="str">
        <f t="shared" si="72"/>
        <v/>
      </c>
      <c r="CI23" s="277" t="str">
        <f t="shared" si="73"/>
        <v/>
      </c>
      <c r="CJ23" s="277" t="str">
        <f t="shared" si="74"/>
        <v/>
      </c>
      <c r="CK23" s="277" t="str">
        <f t="shared" si="75"/>
        <v/>
      </c>
      <c r="CL23" s="277" t="str">
        <f t="shared" si="76"/>
        <v/>
      </c>
      <c r="CM23" s="277" t="str">
        <f t="shared" si="77"/>
        <v/>
      </c>
      <c r="CN23" s="278" t="str">
        <f t="shared" si="78"/>
        <v/>
      </c>
      <c r="CO23" s="401" t="str">
        <f t="shared" si="79"/>
        <v/>
      </c>
      <c r="CP23" s="186">
        <v>10</v>
      </c>
      <c r="CQ23" s="187"/>
      <c r="CR23" s="187"/>
      <c r="CS23" s="187"/>
      <c r="CT23" s="187"/>
      <c r="CU23" s="187"/>
      <c r="CV23" s="187"/>
      <c r="CW23" s="187"/>
      <c r="CX23" s="187"/>
      <c r="CZ23" s="189" t="str">
        <f>IFERROR(IF(AND('Classificação geral'!$G17="fem",'Classificação geral'!$H17=3,'Classificação geral'!$F17="par"),'Classificação geral'!$C17,""),"")</f>
        <v/>
      </c>
      <c r="DA23" s="178">
        <f>IF($CZ23='Classificação geral'!$C17,'Classificação geral'!$D17,"")</f>
        <v>0</v>
      </c>
      <c r="DB23" s="178">
        <f>IF($CZ23='Classificação geral'!$C17,'Classificação geral'!$E17,"")</f>
        <v>0</v>
      </c>
      <c r="DC23" s="178" t="str">
        <f>IF($CZ23='Classificação geral'!$C17,'Classificação geral'!$F17,"")</f>
        <v/>
      </c>
      <c r="DD23" s="178" t="str">
        <f>IF($CZ23='Classificação geral'!$C17,'Classificação geral'!$G17,"")</f>
        <v/>
      </c>
      <c r="DE23" s="189">
        <f>IF($DD23='Classificação geral'!$G17,'Classificação geral'!$H17,"")</f>
        <v>0</v>
      </c>
      <c r="DF23" s="176">
        <f>IFERROR(IF(DD23='Classificação geral'!$G17,'Classificação geral'!$K17,""),"")</f>
        <v>0</v>
      </c>
      <c r="DG23" s="176">
        <f>IFERROR(IF(DD23='Classificação geral'!$G17,'Classificação geral'!$L17,""),"")</f>
        <v>0</v>
      </c>
      <c r="DH23" s="176">
        <f>IFERROR(IF(DD23='Classificação geral'!$G17,'Classificação geral'!$J17,""),"")</f>
        <v>0</v>
      </c>
      <c r="DI23" s="176" t="str">
        <f>IFERROR(IF(DD23='Classificação geral'!$G17,'Classificação geral'!$EP17,""),"")</f>
        <v/>
      </c>
      <c r="DJ23" s="176" t="str">
        <f>IFERROR(IF(DD23='Classificação geral'!$G17,'Classificação geral'!$EQ17,""),"")</f>
        <v/>
      </c>
      <c r="DK23" s="176" t="str">
        <f>IFERROR(IF(DD23='Classificação geral'!$G17,'Classificação geral'!$ER17,""),"")</f>
        <v/>
      </c>
      <c r="DL23" s="176" t="str">
        <f>IFERROR(IF(DD23='Classificação geral'!$G17,'Classificação geral'!$ES17,""),"")</f>
        <v/>
      </c>
      <c r="DM23" s="176" t="str">
        <f>IFERROR(IF(DD23='Classificação geral'!$G17,'Classificação geral'!$ET17,""),"")</f>
        <v/>
      </c>
      <c r="DN23" s="180">
        <f>IFERROR(IF(DD23='Classificação geral'!$G17,'Classificação geral'!$AK17,""),"")</f>
        <v>0</v>
      </c>
      <c r="DO23" s="190" t="str">
        <f>IF($DD23='Classificação geral'!$G17,'Classificação geral'!$AL17,"")</f>
        <v/>
      </c>
      <c r="DP23" s="179" t="str">
        <f>IFERROR(RANK(DO23,DO:DO,0)+ COUNTIF(DO$12:DO22,DO23),"")</f>
        <v/>
      </c>
      <c r="DR23" s="189" t="str">
        <f>IFERROR(IF(AND('Classificação geral'!$G17="mas",'Classificação geral'!$H17=3,'Classificação geral'!$F17="par"),'Classificação geral'!$C17,""),"")</f>
        <v/>
      </c>
      <c r="DS23" s="178">
        <f>IF($DR23='Classificação geral'!$C17,'Classificação geral'!$D17,"")</f>
        <v>0</v>
      </c>
      <c r="DT23" s="178">
        <f>IF($DR23='Classificação geral'!$C17,'Classificação geral'!$E17,"")</f>
        <v>0</v>
      </c>
      <c r="DU23" s="178" t="str">
        <f>IF($DR23='Classificação geral'!$C17,'Classificação geral'!$F17,"")</f>
        <v/>
      </c>
      <c r="DV23" s="178" t="str">
        <f>IF($DR23='Classificação geral'!$C17,'Classificação geral'!$G17,"")</f>
        <v/>
      </c>
      <c r="DW23" s="189">
        <f>IF($DV23='Classificação geral'!$G17,'Classificação geral'!$H17,"")</f>
        <v>0</v>
      </c>
      <c r="DX23" s="176">
        <f>IFERROR(IF(DV23='Classificação geral'!$G17,'Classificação geral'!$K17,""),"")</f>
        <v>0</v>
      </c>
      <c r="DY23" s="176">
        <f>IFERROR(IF(DV23='Classificação geral'!$G17,'Classificação geral'!$L17,""),"")</f>
        <v>0</v>
      </c>
      <c r="DZ23" s="176">
        <f>IFERROR(IF(DV23='Classificação geral'!$G17,'Classificação geral'!$J17,""),"")</f>
        <v>0</v>
      </c>
      <c r="EA23" s="176" t="str">
        <f>IFERROR(IF(DV23='Classificação geral'!$G17,'Classificação geral'!$EP17,""),"")</f>
        <v/>
      </c>
      <c r="EB23" s="176" t="str">
        <f>IFERROR(IF(DV23='Classificação geral'!$G17,'Classificação geral'!$EQ17,""),"")</f>
        <v/>
      </c>
      <c r="EC23" s="176" t="str">
        <f>IFERROR(IF(DV23='Classificação geral'!$G17,'Classificação geral'!$ER17,""),"")</f>
        <v/>
      </c>
      <c r="ED23" s="176" t="str">
        <f>IFERROR(IF(DV23='Classificação geral'!$G17,'Classificação geral'!$ES17,""),"")</f>
        <v/>
      </c>
      <c r="EE23" s="176" t="str">
        <f>IFERROR(IF(DV23='Classificação geral'!$G17,'Classificação geral'!$ET17,""),"")</f>
        <v/>
      </c>
      <c r="EF23" s="180">
        <f>IFERROR(IF(DV23='Classificação geral'!$G17,'Classificação geral'!$AK17,""),"")</f>
        <v>0</v>
      </c>
      <c r="EG23" s="189" t="str">
        <f>IF($DV23='Classificação geral'!$G17,'Classificação geral'!$AL17,"")</f>
        <v/>
      </c>
      <c r="EH23" s="179" t="str">
        <f>IFERROR(RANK(EG23,EG:EG,0)+ COUNTIF(EG$12:EG22,EG23),"")</f>
        <v/>
      </c>
      <c r="EJ23" s="189" t="str">
        <f>IFERROR(IF(AND('Classificação geral'!$G17="fem",'Classificação geral'!$H17=3,'Classificação geral'!$F17="trio"),'Classificação geral'!$C17,""),"")</f>
        <v/>
      </c>
      <c r="EK23" s="178">
        <f>IF(EJ23='Classificação geral'!$C17,'Classificação geral'!$D17,"")</f>
        <v>0</v>
      </c>
      <c r="EL23" s="178">
        <f>IF(EJ23='Classificação geral'!$C17,'Classificação geral'!$E17,"")</f>
        <v>0</v>
      </c>
      <c r="EM23" s="178" t="str">
        <f>IF(EJ23='Classificação geral'!$C17,'Classificação geral'!$F17,"")</f>
        <v/>
      </c>
      <c r="EN23" s="178" t="str">
        <f>IF(EJ23='Classificação geral'!$C17,'Classificação geral'!$G17,"")</f>
        <v/>
      </c>
      <c r="EO23" s="189">
        <f>IF(EN23='Classificação geral'!$G17,'Classificação geral'!$H17,"")</f>
        <v>0</v>
      </c>
      <c r="EP23" s="176">
        <f>IFERROR(IF(EN23='Classificação geral'!$G17,'Classificação geral'!$K17,""),"")</f>
        <v>0</v>
      </c>
      <c r="EQ23" s="176">
        <f>IFERROR(IF(EN23='Classificação geral'!$G17,'Classificação geral'!$L17,""),"")</f>
        <v>0</v>
      </c>
      <c r="ER23" s="176">
        <f>IFERROR(IF(EN23='Classificação geral'!$G17,'Classificação geral'!$J17,""),"")</f>
        <v>0</v>
      </c>
      <c r="ES23" s="176" t="str">
        <f>IFERROR(IF(EN23='Classificação geral'!$G17,'Classificação geral'!$EP17,""),"")</f>
        <v/>
      </c>
      <c r="ET23" s="176" t="str">
        <f>IFERROR(IF(EN23='Classificação geral'!$G17,'Classificação geral'!$EQ17,""),"")</f>
        <v/>
      </c>
      <c r="EU23" s="176" t="str">
        <f>IFERROR(IF(EN23='Classificação geral'!$G17,'Classificação geral'!$ER17,""),"")</f>
        <v/>
      </c>
      <c r="EV23" s="176" t="str">
        <f>IFERROR(IF(EN23='Classificação geral'!$G17,'Classificação geral'!$ES17,""),"")</f>
        <v/>
      </c>
      <c r="EW23" s="176" t="str">
        <f>IFERROR(IF(EN23='Classificação geral'!$G17,'Classificação geral'!$ET17,""),"")</f>
        <v/>
      </c>
      <c r="EX23" s="180">
        <f>IFERROR(IF(EN23='Classificação geral'!$G17,'Classificação geral'!$AK17,""),"")</f>
        <v>0</v>
      </c>
      <c r="EY23" s="189" t="str">
        <f>IF(EN23='Classificação geral'!$G17,'Classificação geral'!$AL17,"")</f>
        <v/>
      </c>
      <c r="EZ23" s="179" t="str">
        <f>IFERROR(RANK(EY23,EY:EY,0)+ COUNTIF(EY$12:EY22,EY23),"")</f>
        <v/>
      </c>
      <c r="FB23" s="189" t="str">
        <f>IFERROR(IF(AND('Classificação geral'!$G17="mas",'Classificação geral'!$H17=3,'Classificação geral'!$F17="trio"),'Classificação geral'!$C17,""),"")</f>
        <v/>
      </c>
      <c r="FC23" s="178">
        <f>IF(FB23='Classificação geral'!$C17,'Classificação geral'!$D17,"")</f>
        <v>0</v>
      </c>
      <c r="FD23" s="178">
        <f>IF(FB23='Classificação geral'!$C17,'Classificação geral'!$E17,"")</f>
        <v>0</v>
      </c>
      <c r="FE23" s="178" t="str">
        <f>IF(FB23='Classificação geral'!$C17,'Classificação geral'!$F17,"")</f>
        <v/>
      </c>
      <c r="FF23" s="178" t="str">
        <f>IF(FB23='Classificação geral'!$C17,'Classificação geral'!$G17,"")</f>
        <v/>
      </c>
      <c r="FG23" s="189">
        <f>IF(FF23='Classificação geral'!$G17,'Classificação geral'!$H17,"")</f>
        <v>0</v>
      </c>
      <c r="FH23" s="176">
        <f>IFERROR(IF(FF23='Classificação geral'!$G17,'Classificação geral'!$K17,""),"")</f>
        <v>0</v>
      </c>
      <c r="FI23" s="176">
        <f>IFERROR(IF(FF23='Classificação geral'!$G17,'Classificação geral'!$L17,""),"")</f>
        <v>0</v>
      </c>
      <c r="FJ23" s="176">
        <f>IFERROR(IF(FF23='Classificação geral'!$G17,'Classificação geral'!$J17,""),"")</f>
        <v>0</v>
      </c>
      <c r="FK23" s="176" t="str">
        <f>IFERROR(IF(FF23='Classificação geral'!$G17,'Classificação geral'!$EP17,""),"")</f>
        <v/>
      </c>
      <c r="FL23" s="176" t="str">
        <f>IFERROR(IF(FF23='Classificação geral'!$G17,'Classificação geral'!$EQ17,""),"")</f>
        <v/>
      </c>
      <c r="FM23" s="176" t="str">
        <f>IFERROR(IF(FF23='Classificação geral'!$G17,'Classificação geral'!$ER17,""),"")</f>
        <v/>
      </c>
      <c r="FN23" s="176" t="str">
        <f>IFERROR(IF(FF23='Classificação geral'!$G17,'Classificação geral'!$ES17,""),"")</f>
        <v/>
      </c>
      <c r="FO23" s="176" t="str">
        <f>IFERROR(IF(FF23='Classificação geral'!$G17,'Classificação geral'!$ET17,""),"")</f>
        <v/>
      </c>
      <c r="FP23" s="180">
        <f>IFERROR(IF(FF23='Classificação geral'!$G17,'Classificação geral'!$AK17,""),"")</f>
        <v>0</v>
      </c>
      <c r="FQ23" s="189" t="str">
        <f>IF(FF23='Classificação geral'!$G17,'Classificação geral'!$AL17,"")</f>
        <v/>
      </c>
      <c r="FR23" s="179" t="str">
        <f>IFERROR(RANK(FQ23,FQ:FQ,0)+ COUNTIF(FQ$12:FQ22,FQ23),"")</f>
        <v/>
      </c>
      <c r="FT23" s="189" t="str">
        <f>IFERROR(IF(AND('Classificação geral'!$G17="misto",'Classificação geral'!$H17=3,'Classificação geral'!$F17="par"),'Classificação geral'!$C17,""),"")</f>
        <v/>
      </c>
      <c r="FU23" s="178">
        <f>IF(FT23='Classificação geral'!$C17,'Classificação geral'!$D17,"")</f>
        <v>0</v>
      </c>
      <c r="FV23" s="178">
        <f>IF(FT23='Classificação geral'!$C17,'Classificação geral'!$E17,"")</f>
        <v>0</v>
      </c>
      <c r="FW23" s="178" t="str">
        <f>IF(FT23='Classificação geral'!$C17,'Classificação geral'!$F17,"")</f>
        <v/>
      </c>
      <c r="FX23" s="178" t="str">
        <f>IF(FT23='Classificação geral'!$C17,'Classificação geral'!$G17,"")</f>
        <v/>
      </c>
      <c r="FY23" s="189">
        <f>IF(FX23='Classificação geral'!$G17,'Classificação geral'!$H17,"")</f>
        <v>0</v>
      </c>
      <c r="FZ23" s="176">
        <f>IFERROR(IF(FX23='Classificação geral'!$G17,'Classificação geral'!$K17,""),"")</f>
        <v>0</v>
      </c>
      <c r="GA23" s="176">
        <f>IFERROR(IF(FX23='Classificação geral'!$G17,'Classificação geral'!$L17,""),"")</f>
        <v>0</v>
      </c>
      <c r="GB23" s="176">
        <f>IFERROR(IF(FX23='Classificação geral'!$G17,'Classificação geral'!$J17,""),"")</f>
        <v>0</v>
      </c>
      <c r="GC23" s="176" t="str">
        <f>IFERROR(IF(FX23='Classificação geral'!$G17,'Classificação geral'!$EP17,""),"")</f>
        <v/>
      </c>
      <c r="GD23" s="176" t="str">
        <f>IFERROR(IF(FX23='Classificação geral'!$G17,'Classificação geral'!$EQ17,""),"")</f>
        <v/>
      </c>
      <c r="GE23" s="176" t="str">
        <f>IFERROR(IF(FX23='Classificação geral'!$G17,'Classificação geral'!$ER17,""),"")</f>
        <v/>
      </c>
      <c r="GF23" s="176" t="str">
        <f>IFERROR(IF(FX23='Classificação geral'!$G17,'Classificação geral'!$ES17,""),"")</f>
        <v/>
      </c>
      <c r="GG23" s="176" t="str">
        <f>IFERROR(IF(FX23='Classificação geral'!$G17,'Classificação geral'!$ET17,""),"")</f>
        <v/>
      </c>
      <c r="GH23" s="180">
        <f>IFERROR(IF(FX23='Classificação geral'!$G17,'Classificação geral'!$AK17,""),"")</f>
        <v>0</v>
      </c>
      <c r="GI23" s="189" t="str">
        <f>IF(FX23='Classificação geral'!$G17,'Classificação geral'!$AL17,"")</f>
        <v/>
      </c>
      <c r="GJ23" s="179" t="str">
        <f>IFERROR(RANK(GI23,GI:GI,0)+ COUNTIF(GI$12:GI22,GI23),"")</f>
        <v/>
      </c>
    </row>
    <row r="24" spans="2:192" s="181" customFormat="1" ht="21.75" customHeight="1" x14ac:dyDescent="0.3">
      <c r="B24" s="188" t="str">
        <f t="shared" si="0"/>
        <v/>
      </c>
      <c r="C24" s="183" t="str">
        <f t="shared" si="1"/>
        <v/>
      </c>
      <c r="D24" s="184" t="str">
        <f t="shared" si="2"/>
        <v/>
      </c>
      <c r="E24" s="184" t="str">
        <f t="shared" si="3"/>
        <v/>
      </c>
      <c r="F24" s="184" t="str">
        <f t="shared" si="4"/>
        <v/>
      </c>
      <c r="G24" s="184" t="str">
        <f t="shared" si="5"/>
        <v/>
      </c>
      <c r="H24" s="185" t="str">
        <f t="shared" si="6"/>
        <v/>
      </c>
      <c r="I24" s="185" t="str">
        <f t="shared" si="7"/>
        <v/>
      </c>
      <c r="J24" s="185" t="str">
        <f t="shared" si="8"/>
        <v/>
      </c>
      <c r="K24" s="277" t="str">
        <f t="shared" si="9"/>
        <v/>
      </c>
      <c r="L24" s="277" t="str">
        <f t="shared" si="10"/>
        <v/>
      </c>
      <c r="M24" s="277" t="str">
        <f t="shared" si="11"/>
        <v/>
      </c>
      <c r="N24" s="277" t="str">
        <f t="shared" si="12"/>
        <v/>
      </c>
      <c r="O24" s="277" t="str">
        <f t="shared" si="13"/>
        <v/>
      </c>
      <c r="P24" s="278" t="str">
        <f t="shared" si="14"/>
        <v/>
      </c>
      <c r="Q24" s="401" t="str">
        <f t="shared" si="15"/>
        <v/>
      </c>
      <c r="R24" s="186">
        <v>11</v>
      </c>
      <c r="S24" s="187"/>
      <c r="T24" s="187"/>
      <c r="U24" s="188" t="str">
        <f t="shared" si="16"/>
        <v/>
      </c>
      <c r="V24" s="183" t="str">
        <f t="shared" si="17"/>
        <v/>
      </c>
      <c r="W24" s="184" t="str">
        <f t="shared" si="18"/>
        <v/>
      </c>
      <c r="X24" s="184" t="str">
        <f t="shared" si="19"/>
        <v/>
      </c>
      <c r="Y24" s="184" t="str">
        <f t="shared" si="20"/>
        <v/>
      </c>
      <c r="Z24" s="184" t="str">
        <f t="shared" si="21"/>
        <v/>
      </c>
      <c r="AA24" s="185" t="str">
        <f t="shared" si="22"/>
        <v/>
      </c>
      <c r="AB24" s="185" t="str">
        <f t="shared" si="23"/>
        <v/>
      </c>
      <c r="AC24" s="185" t="str">
        <f t="shared" si="24"/>
        <v/>
      </c>
      <c r="AD24" s="277" t="str">
        <f t="shared" si="25"/>
        <v/>
      </c>
      <c r="AE24" s="277" t="str">
        <f t="shared" si="26"/>
        <v/>
      </c>
      <c r="AF24" s="277" t="str">
        <f t="shared" si="27"/>
        <v/>
      </c>
      <c r="AG24" s="277" t="str">
        <f t="shared" si="28"/>
        <v/>
      </c>
      <c r="AH24" s="277" t="str">
        <f t="shared" si="29"/>
        <v/>
      </c>
      <c r="AI24" s="278" t="str">
        <f t="shared" si="30"/>
        <v/>
      </c>
      <c r="AJ24" s="401" t="str">
        <f t="shared" si="31"/>
        <v/>
      </c>
      <c r="AK24" s="186">
        <v>11</v>
      </c>
      <c r="AN24" s="188" t="str">
        <f t="shared" si="32"/>
        <v/>
      </c>
      <c r="AO24" s="183" t="str">
        <f t="shared" si="33"/>
        <v/>
      </c>
      <c r="AP24" s="184" t="str">
        <f t="shared" si="34"/>
        <v/>
      </c>
      <c r="AQ24" s="184" t="str">
        <f t="shared" si="35"/>
        <v/>
      </c>
      <c r="AR24" s="184" t="str">
        <f t="shared" si="36"/>
        <v/>
      </c>
      <c r="AS24" s="184" t="str">
        <f t="shared" si="37"/>
        <v/>
      </c>
      <c r="AT24" s="185" t="str">
        <f t="shared" si="38"/>
        <v/>
      </c>
      <c r="AU24" s="185" t="str">
        <f t="shared" si="39"/>
        <v/>
      </c>
      <c r="AV24" s="185" t="str">
        <f t="shared" si="40"/>
        <v/>
      </c>
      <c r="AW24" s="277" t="str">
        <f t="shared" si="41"/>
        <v/>
      </c>
      <c r="AX24" s="277" t="str">
        <f t="shared" si="42"/>
        <v/>
      </c>
      <c r="AY24" s="277" t="str">
        <f t="shared" si="43"/>
        <v/>
      </c>
      <c r="AZ24" s="277" t="str">
        <f t="shared" si="44"/>
        <v/>
      </c>
      <c r="BA24" s="277" t="str">
        <f t="shared" si="45"/>
        <v/>
      </c>
      <c r="BB24" s="278" t="str">
        <f t="shared" si="46"/>
        <v/>
      </c>
      <c r="BC24" s="401" t="str">
        <f t="shared" si="47"/>
        <v/>
      </c>
      <c r="BD24" s="186">
        <v>11</v>
      </c>
      <c r="BE24" s="187"/>
      <c r="BF24" s="187"/>
      <c r="BG24" s="188" t="str">
        <f t="shared" si="48"/>
        <v/>
      </c>
      <c r="BH24" s="183" t="str">
        <f t="shared" si="49"/>
        <v/>
      </c>
      <c r="BI24" s="184" t="str">
        <f t="shared" si="50"/>
        <v/>
      </c>
      <c r="BJ24" s="184" t="str">
        <f t="shared" si="51"/>
        <v/>
      </c>
      <c r="BK24" s="184" t="str">
        <f t="shared" si="52"/>
        <v/>
      </c>
      <c r="BL24" s="184" t="str">
        <f t="shared" si="53"/>
        <v/>
      </c>
      <c r="BM24" s="185" t="str">
        <f t="shared" si="54"/>
        <v/>
      </c>
      <c r="BN24" s="185" t="str">
        <f t="shared" si="55"/>
        <v/>
      </c>
      <c r="BO24" s="185" t="str">
        <f t="shared" si="56"/>
        <v/>
      </c>
      <c r="BP24" s="277" t="str">
        <f t="shared" si="57"/>
        <v/>
      </c>
      <c r="BQ24" s="277" t="str">
        <f t="shared" si="58"/>
        <v/>
      </c>
      <c r="BR24" s="277" t="str">
        <f t="shared" si="59"/>
        <v/>
      </c>
      <c r="BS24" s="277" t="str">
        <f t="shared" si="60"/>
        <v/>
      </c>
      <c r="BT24" s="277" t="str">
        <f t="shared" si="61"/>
        <v/>
      </c>
      <c r="BU24" s="278" t="str">
        <f t="shared" si="62"/>
        <v/>
      </c>
      <c r="BV24" s="401" t="str">
        <f t="shared" si="63"/>
        <v/>
      </c>
      <c r="BW24" s="186">
        <v>11</v>
      </c>
      <c r="BY24" s="187"/>
      <c r="BZ24" s="188" t="str">
        <f t="shared" si="64"/>
        <v/>
      </c>
      <c r="CA24" s="183" t="str">
        <f t="shared" si="65"/>
        <v/>
      </c>
      <c r="CB24" s="184" t="str">
        <f t="shared" si="66"/>
        <v/>
      </c>
      <c r="CC24" s="184" t="str">
        <f t="shared" si="67"/>
        <v/>
      </c>
      <c r="CD24" s="184" t="str">
        <f t="shared" si="68"/>
        <v/>
      </c>
      <c r="CE24" s="184" t="str">
        <f t="shared" si="69"/>
        <v/>
      </c>
      <c r="CF24" s="185" t="str">
        <f t="shared" si="70"/>
        <v/>
      </c>
      <c r="CG24" s="185" t="str">
        <f t="shared" si="71"/>
        <v/>
      </c>
      <c r="CH24" s="185" t="str">
        <f t="shared" si="72"/>
        <v/>
      </c>
      <c r="CI24" s="277" t="str">
        <f t="shared" si="73"/>
        <v/>
      </c>
      <c r="CJ24" s="277" t="str">
        <f t="shared" si="74"/>
        <v/>
      </c>
      <c r="CK24" s="277" t="str">
        <f t="shared" si="75"/>
        <v/>
      </c>
      <c r="CL24" s="277" t="str">
        <f t="shared" si="76"/>
        <v/>
      </c>
      <c r="CM24" s="277" t="str">
        <f t="shared" si="77"/>
        <v/>
      </c>
      <c r="CN24" s="278" t="str">
        <f t="shared" si="78"/>
        <v/>
      </c>
      <c r="CO24" s="401" t="str">
        <f t="shared" si="79"/>
        <v/>
      </c>
      <c r="CP24" s="186">
        <v>11</v>
      </c>
      <c r="CQ24" s="187"/>
      <c r="CR24" s="187"/>
      <c r="CS24" s="187"/>
      <c r="CT24" s="187"/>
      <c r="CU24" s="187"/>
      <c r="CV24" s="187"/>
      <c r="CW24" s="187"/>
      <c r="CX24" s="187"/>
      <c r="CZ24" s="189" t="str">
        <f>IFERROR(IF(AND('Classificação geral'!$G18="fem",'Classificação geral'!$H18=3,'Classificação geral'!$F18="par"),'Classificação geral'!$C18,""),"")</f>
        <v/>
      </c>
      <c r="DA24" s="178">
        <f>IF($CZ24='Classificação geral'!$C18,'Classificação geral'!$D18,"")</f>
        <v>0</v>
      </c>
      <c r="DB24" s="178">
        <f>IF($CZ24='Classificação geral'!$C18,'Classificação geral'!$E18,"")</f>
        <v>0</v>
      </c>
      <c r="DC24" s="178" t="str">
        <f>IF($CZ24='Classificação geral'!$C18,'Classificação geral'!$F18,"")</f>
        <v/>
      </c>
      <c r="DD24" s="178" t="str">
        <f>IF($CZ24='Classificação geral'!$C18,'Classificação geral'!$G18,"")</f>
        <v/>
      </c>
      <c r="DE24" s="189">
        <f>IF($DD24='Classificação geral'!$G18,'Classificação geral'!$H18,"")</f>
        <v>0</v>
      </c>
      <c r="DF24" s="176">
        <f>IFERROR(IF(DD24='Classificação geral'!$G18,'Classificação geral'!$K18,""),"")</f>
        <v>0</v>
      </c>
      <c r="DG24" s="176">
        <f>IFERROR(IF(DD24='Classificação geral'!$G18,'Classificação geral'!$L18,""),"")</f>
        <v>0</v>
      </c>
      <c r="DH24" s="176">
        <f>IFERROR(IF(DD24='Classificação geral'!$G18,'Classificação geral'!$J18,""),"")</f>
        <v>0</v>
      </c>
      <c r="DI24" s="176" t="str">
        <f>IFERROR(IF(DD24='Classificação geral'!$G18,'Classificação geral'!$EP18,""),"")</f>
        <v/>
      </c>
      <c r="DJ24" s="176" t="str">
        <f>IFERROR(IF(DD24='Classificação geral'!$G18,'Classificação geral'!$EQ18,""),"")</f>
        <v/>
      </c>
      <c r="DK24" s="176" t="str">
        <f>IFERROR(IF(DD24='Classificação geral'!$G18,'Classificação geral'!$ER18,""),"")</f>
        <v/>
      </c>
      <c r="DL24" s="176" t="str">
        <f>IFERROR(IF(DD24='Classificação geral'!$G18,'Classificação geral'!$ES18,""),"")</f>
        <v/>
      </c>
      <c r="DM24" s="176" t="str">
        <f>IFERROR(IF(DD24='Classificação geral'!$G18,'Classificação geral'!$ET18,""),"")</f>
        <v/>
      </c>
      <c r="DN24" s="180">
        <f>IFERROR(IF(DD24='Classificação geral'!$G18,'Classificação geral'!$AK18,""),"")</f>
        <v>0</v>
      </c>
      <c r="DO24" s="190" t="str">
        <f>IF($DD24='Classificação geral'!$G18,'Classificação geral'!$AL18,"")</f>
        <v/>
      </c>
      <c r="DP24" s="179" t="str">
        <f>IFERROR(RANK(DO24,DO:DO,0)+ COUNTIF(DO$12:DO23,DO24),"")</f>
        <v/>
      </c>
      <c r="DR24" s="189" t="str">
        <f>IFERROR(IF(AND('Classificação geral'!$G18="mas",'Classificação geral'!$H18=3,'Classificação geral'!$F18="par"),'Classificação geral'!$C18,""),"")</f>
        <v/>
      </c>
      <c r="DS24" s="178">
        <f>IF($DR24='Classificação geral'!$C18,'Classificação geral'!$D18,"")</f>
        <v>0</v>
      </c>
      <c r="DT24" s="178">
        <f>IF($DR24='Classificação geral'!$C18,'Classificação geral'!$E18,"")</f>
        <v>0</v>
      </c>
      <c r="DU24" s="178" t="str">
        <f>IF($DR24='Classificação geral'!$C18,'Classificação geral'!$F18,"")</f>
        <v/>
      </c>
      <c r="DV24" s="178" t="str">
        <f>IF($DR24='Classificação geral'!$C18,'Classificação geral'!$G18,"")</f>
        <v/>
      </c>
      <c r="DW24" s="189">
        <f>IF($DV24='Classificação geral'!$G18,'Classificação geral'!$H18,"")</f>
        <v>0</v>
      </c>
      <c r="DX24" s="176">
        <f>IFERROR(IF(DV24='Classificação geral'!$G18,'Classificação geral'!$K18,""),"")</f>
        <v>0</v>
      </c>
      <c r="DY24" s="176">
        <f>IFERROR(IF(DV24='Classificação geral'!$G18,'Classificação geral'!$L18,""),"")</f>
        <v>0</v>
      </c>
      <c r="DZ24" s="176">
        <f>IFERROR(IF(DV24='Classificação geral'!$G18,'Classificação geral'!$J18,""),"")</f>
        <v>0</v>
      </c>
      <c r="EA24" s="176" t="str">
        <f>IFERROR(IF(DV24='Classificação geral'!$G18,'Classificação geral'!$EP18,""),"")</f>
        <v/>
      </c>
      <c r="EB24" s="176" t="str">
        <f>IFERROR(IF(DV24='Classificação geral'!$G18,'Classificação geral'!$EQ18,""),"")</f>
        <v/>
      </c>
      <c r="EC24" s="176" t="str">
        <f>IFERROR(IF(DV24='Classificação geral'!$G18,'Classificação geral'!$ER18,""),"")</f>
        <v/>
      </c>
      <c r="ED24" s="176" t="str">
        <f>IFERROR(IF(DV24='Classificação geral'!$G18,'Classificação geral'!$ES18,""),"")</f>
        <v/>
      </c>
      <c r="EE24" s="176" t="str">
        <f>IFERROR(IF(DV24='Classificação geral'!$G18,'Classificação geral'!$ET18,""),"")</f>
        <v/>
      </c>
      <c r="EF24" s="180">
        <f>IFERROR(IF(DV24='Classificação geral'!$G18,'Classificação geral'!$AK18,""),"")</f>
        <v>0</v>
      </c>
      <c r="EG24" s="189" t="str">
        <f>IF($DV24='Classificação geral'!$G18,'Classificação geral'!$AL18,"")</f>
        <v/>
      </c>
      <c r="EH24" s="179" t="str">
        <f>IFERROR(RANK(EG24,EG:EG,0)+ COUNTIF(EG$12:EG23,EG24),"")</f>
        <v/>
      </c>
      <c r="EJ24" s="189" t="str">
        <f>IFERROR(IF(AND('Classificação geral'!$G18="fem",'Classificação geral'!$H18=3,'Classificação geral'!$F18="trio"),'Classificação geral'!$C18,""),"")</f>
        <v/>
      </c>
      <c r="EK24" s="178">
        <f>IF(EJ24='Classificação geral'!$C18,'Classificação geral'!$D18,"")</f>
        <v>0</v>
      </c>
      <c r="EL24" s="178">
        <f>IF(EJ24='Classificação geral'!$C18,'Classificação geral'!$E18,"")</f>
        <v>0</v>
      </c>
      <c r="EM24" s="178" t="str">
        <f>IF(EJ24='Classificação geral'!$C18,'Classificação geral'!$F18,"")</f>
        <v/>
      </c>
      <c r="EN24" s="178" t="str">
        <f>IF(EJ24='Classificação geral'!$C18,'Classificação geral'!$G18,"")</f>
        <v/>
      </c>
      <c r="EO24" s="189">
        <f>IF(EN24='Classificação geral'!$G18,'Classificação geral'!$H18,"")</f>
        <v>0</v>
      </c>
      <c r="EP24" s="176">
        <f>IFERROR(IF(EN24='Classificação geral'!$G18,'Classificação geral'!$K18,""),"")</f>
        <v>0</v>
      </c>
      <c r="EQ24" s="176">
        <f>IFERROR(IF(EN24='Classificação geral'!$G18,'Classificação geral'!$L18,""),"")</f>
        <v>0</v>
      </c>
      <c r="ER24" s="176">
        <f>IFERROR(IF(EN24='Classificação geral'!$G18,'Classificação geral'!$J18,""),"")</f>
        <v>0</v>
      </c>
      <c r="ES24" s="176" t="str">
        <f>IFERROR(IF(EN24='Classificação geral'!$G18,'Classificação geral'!$EP18,""),"")</f>
        <v/>
      </c>
      <c r="ET24" s="176" t="str">
        <f>IFERROR(IF(EN24='Classificação geral'!$G18,'Classificação geral'!$EQ18,""),"")</f>
        <v/>
      </c>
      <c r="EU24" s="176" t="str">
        <f>IFERROR(IF(EN24='Classificação geral'!$G18,'Classificação geral'!$ER18,""),"")</f>
        <v/>
      </c>
      <c r="EV24" s="176" t="str">
        <f>IFERROR(IF(EN24='Classificação geral'!$G18,'Classificação geral'!$ES18,""),"")</f>
        <v/>
      </c>
      <c r="EW24" s="176" t="str">
        <f>IFERROR(IF(EN24='Classificação geral'!$G18,'Classificação geral'!$ET18,""),"")</f>
        <v/>
      </c>
      <c r="EX24" s="180">
        <f>IFERROR(IF(EN24='Classificação geral'!$G18,'Classificação geral'!$AK18,""),"")</f>
        <v>0</v>
      </c>
      <c r="EY24" s="189" t="str">
        <f>IF(EN24='Classificação geral'!$G18,'Classificação geral'!$AL18,"")</f>
        <v/>
      </c>
      <c r="EZ24" s="179" t="str">
        <f>IFERROR(RANK(EY24,EY:EY,0)+ COUNTIF(EY$12:EY23,EY24),"")</f>
        <v/>
      </c>
      <c r="FB24" s="189" t="str">
        <f>IFERROR(IF(AND('Classificação geral'!$G18="mas",'Classificação geral'!$H18=3,'Classificação geral'!$F18="trio"),'Classificação geral'!$C18,""),"")</f>
        <v/>
      </c>
      <c r="FC24" s="178">
        <f>IF(FB24='Classificação geral'!$C18,'Classificação geral'!$D18,"")</f>
        <v>0</v>
      </c>
      <c r="FD24" s="178">
        <f>IF(FB24='Classificação geral'!$C18,'Classificação geral'!$E18,"")</f>
        <v>0</v>
      </c>
      <c r="FE24" s="178" t="str">
        <f>IF(FB24='Classificação geral'!$C18,'Classificação geral'!$F18,"")</f>
        <v/>
      </c>
      <c r="FF24" s="178" t="str">
        <f>IF(FB24='Classificação geral'!$C18,'Classificação geral'!$G18,"")</f>
        <v/>
      </c>
      <c r="FG24" s="189">
        <f>IF(FF24='Classificação geral'!$G18,'Classificação geral'!$H18,"")</f>
        <v>0</v>
      </c>
      <c r="FH24" s="176">
        <f>IFERROR(IF(FF24='Classificação geral'!$G18,'Classificação geral'!$K18,""),"")</f>
        <v>0</v>
      </c>
      <c r="FI24" s="176">
        <f>IFERROR(IF(FF24='Classificação geral'!$G18,'Classificação geral'!$L18,""),"")</f>
        <v>0</v>
      </c>
      <c r="FJ24" s="176">
        <f>IFERROR(IF(FF24='Classificação geral'!$G18,'Classificação geral'!$J18,""),"")</f>
        <v>0</v>
      </c>
      <c r="FK24" s="176" t="str">
        <f>IFERROR(IF(FF24='Classificação geral'!$G18,'Classificação geral'!$EP18,""),"")</f>
        <v/>
      </c>
      <c r="FL24" s="176" t="str">
        <f>IFERROR(IF(FF24='Classificação geral'!$G18,'Classificação geral'!$EQ18,""),"")</f>
        <v/>
      </c>
      <c r="FM24" s="176" t="str">
        <f>IFERROR(IF(FF24='Classificação geral'!$G18,'Classificação geral'!$ER18,""),"")</f>
        <v/>
      </c>
      <c r="FN24" s="176" t="str">
        <f>IFERROR(IF(FF24='Classificação geral'!$G18,'Classificação geral'!$ES18,""),"")</f>
        <v/>
      </c>
      <c r="FO24" s="176" t="str">
        <f>IFERROR(IF(FF24='Classificação geral'!$G18,'Classificação geral'!$ET18,""),"")</f>
        <v/>
      </c>
      <c r="FP24" s="180">
        <f>IFERROR(IF(FF24='Classificação geral'!$G18,'Classificação geral'!$AK18,""),"")</f>
        <v>0</v>
      </c>
      <c r="FQ24" s="189" t="str">
        <f>IF(FF24='Classificação geral'!$G18,'Classificação geral'!$AL18,"")</f>
        <v/>
      </c>
      <c r="FR24" s="179" t="str">
        <f>IFERROR(RANK(FQ24,FQ:FQ,0)+ COUNTIF(FQ$12:FQ23,FQ24),"")</f>
        <v/>
      </c>
      <c r="FT24" s="189" t="str">
        <f>IFERROR(IF(AND('Classificação geral'!$G18="misto",'Classificação geral'!$H18=3,'Classificação geral'!$F18="par"),'Classificação geral'!$C18,""),"")</f>
        <v/>
      </c>
      <c r="FU24" s="178">
        <f>IF(FT24='Classificação geral'!$C18,'Classificação geral'!$D18,"")</f>
        <v>0</v>
      </c>
      <c r="FV24" s="178">
        <f>IF(FT24='Classificação geral'!$C18,'Classificação geral'!$E18,"")</f>
        <v>0</v>
      </c>
      <c r="FW24" s="178" t="str">
        <f>IF(FT24='Classificação geral'!$C18,'Classificação geral'!$F18,"")</f>
        <v/>
      </c>
      <c r="FX24" s="178" t="str">
        <f>IF(FT24='Classificação geral'!$C18,'Classificação geral'!$G18,"")</f>
        <v/>
      </c>
      <c r="FY24" s="189">
        <f>IF(FX24='Classificação geral'!$G18,'Classificação geral'!$H18,"")</f>
        <v>0</v>
      </c>
      <c r="FZ24" s="176">
        <f>IFERROR(IF(FX24='Classificação geral'!$G18,'Classificação geral'!$K18,""),"")</f>
        <v>0</v>
      </c>
      <c r="GA24" s="176">
        <f>IFERROR(IF(FX24='Classificação geral'!$G18,'Classificação geral'!$L18,""),"")</f>
        <v>0</v>
      </c>
      <c r="GB24" s="176">
        <f>IFERROR(IF(FX24='Classificação geral'!$G18,'Classificação geral'!$J18,""),"")</f>
        <v>0</v>
      </c>
      <c r="GC24" s="176" t="str">
        <f>IFERROR(IF(FX24='Classificação geral'!$G18,'Classificação geral'!$EP18,""),"")</f>
        <v/>
      </c>
      <c r="GD24" s="176" t="str">
        <f>IFERROR(IF(FX24='Classificação geral'!$G18,'Classificação geral'!$EQ18,""),"")</f>
        <v/>
      </c>
      <c r="GE24" s="176" t="str">
        <f>IFERROR(IF(FX24='Classificação geral'!$G18,'Classificação geral'!$ER18,""),"")</f>
        <v/>
      </c>
      <c r="GF24" s="176" t="str">
        <f>IFERROR(IF(FX24='Classificação geral'!$G18,'Classificação geral'!$ES18,""),"")</f>
        <v/>
      </c>
      <c r="GG24" s="176" t="str">
        <f>IFERROR(IF(FX24='Classificação geral'!$G18,'Classificação geral'!$ET18,""),"")</f>
        <v/>
      </c>
      <c r="GH24" s="180">
        <f>IFERROR(IF(FX24='Classificação geral'!$G18,'Classificação geral'!$AK18,""),"")</f>
        <v>0</v>
      </c>
      <c r="GI24" s="189" t="str">
        <f>IF(FX24='Classificação geral'!$G18,'Classificação geral'!$AL18,"")</f>
        <v/>
      </c>
      <c r="GJ24" s="179" t="str">
        <f>IFERROR(RANK(GI24,GI:GI,0)+ COUNTIF(GI$12:GI23,GI24),"")</f>
        <v/>
      </c>
    </row>
    <row r="25" spans="2:192" s="181" customFormat="1" ht="21.75" customHeight="1" x14ac:dyDescent="0.3">
      <c r="B25" s="188" t="str">
        <f t="shared" si="0"/>
        <v/>
      </c>
      <c r="C25" s="183" t="str">
        <f t="shared" si="1"/>
        <v/>
      </c>
      <c r="D25" s="184" t="str">
        <f t="shared" si="2"/>
        <v/>
      </c>
      <c r="E25" s="184" t="str">
        <f t="shared" si="3"/>
        <v/>
      </c>
      <c r="F25" s="184" t="str">
        <f t="shared" si="4"/>
        <v/>
      </c>
      <c r="G25" s="184" t="str">
        <f t="shared" si="5"/>
        <v/>
      </c>
      <c r="H25" s="185" t="str">
        <f t="shared" si="6"/>
        <v/>
      </c>
      <c r="I25" s="185" t="str">
        <f t="shared" si="7"/>
        <v/>
      </c>
      <c r="J25" s="185" t="str">
        <f t="shared" si="8"/>
        <v/>
      </c>
      <c r="K25" s="277" t="str">
        <f t="shared" si="9"/>
        <v/>
      </c>
      <c r="L25" s="277" t="str">
        <f t="shared" si="10"/>
        <v/>
      </c>
      <c r="M25" s="277" t="str">
        <f t="shared" si="11"/>
        <v/>
      </c>
      <c r="N25" s="277" t="str">
        <f t="shared" si="12"/>
        <v/>
      </c>
      <c r="O25" s="277" t="str">
        <f t="shared" si="13"/>
        <v/>
      </c>
      <c r="P25" s="278" t="str">
        <f t="shared" si="14"/>
        <v/>
      </c>
      <c r="Q25" s="401" t="str">
        <f t="shared" si="15"/>
        <v/>
      </c>
      <c r="R25" s="186">
        <v>12</v>
      </c>
      <c r="S25" s="187"/>
      <c r="T25" s="187"/>
      <c r="U25" s="188" t="str">
        <f t="shared" si="16"/>
        <v/>
      </c>
      <c r="V25" s="183" t="str">
        <f t="shared" si="17"/>
        <v/>
      </c>
      <c r="W25" s="184" t="str">
        <f t="shared" si="18"/>
        <v/>
      </c>
      <c r="X25" s="184" t="str">
        <f t="shared" si="19"/>
        <v/>
      </c>
      <c r="Y25" s="184" t="str">
        <f t="shared" si="20"/>
        <v/>
      </c>
      <c r="Z25" s="184" t="str">
        <f t="shared" si="21"/>
        <v/>
      </c>
      <c r="AA25" s="185" t="str">
        <f t="shared" si="22"/>
        <v/>
      </c>
      <c r="AB25" s="185" t="str">
        <f t="shared" si="23"/>
        <v/>
      </c>
      <c r="AC25" s="185" t="str">
        <f t="shared" si="24"/>
        <v/>
      </c>
      <c r="AD25" s="277" t="str">
        <f t="shared" si="25"/>
        <v/>
      </c>
      <c r="AE25" s="277" t="str">
        <f t="shared" si="26"/>
        <v/>
      </c>
      <c r="AF25" s="277" t="str">
        <f t="shared" si="27"/>
        <v/>
      </c>
      <c r="AG25" s="277" t="str">
        <f t="shared" si="28"/>
        <v/>
      </c>
      <c r="AH25" s="277" t="str">
        <f t="shared" si="29"/>
        <v/>
      </c>
      <c r="AI25" s="278" t="str">
        <f t="shared" si="30"/>
        <v/>
      </c>
      <c r="AJ25" s="401" t="str">
        <f t="shared" si="31"/>
        <v/>
      </c>
      <c r="AK25" s="186">
        <v>12</v>
      </c>
      <c r="AN25" s="188" t="str">
        <f t="shared" si="32"/>
        <v/>
      </c>
      <c r="AO25" s="183" t="str">
        <f t="shared" si="33"/>
        <v/>
      </c>
      <c r="AP25" s="184" t="str">
        <f t="shared" si="34"/>
        <v/>
      </c>
      <c r="AQ25" s="184" t="str">
        <f t="shared" si="35"/>
        <v/>
      </c>
      <c r="AR25" s="184" t="str">
        <f t="shared" si="36"/>
        <v/>
      </c>
      <c r="AS25" s="184" t="str">
        <f t="shared" si="37"/>
        <v/>
      </c>
      <c r="AT25" s="185" t="str">
        <f t="shared" si="38"/>
        <v/>
      </c>
      <c r="AU25" s="185" t="str">
        <f t="shared" si="39"/>
        <v/>
      </c>
      <c r="AV25" s="185" t="str">
        <f t="shared" si="40"/>
        <v/>
      </c>
      <c r="AW25" s="277" t="str">
        <f t="shared" si="41"/>
        <v/>
      </c>
      <c r="AX25" s="277" t="str">
        <f t="shared" si="42"/>
        <v/>
      </c>
      <c r="AY25" s="277" t="str">
        <f t="shared" si="43"/>
        <v/>
      </c>
      <c r="AZ25" s="277" t="str">
        <f t="shared" si="44"/>
        <v/>
      </c>
      <c r="BA25" s="277" t="str">
        <f t="shared" si="45"/>
        <v/>
      </c>
      <c r="BB25" s="278" t="str">
        <f t="shared" si="46"/>
        <v/>
      </c>
      <c r="BC25" s="401" t="str">
        <f t="shared" si="47"/>
        <v/>
      </c>
      <c r="BD25" s="186">
        <v>12</v>
      </c>
      <c r="BE25" s="187"/>
      <c r="BF25" s="187"/>
      <c r="BG25" s="188" t="str">
        <f t="shared" si="48"/>
        <v/>
      </c>
      <c r="BH25" s="183" t="str">
        <f t="shared" si="49"/>
        <v/>
      </c>
      <c r="BI25" s="184" t="str">
        <f t="shared" si="50"/>
        <v/>
      </c>
      <c r="BJ25" s="184" t="str">
        <f t="shared" si="51"/>
        <v/>
      </c>
      <c r="BK25" s="184" t="str">
        <f t="shared" si="52"/>
        <v/>
      </c>
      <c r="BL25" s="184" t="str">
        <f t="shared" si="53"/>
        <v/>
      </c>
      <c r="BM25" s="185" t="str">
        <f t="shared" si="54"/>
        <v/>
      </c>
      <c r="BN25" s="185" t="str">
        <f t="shared" si="55"/>
        <v/>
      </c>
      <c r="BO25" s="185" t="str">
        <f t="shared" si="56"/>
        <v/>
      </c>
      <c r="BP25" s="277" t="str">
        <f t="shared" si="57"/>
        <v/>
      </c>
      <c r="BQ25" s="277" t="str">
        <f t="shared" si="58"/>
        <v/>
      </c>
      <c r="BR25" s="277" t="str">
        <f t="shared" si="59"/>
        <v/>
      </c>
      <c r="BS25" s="277" t="str">
        <f t="shared" si="60"/>
        <v/>
      </c>
      <c r="BT25" s="277" t="str">
        <f t="shared" si="61"/>
        <v/>
      </c>
      <c r="BU25" s="278" t="str">
        <f t="shared" si="62"/>
        <v/>
      </c>
      <c r="BV25" s="401" t="str">
        <f t="shared" si="63"/>
        <v/>
      </c>
      <c r="BW25" s="186">
        <v>12</v>
      </c>
      <c r="BY25" s="187"/>
      <c r="BZ25" s="188" t="str">
        <f t="shared" si="64"/>
        <v/>
      </c>
      <c r="CA25" s="183" t="str">
        <f t="shared" si="65"/>
        <v/>
      </c>
      <c r="CB25" s="184" t="str">
        <f t="shared" si="66"/>
        <v/>
      </c>
      <c r="CC25" s="184" t="str">
        <f t="shared" si="67"/>
        <v/>
      </c>
      <c r="CD25" s="184" t="str">
        <f t="shared" si="68"/>
        <v/>
      </c>
      <c r="CE25" s="184" t="str">
        <f t="shared" si="69"/>
        <v/>
      </c>
      <c r="CF25" s="185" t="str">
        <f t="shared" si="70"/>
        <v/>
      </c>
      <c r="CG25" s="185" t="str">
        <f t="shared" si="71"/>
        <v/>
      </c>
      <c r="CH25" s="185" t="str">
        <f t="shared" si="72"/>
        <v/>
      </c>
      <c r="CI25" s="277" t="str">
        <f t="shared" si="73"/>
        <v/>
      </c>
      <c r="CJ25" s="277" t="str">
        <f t="shared" si="74"/>
        <v/>
      </c>
      <c r="CK25" s="277" t="str">
        <f t="shared" si="75"/>
        <v/>
      </c>
      <c r="CL25" s="277" t="str">
        <f t="shared" si="76"/>
        <v/>
      </c>
      <c r="CM25" s="277" t="str">
        <f t="shared" si="77"/>
        <v/>
      </c>
      <c r="CN25" s="278" t="str">
        <f t="shared" si="78"/>
        <v/>
      </c>
      <c r="CO25" s="401" t="str">
        <f t="shared" si="79"/>
        <v/>
      </c>
      <c r="CP25" s="186">
        <v>12</v>
      </c>
      <c r="CQ25" s="187"/>
      <c r="CR25" s="187"/>
      <c r="CS25" s="187"/>
      <c r="CT25" s="187"/>
      <c r="CU25" s="187"/>
      <c r="CV25" s="187"/>
      <c r="CW25" s="187"/>
      <c r="CX25" s="187"/>
      <c r="CZ25" s="189" t="str">
        <f>IFERROR(IF(AND('Classificação geral'!$G19="fem",'Classificação geral'!$H19=3,'Classificação geral'!$F19="par"),'Classificação geral'!$C19,""),"")</f>
        <v/>
      </c>
      <c r="DA25" s="178">
        <f>IF($CZ25='Classificação geral'!$C19,'Classificação geral'!$D19,"")</f>
        <v>0</v>
      </c>
      <c r="DB25" s="178">
        <f>IF($CZ25='Classificação geral'!$C19,'Classificação geral'!$E19,"")</f>
        <v>0</v>
      </c>
      <c r="DC25" s="178" t="str">
        <f>IF($CZ25='Classificação geral'!$C19,'Classificação geral'!$F19,"")</f>
        <v/>
      </c>
      <c r="DD25" s="178" t="str">
        <f>IF($CZ25='Classificação geral'!$C19,'Classificação geral'!$G19,"")</f>
        <v/>
      </c>
      <c r="DE25" s="189">
        <f>IF($DD25='Classificação geral'!$G19,'Classificação geral'!$H19,"")</f>
        <v>0</v>
      </c>
      <c r="DF25" s="176">
        <f>IFERROR(IF(DD25='Classificação geral'!$G19,'Classificação geral'!$K19,""),"")</f>
        <v>0</v>
      </c>
      <c r="DG25" s="176">
        <f>IFERROR(IF(DD25='Classificação geral'!$G19,'Classificação geral'!$L19,""),"")</f>
        <v>0</v>
      </c>
      <c r="DH25" s="176">
        <f>IFERROR(IF(DD25='Classificação geral'!$G19,'Classificação geral'!$J19,""),"")</f>
        <v>0</v>
      </c>
      <c r="DI25" s="176" t="str">
        <f>IFERROR(IF(DD25='Classificação geral'!$G19,'Classificação geral'!$EP19,""),"")</f>
        <v/>
      </c>
      <c r="DJ25" s="176" t="str">
        <f>IFERROR(IF(DD25='Classificação geral'!$G19,'Classificação geral'!$EQ19,""),"")</f>
        <v/>
      </c>
      <c r="DK25" s="176" t="str">
        <f>IFERROR(IF(DD25='Classificação geral'!$G19,'Classificação geral'!$ER19,""),"")</f>
        <v/>
      </c>
      <c r="DL25" s="176" t="str">
        <f>IFERROR(IF(DD25='Classificação geral'!$G19,'Classificação geral'!$ES19,""),"")</f>
        <v/>
      </c>
      <c r="DM25" s="176" t="str">
        <f>IFERROR(IF(DD25='Classificação geral'!$G19,'Classificação geral'!$ET19,""),"")</f>
        <v/>
      </c>
      <c r="DN25" s="180">
        <f>IFERROR(IF(DD25='Classificação geral'!$G19,'Classificação geral'!$AK19,""),"")</f>
        <v>0</v>
      </c>
      <c r="DO25" s="190" t="str">
        <f>IF($DD25='Classificação geral'!$G19,'Classificação geral'!$AL19,"")</f>
        <v/>
      </c>
      <c r="DP25" s="179" t="str">
        <f>IFERROR(RANK(DO25,DO:DO,0)+ COUNTIF(DO$12:DO24,DO25),"")</f>
        <v/>
      </c>
      <c r="DR25" s="189" t="str">
        <f>IFERROR(IF(AND('Classificação geral'!$G19="mas",'Classificação geral'!$H19=3,'Classificação geral'!$F19="par"),'Classificação geral'!$C19,""),"")</f>
        <v/>
      </c>
      <c r="DS25" s="178">
        <f>IF($DR25='Classificação geral'!$C19,'Classificação geral'!$D19,"")</f>
        <v>0</v>
      </c>
      <c r="DT25" s="178">
        <f>IF($DR25='Classificação geral'!$C19,'Classificação geral'!$E19,"")</f>
        <v>0</v>
      </c>
      <c r="DU25" s="178" t="str">
        <f>IF($DR25='Classificação geral'!$C19,'Classificação geral'!$F19,"")</f>
        <v/>
      </c>
      <c r="DV25" s="178" t="str">
        <f>IF($DR25='Classificação geral'!$C19,'Classificação geral'!$G19,"")</f>
        <v/>
      </c>
      <c r="DW25" s="189">
        <f>IF($DV25='Classificação geral'!$G19,'Classificação geral'!$H19,"")</f>
        <v>0</v>
      </c>
      <c r="DX25" s="176">
        <f>IFERROR(IF(DV25='Classificação geral'!$G19,'Classificação geral'!$K19,""),"")</f>
        <v>0</v>
      </c>
      <c r="DY25" s="176">
        <f>IFERROR(IF(DV25='Classificação geral'!$G19,'Classificação geral'!$L19,""),"")</f>
        <v>0</v>
      </c>
      <c r="DZ25" s="176">
        <f>IFERROR(IF(DV25='Classificação geral'!$G19,'Classificação geral'!$J19,""),"")</f>
        <v>0</v>
      </c>
      <c r="EA25" s="176" t="str">
        <f>IFERROR(IF(DV25='Classificação geral'!$G19,'Classificação geral'!$EP19,""),"")</f>
        <v/>
      </c>
      <c r="EB25" s="176" t="str">
        <f>IFERROR(IF(DV25='Classificação geral'!$G19,'Classificação geral'!$EQ19,""),"")</f>
        <v/>
      </c>
      <c r="EC25" s="176" t="str">
        <f>IFERROR(IF(DV25='Classificação geral'!$G19,'Classificação geral'!$ER19,""),"")</f>
        <v/>
      </c>
      <c r="ED25" s="176" t="str">
        <f>IFERROR(IF(DV25='Classificação geral'!$G19,'Classificação geral'!$ES19,""),"")</f>
        <v/>
      </c>
      <c r="EE25" s="176" t="str">
        <f>IFERROR(IF(DV25='Classificação geral'!$G19,'Classificação geral'!$ET19,""),"")</f>
        <v/>
      </c>
      <c r="EF25" s="180">
        <f>IFERROR(IF(DV25='Classificação geral'!$G19,'Classificação geral'!$AK19,""),"")</f>
        <v>0</v>
      </c>
      <c r="EG25" s="189" t="str">
        <f>IF($DV25='Classificação geral'!$G19,'Classificação geral'!$AL19,"")</f>
        <v/>
      </c>
      <c r="EH25" s="179" t="str">
        <f>IFERROR(RANK(EG25,EG:EG,0)+ COUNTIF(EG$12:EG24,EG25),"")</f>
        <v/>
      </c>
      <c r="EJ25" s="189" t="str">
        <f>IFERROR(IF(AND('Classificação geral'!$G19="fem",'Classificação geral'!$H19=3,'Classificação geral'!$F19="trio"),'Classificação geral'!$C19,""),"")</f>
        <v/>
      </c>
      <c r="EK25" s="178">
        <f>IF(EJ25='Classificação geral'!$C19,'Classificação geral'!$D19,"")</f>
        <v>0</v>
      </c>
      <c r="EL25" s="178">
        <f>IF(EJ25='Classificação geral'!$C19,'Classificação geral'!$E19,"")</f>
        <v>0</v>
      </c>
      <c r="EM25" s="178" t="str">
        <f>IF(EJ25='Classificação geral'!$C19,'Classificação geral'!$F19,"")</f>
        <v/>
      </c>
      <c r="EN25" s="178" t="str">
        <f>IF(EJ25='Classificação geral'!$C19,'Classificação geral'!$G19,"")</f>
        <v/>
      </c>
      <c r="EO25" s="189">
        <f>IF(EN25='Classificação geral'!$G19,'Classificação geral'!$H19,"")</f>
        <v>0</v>
      </c>
      <c r="EP25" s="176">
        <f>IFERROR(IF(EN25='Classificação geral'!$G19,'Classificação geral'!$K19,""),"")</f>
        <v>0</v>
      </c>
      <c r="EQ25" s="176">
        <f>IFERROR(IF(EN25='Classificação geral'!$G19,'Classificação geral'!$L19,""),"")</f>
        <v>0</v>
      </c>
      <c r="ER25" s="176">
        <f>IFERROR(IF(EN25='Classificação geral'!$G19,'Classificação geral'!$J19,""),"")</f>
        <v>0</v>
      </c>
      <c r="ES25" s="176" t="str">
        <f>IFERROR(IF(EN25='Classificação geral'!$G19,'Classificação geral'!$EP19,""),"")</f>
        <v/>
      </c>
      <c r="ET25" s="176" t="str">
        <f>IFERROR(IF(EN25='Classificação geral'!$G19,'Classificação geral'!$EQ19,""),"")</f>
        <v/>
      </c>
      <c r="EU25" s="176" t="str">
        <f>IFERROR(IF(EN25='Classificação geral'!$G19,'Classificação geral'!$ER19,""),"")</f>
        <v/>
      </c>
      <c r="EV25" s="176" t="str">
        <f>IFERROR(IF(EN25='Classificação geral'!$G19,'Classificação geral'!$ES19,""),"")</f>
        <v/>
      </c>
      <c r="EW25" s="176" t="str">
        <f>IFERROR(IF(EN25='Classificação geral'!$G19,'Classificação geral'!$ET19,""),"")</f>
        <v/>
      </c>
      <c r="EX25" s="180">
        <f>IFERROR(IF(EN25='Classificação geral'!$G19,'Classificação geral'!$AK19,""),"")</f>
        <v>0</v>
      </c>
      <c r="EY25" s="189" t="str">
        <f>IF(EN25='Classificação geral'!$G19,'Classificação geral'!$AL19,"")</f>
        <v/>
      </c>
      <c r="EZ25" s="179" t="str">
        <f>IFERROR(RANK(EY25,EY:EY,0)+ COUNTIF(EY$12:EY24,EY25),"")</f>
        <v/>
      </c>
      <c r="FB25" s="189" t="str">
        <f>IFERROR(IF(AND('Classificação geral'!$G19="mas",'Classificação geral'!$H19=3,'Classificação geral'!$F19="trio"),'Classificação geral'!$C19,""),"")</f>
        <v/>
      </c>
      <c r="FC25" s="178">
        <f>IF(FB25='Classificação geral'!$C19,'Classificação geral'!$D19,"")</f>
        <v>0</v>
      </c>
      <c r="FD25" s="178">
        <f>IF(FB25='Classificação geral'!$C19,'Classificação geral'!$E19,"")</f>
        <v>0</v>
      </c>
      <c r="FE25" s="178" t="str">
        <f>IF(FB25='Classificação geral'!$C19,'Classificação geral'!$F19,"")</f>
        <v/>
      </c>
      <c r="FF25" s="178" t="str">
        <f>IF(FB25='Classificação geral'!$C19,'Classificação geral'!$G19,"")</f>
        <v/>
      </c>
      <c r="FG25" s="189">
        <f>IF(FF25='Classificação geral'!$G19,'Classificação geral'!$H19,"")</f>
        <v>0</v>
      </c>
      <c r="FH25" s="176">
        <f>IFERROR(IF(FF25='Classificação geral'!$G19,'Classificação geral'!$K19,""),"")</f>
        <v>0</v>
      </c>
      <c r="FI25" s="176">
        <f>IFERROR(IF(FF25='Classificação geral'!$G19,'Classificação geral'!$L19,""),"")</f>
        <v>0</v>
      </c>
      <c r="FJ25" s="176">
        <f>IFERROR(IF(FF25='Classificação geral'!$G19,'Classificação geral'!$J19,""),"")</f>
        <v>0</v>
      </c>
      <c r="FK25" s="176" t="str">
        <f>IFERROR(IF(FF25='Classificação geral'!$G19,'Classificação geral'!$EP19,""),"")</f>
        <v/>
      </c>
      <c r="FL25" s="176" t="str">
        <f>IFERROR(IF(FF25='Classificação geral'!$G19,'Classificação geral'!$EQ19,""),"")</f>
        <v/>
      </c>
      <c r="FM25" s="176" t="str">
        <f>IFERROR(IF(FF25='Classificação geral'!$G19,'Classificação geral'!$ER19,""),"")</f>
        <v/>
      </c>
      <c r="FN25" s="176" t="str">
        <f>IFERROR(IF(FF25='Classificação geral'!$G19,'Classificação geral'!$ES19,""),"")</f>
        <v/>
      </c>
      <c r="FO25" s="176" t="str">
        <f>IFERROR(IF(FF25='Classificação geral'!$G19,'Classificação geral'!$ET19,""),"")</f>
        <v/>
      </c>
      <c r="FP25" s="180">
        <f>IFERROR(IF(FF25='Classificação geral'!$G19,'Classificação geral'!$AK19,""),"")</f>
        <v>0</v>
      </c>
      <c r="FQ25" s="189" t="str">
        <f>IF(FF25='Classificação geral'!$G19,'Classificação geral'!$AL19,"")</f>
        <v/>
      </c>
      <c r="FR25" s="179" t="str">
        <f>IFERROR(RANK(FQ25,FQ:FQ,0)+ COUNTIF(FQ$12:FQ24,FQ25),"")</f>
        <v/>
      </c>
      <c r="FT25" s="189" t="str">
        <f>IFERROR(IF(AND('Classificação geral'!$G19="misto",'Classificação geral'!$H19=3,'Classificação geral'!$F19="par"),'Classificação geral'!$C19,""),"")</f>
        <v/>
      </c>
      <c r="FU25" s="178">
        <f>IF(FT25='Classificação geral'!$C19,'Classificação geral'!$D19,"")</f>
        <v>0</v>
      </c>
      <c r="FV25" s="178">
        <f>IF(FT25='Classificação geral'!$C19,'Classificação geral'!$E19,"")</f>
        <v>0</v>
      </c>
      <c r="FW25" s="178" t="str">
        <f>IF(FT25='Classificação geral'!$C19,'Classificação geral'!$F19,"")</f>
        <v/>
      </c>
      <c r="FX25" s="178" t="str">
        <f>IF(FT25='Classificação geral'!$C19,'Classificação geral'!$G19,"")</f>
        <v/>
      </c>
      <c r="FY25" s="189">
        <f>IF(FX25='Classificação geral'!$G19,'Classificação geral'!$H19,"")</f>
        <v>0</v>
      </c>
      <c r="FZ25" s="176">
        <f>IFERROR(IF(FX25='Classificação geral'!$G19,'Classificação geral'!$K19,""),"")</f>
        <v>0</v>
      </c>
      <c r="GA25" s="176">
        <f>IFERROR(IF(FX25='Classificação geral'!$G19,'Classificação geral'!$L19,""),"")</f>
        <v>0</v>
      </c>
      <c r="GB25" s="176">
        <f>IFERROR(IF(FX25='Classificação geral'!$G19,'Classificação geral'!$J19,""),"")</f>
        <v>0</v>
      </c>
      <c r="GC25" s="176" t="str">
        <f>IFERROR(IF(FX25='Classificação geral'!$G19,'Classificação geral'!$EP19,""),"")</f>
        <v/>
      </c>
      <c r="GD25" s="176" t="str">
        <f>IFERROR(IF(FX25='Classificação geral'!$G19,'Classificação geral'!$EQ19,""),"")</f>
        <v/>
      </c>
      <c r="GE25" s="176" t="str">
        <f>IFERROR(IF(FX25='Classificação geral'!$G19,'Classificação geral'!$ER19,""),"")</f>
        <v/>
      </c>
      <c r="GF25" s="176" t="str">
        <f>IFERROR(IF(FX25='Classificação geral'!$G19,'Classificação geral'!$ES19,""),"")</f>
        <v/>
      </c>
      <c r="GG25" s="176" t="str">
        <f>IFERROR(IF(FX25='Classificação geral'!$G19,'Classificação geral'!$ET19,""),"")</f>
        <v/>
      </c>
      <c r="GH25" s="180">
        <f>IFERROR(IF(FX25='Classificação geral'!$G19,'Classificação geral'!$AK19,""),"")</f>
        <v>0</v>
      </c>
      <c r="GI25" s="189" t="str">
        <f>IF(FX25='Classificação geral'!$G19,'Classificação geral'!$AL19,"")</f>
        <v/>
      </c>
      <c r="GJ25" s="179" t="str">
        <f>IFERROR(RANK(GI25,GI:GI,0)+ COUNTIF(GI$12:GI24,GI25),"")</f>
        <v/>
      </c>
    </row>
    <row r="26" spans="2:192" s="181" customFormat="1" ht="21.75" customHeight="1" x14ac:dyDescent="0.3">
      <c r="B26" s="188" t="str">
        <f t="shared" si="0"/>
        <v/>
      </c>
      <c r="C26" s="183" t="str">
        <f t="shared" si="1"/>
        <v/>
      </c>
      <c r="D26" s="184" t="str">
        <f t="shared" si="2"/>
        <v/>
      </c>
      <c r="E26" s="184" t="str">
        <f t="shared" si="3"/>
        <v/>
      </c>
      <c r="F26" s="184" t="str">
        <f t="shared" si="4"/>
        <v/>
      </c>
      <c r="G26" s="184" t="str">
        <f t="shared" si="5"/>
        <v/>
      </c>
      <c r="H26" s="185" t="str">
        <f t="shared" si="6"/>
        <v/>
      </c>
      <c r="I26" s="185" t="str">
        <f t="shared" si="7"/>
        <v/>
      </c>
      <c r="J26" s="185" t="str">
        <f t="shared" si="8"/>
        <v/>
      </c>
      <c r="K26" s="277" t="str">
        <f t="shared" si="9"/>
        <v/>
      </c>
      <c r="L26" s="277" t="str">
        <f t="shared" si="10"/>
        <v/>
      </c>
      <c r="M26" s="277" t="str">
        <f t="shared" si="11"/>
        <v/>
      </c>
      <c r="N26" s="277" t="str">
        <f t="shared" si="12"/>
        <v/>
      </c>
      <c r="O26" s="277" t="str">
        <f t="shared" si="13"/>
        <v/>
      </c>
      <c r="P26" s="278" t="str">
        <f t="shared" si="14"/>
        <v/>
      </c>
      <c r="Q26" s="401" t="str">
        <f t="shared" si="15"/>
        <v/>
      </c>
      <c r="R26" s="186">
        <v>13</v>
      </c>
      <c r="S26" s="187"/>
      <c r="T26" s="187"/>
      <c r="U26" s="188" t="str">
        <f t="shared" si="16"/>
        <v/>
      </c>
      <c r="V26" s="183" t="str">
        <f t="shared" si="17"/>
        <v/>
      </c>
      <c r="W26" s="184" t="str">
        <f t="shared" si="18"/>
        <v/>
      </c>
      <c r="X26" s="184" t="str">
        <f t="shared" si="19"/>
        <v/>
      </c>
      <c r="Y26" s="184" t="str">
        <f t="shared" si="20"/>
        <v/>
      </c>
      <c r="Z26" s="184" t="str">
        <f t="shared" si="21"/>
        <v/>
      </c>
      <c r="AA26" s="185" t="str">
        <f t="shared" si="22"/>
        <v/>
      </c>
      <c r="AB26" s="185" t="str">
        <f t="shared" si="23"/>
        <v/>
      </c>
      <c r="AC26" s="185" t="str">
        <f t="shared" si="24"/>
        <v/>
      </c>
      <c r="AD26" s="277" t="str">
        <f t="shared" si="25"/>
        <v/>
      </c>
      <c r="AE26" s="277" t="str">
        <f t="shared" si="26"/>
        <v/>
      </c>
      <c r="AF26" s="277" t="str">
        <f t="shared" si="27"/>
        <v/>
      </c>
      <c r="AG26" s="277" t="str">
        <f t="shared" si="28"/>
        <v/>
      </c>
      <c r="AH26" s="277" t="str">
        <f t="shared" si="29"/>
        <v/>
      </c>
      <c r="AI26" s="278" t="str">
        <f t="shared" si="30"/>
        <v/>
      </c>
      <c r="AJ26" s="401" t="str">
        <f t="shared" si="31"/>
        <v/>
      </c>
      <c r="AK26" s="186">
        <v>13</v>
      </c>
      <c r="AN26" s="188" t="str">
        <f t="shared" si="32"/>
        <v/>
      </c>
      <c r="AO26" s="183" t="str">
        <f t="shared" si="33"/>
        <v/>
      </c>
      <c r="AP26" s="184" t="str">
        <f t="shared" si="34"/>
        <v/>
      </c>
      <c r="AQ26" s="184" t="str">
        <f t="shared" si="35"/>
        <v/>
      </c>
      <c r="AR26" s="184" t="str">
        <f t="shared" si="36"/>
        <v/>
      </c>
      <c r="AS26" s="184" t="str">
        <f t="shared" si="37"/>
        <v/>
      </c>
      <c r="AT26" s="185" t="str">
        <f t="shared" si="38"/>
        <v/>
      </c>
      <c r="AU26" s="185" t="str">
        <f t="shared" si="39"/>
        <v/>
      </c>
      <c r="AV26" s="185" t="str">
        <f t="shared" si="40"/>
        <v/>
      </c>
      <c r="AW26" s="277" t="str">
        <f t="shared" si="41"/>
        <v/>
      </c>
      <c r="AX26" s="277" t="str">
        <f t="shared" si="42"/>
        <v/>
      </c>
      <c r="AY26" s="277" t="str">
        <f t="shared" si="43"/>
        <v/>
      </c>
      <c r="AZ26" s="277" t="str">
        <f t="shared" si="44"/>
        <v/>
      </c>
      <c r="BA26" s="277" t="str">
        <f t="shared" si="45"/>
        <v/>
      </c>
      <c r="BB26" s="278" t="str">
        <f t="shared" si="46"/>
        <v/>
      </c>
      <c r="BC26" s="401" t="str">
        <f t="shared" si="47"/>
        <v/>
      </c>
      <c r="BD26" s="186">
        <v>13</v>
      </c>
      <c r="BE26" s="187"/>
      <c r="BF26" s="187"/>
      <c r="BG26" s="188" t="str">
        <f t="shared" si="48"/>
        <v/>
      </c>
      <c r="BH26" s="183" t="str">
        <f t="shared" si="49"/>
        <v/>
      </c>
      <c r="BI26" s="184" t="str">
        <f t="shared" si="50"/>
        <v/>
      </c>
      <c r="BJ26" s="184" t="str">
        <f t="shared" si="51"/>
        <v/>
      </c>
      <c r="BK26" s="184" t="str">
        <f t="shared" si="52"/>
        <v/>
      </c>
      <c r="BL26" s="184" t="str">
        <f t="shared" si="53"/>
        <v/>
      </c>
      <c r="BM26" s="185" t="str">
        <f t="shared" si="54"/>
        <v/>
      </c>
      <c r="BN26" s="185" t="str">
        <f t="shared" si="55"/>
        <v/>
      </c>
      <c r="BO26" s="185" t="str">
        <f t="shared" si="56"/>
        <v/>
      </c>
      <c r="BP26" s="277" t="str">
        <f t="shared" si="57"/>
        <v/>
      </c>
      <c r="BQ26" s="277" t="str">
        <f t="shared" si="58"/>
        <v/>
      </c>
      <c r="BR26" s="277" t="str">
        <f t="shared" si="59"/>
        <v/>
      </c>
      <c r="BS26" s="277" t="str">
        <f t="shared" si="60"/>
        <v/>
      </c>
      <c r="BT26" s="277" t="str">
        <f t="shared" si="61"/>
        <v/>
      </c>
      <c r="BU26" s="278" t="str">
        <f t="shared" si="62"/>
        <v/>
      </c>
      <c r="BV26" s="401" t="str">
        <f t="shared" si="63"/>
        <v/>
      </c>
      <c r="BW26" s="186">
        <v>13</v>
      </c>
      <c r="BY26" s="187"/>
      <c r="BZ26" s="188" t="str">
        <f t="shared" si="64"/>
        <v/>
      </c>
      <c r="CA26" s="183" t="str">
        <f t="shared" si="65"/>
        <v/>
      </c>
      <c r="CB26" s="184" t="str">
        <f t="shared" si="66"/>
        <v/>
      </c>
      <c r="CC26" s="184" t="str">
        <f t="shared" si="67"/>
        <v/>
      </c>
      <c r="CD26" s="184" t="str">
        <f t="shared" si="68"/>
        <v/>
      </c>
      <c r="CE26" s="184" t="str">
        <f t="shared" si="69"/>
        <v/>
      </c>
      <c r="CF26" s="185" t="str">
        <f t="shared" si="70"/>
        <v/>
      </c>
      <c r="CG26" s="185" t="str">
        <f t="shared" si="71"/>
        <v/>
      </c>
      <c r="CH26" s="185" t="str">
        <f t="shared" si="72"/>
        <v/>
      </c>
      <c r="CI26" s="277" t="str">
        <f t="shared" si="73"/>
        <v/>
      </c>
      <c r="CJ26" s="277" t="str">
        <f t="shared" si="74"/>
        <v/>
      </c>
      <c r="CK26" s="277" t="str">
        <f t="shared" si="75"/>
        <v/>
      </c>
      <c r="CL26" s="277" t="str">
        <f t="shared" si="76"/>
        <v/>
      </c>
      <c r="CM26" s="277" t="str">
        <f t="shared" si="77"/>
        <v/>
      </c>
      <c r="CN26" s="278" t="str">
        <f t="shared" si="78"/>
        <v/>
      </c>
      <c r="CO26" s="401" t="str">
        <f t="shared" si="79"/>
        <v/>
      </c>
      <c r="CP26" s="186">
        <v>13</v>
      </c>
      <c r="CQ26" s="187"/>
      <c r="CR26" s="187"/>
      <c r="CS26" s="187"/>
      <c r="CT26" s="187"/>
      <c r="CU26" s="187"/>
      <c r="CV26" s="187"/>
      <c r="CW26" s="187"/>
      <c r="CX26" s="187"/>
      <c r="CZ26" s="189" t="str">
        <f>IFERROR(IF(AND('Classificação geral'!$G20="fem",'Classificação geral'!$H20=3,'Classificação geral'!$F20="par"),'Classificação geral'!$C20,""),"")</f>
        <v/>
      </c>
      <c r="DA26" s="178">
        <f>IF($CZ26='Classificação geral'!$C20,'Classificação geral'!$D20,"")</f>
        <v>0</v>
      </c>
      <c r="DB26" s="178">
        <f>IF($CZ26='Classificação geral'!$C20,'Classificação geral'!$E20,"")</f>
        <v>0</v>
      </c>
      <c r="DC26" s="178" t="str">
        <f>IF($CZ26='Classificação geral'!$C20,'Classificação geral'!$F20,"")</f>
        <v/>
      </c>
      <c r="DD26" s="178" t="str">
        <f>IF($CZ26='Classificação geral'!$C20,'Classificação geral'!$G20,"")</f>
        <v/>
      </c>
      <c r="DE26" s="189">
        <f>IF($DD26='Classificação geral'!$G20,'Classificação geral'!$H20,"")</f>
        <v>0</v>
      </c>
      <c r="DF26" s="176">
        <f>IFERROR(IF(DD26='Classificação geral'!$G20,'Classificação geral'!$K20,""),"")</f>
        <v>0</v>
      </c>
      <c r="DG26" s="176">
        <f>IFERROR(IF(DD26='Classificação geral'!$G20,'Classificação geral'!$L20,""),"")</f>
        <v>0</v>
      </c>
      <c r="DH26" s="176">
        <f>IFERROR(IF(DD26='Classificação geral'!$G20,'Classificação geral'!$J20,""),"")</f>
        <v>0</v>
      </c>
      <c r="DI26" s="176" t="str">
        <f>IFERROR(IF(DD26='Classificação geral'!$G20,'Classificação geral'!$EP20,""),"")</f>
        <v/>
      </c>
      <c r="DJ26" s="176" t="str">
        <f>IFERROR(IF(DD26='Classificação geral'!$G20,'Classificação geral'!$EQ20,""),"")</f>
        <v/>
      </c>
      <c r="DK26" s="176" t="str">
        <f>IFERROR(IF(DD26='Classificação geral'!$G20,'Classificação geral'!$ER20,""),"")</f>
        <v/>
      </c>
      <c r="DL26" s="176" t="str">
        <f>IFERROR(IF(DD26='Classificação geral'!$G20,'Classificação geral'!$ES20,""),"")</f>
        <v/>
      </c>
      <c r="DM26" s="176" t="str">
        <f>IFERROR(IF(DD26='Classificação geral'!$G20,'Classificação geral'!$ET20,""),"")</f>
        <v/>
      </c>
      <c r="DN26" s="180">
        <f>IFERROR(IF(DD26='Classificação geral'!$G20,'Classificação geral'!$AK20,""),"")</f>
        <v>0</v>
      </c>
      <c r="DO26" s="190" t="str">
        <f>IF($DD26='Classificação geral'!$G20,'Classificação geral'!$AL20,"")</f>
        <v/>
      </c>
      <c r="DP26" s="179" t="str">
        <f>IFERROR(RANK(DO26,DO:DO,0)+ COUNTIF(DO$12:DO25,DO26),"")</f>
        <v/>
      </c>
      <c r="DR26" s="189" t="str">
        <f>IFERROR(IF(AND('Classificação geral'!$G20="mas",'Classificação geral'!$H20=3,'Classificação geral'!$F20="par"),'Classificação geral'!$C20,""),"")</f>
        <v/>
      </c>
      <c r="DS26" s="178">
        <f>IF($DR26='Classificação geral'!$C20,'Classificação geral'!$D20,"")</f>
        <v>0</v>
      </c>
      <c r="DT26" s="178">
        <f>IF($DR26='Classificação geral'!$C20,'Classificação geral'!$E20,"")</f>
        <v>0</v>
      </c>
      <c r="DU26" s="178" t="str">
        <f>IF($DR26='Classificação geral'!$C20,'Classificação geral'!$F20,"")</f>
        <v/>
      </c>
      <c r="DV26" s="178" t="str">
        <f>IF($DR26='Classificação geral'!$C20,'Classificação geral'!$G20,"")</f>
        <v/>
      </c>
      <c r="DW26" s="189">
        <f>IF($DV26='Classificação geral'!$G20,'Classificação geral'!$H20,"")</f>
        <v>0</v>
      </c>
      <c r="DX26" s="176">
        <f>IFERROR(IF(DV26='Classificação geral'!$G20,'Classificação geral'!$K20,""),"")</f>
        <v>0</v>
      </c>
      <c r="DY26" s="176">
        <f>IFERROR(IF(DV26='Classificação geral'!$G20,'Classificação geral'!$L20,""),"")</f>
        <v>0</v>
      </c>
      <c r="DZ26" s="176">
        <f>IFERROR(IF(DV26='Classificação geral'!$G20,'Classificação geral'!$J20,""),"")</f>
        <v>0</v>
      </c>
      <c r="EA26" s="176" t="str">
        <f>IFERROR(IF(DV26='Classificação geral'!$G20,'Classificação geral'!$EP20,""),"")</f>
        <v/>
      </c>
      <c r="EB26" s="176" t="str">
        <f>IFERROR(IF(DV26='Classificação geral'!$G20,'Classificação geral'!$EQ20,""),"")</f>
        <v/>
      </c>
      <c r="EC26" s="176" t="str">
        <f>IFERROR(IF(DV26='Classificação geral'!$G20,'Classificação geral'!$ER20,""),"")</f>
        <v/>
      </c>
      <c r="ED26" s="176" t="str">
        <f>IFERROR(IF(DV26='Classificação geral'!$G20,'Classificação geral'!$ES20,""),"")</f>
        <v/>
      </c>
      <c r="EE26" s="176" t="str">
        <f>IFERROR(IF(DV26='Classificação geral'!$G20,'Classificação geral'!$ET20,""),"")</f>
        <v/>
      </c>
      <c r="EF26" s="180">
        <f>IFERROR(IF(DV26='Classificação geral'!$G20,'Classificação geral'!$AK20,""),"")</f>
        <v>0</v>
      </c>
      <c r="EG26" s="189" t="str">
        <f>IF($DV26='Classificação geral'!$G20,'Classificação geral'!$AL20,"")</f>
        <v/>
      </c>
      <c r="EH26" s="179" t="str">
        <f>IFERROR(RANK(EG26,EG:EG,0)+ COUNTIF(EG$12:EG25,EG26),"")</f>
        <v/>
      </c>
      <c r="EJ26" s="189" t="str">
        <f>IFERROR(IF(AND('Classificação geral'!$G20="fem",'Classificação geral'!$H20=3,'Classificação geral'!$F20="trio"),'Classificação geral'!$C20,""),"")</f>
        <v/>
      </c>
      <c r="EK26" s="178">
        <f>IF(EJ26='Classificação geral'!$C20,'Classificação geral'!$D20,"")</f>
        <v>0</v>
      </c>
      <c r="EL26" s="178">
        <f>IF(EJ26='Classificação geral'!$C20,'Classificação geral'!$E20,"")</f>
        <v>0</v>
      </c>
      <c r="EM26" s="178" t="str">
        <f>IF(EJ26='Classificação geral'!$C20,'Classificação geral'!$F20,"")</f>
        <v/>
      </c>
      <c r="EN26" s="178" t="str">
        <f>IF(EJ26='Classificação geral'!$C20,'Classificação geral'!$G20,"")</f>
        <v/>
      </c>
      <c r="EO26" s="189">
        <f>IF(EN26='Classificação geral'!$G20,'Classificação geral'!$H20,"")</f>
        <v>0</v>
      </c>
      <c r="EP26" s="176">
        <f>IFERROR(IF(EN26='Classificação geral'!$G20,'Classificação geral'!$K20,""),"")</f>
        <v>0</v>
      </c>
      <c r="EQ26" s="176">
        <f>IFERROR(IF(EN26='Classificação geral'!$G20,'Classificação geral'!$L20,""),"")</f>
        <v>0</v>
      </c>
      <c r="ER26" s="176">
        <f>IFERROR(IF(EN26='Classificação geral'!$G20,'Classificação geral'!$J20,""),"")</f>
        <v>0</v>
      </c>
      <c r="ES26" s="176" t="str">
        <f>IFERROR(IF(EN26='Classificação geral'!$G20,'Classificação geral'!$EP20,""),"")</f>
        <v/>
      </c>
      <c r="ET26" s="176" t="str">
        <f>IFERROR(IF(EN26='Classificação geral'!$G20,'Classificação geral'!$EQ20,""),"")</f>
        <v/>
      </c>
      <c r="EU26" s="176" t="str">
        <f>IFERROR(IF(EN26='Classificação geral'!$G20,'Classificação geral'!$ER20,""),"")</f>
        <v/>
      </c>
      <c r="EV26" s="176" t="str">
        <f>IFERROR(IF(EN26='Classificação geral'!$G20,'Classificação geral'!$ES20,""),"")</f>
        <v/>
      </c>
      <c r="EW26" s="176" t="str">
        <f>IFERROR(IF(EN26='Classificação geral'!$G20,'Classificação geral'!$ET20,""),"")</f>
        <v/>
      </c>
      <c r="EX26" s="180">
        <f>IFERROR(IF(EN26='Classificação geral'!$G20,'Classificação geral'!$AK20,""),"")</f>
        <v>0</v>
      </c>
      <c r="EY26" s="189" t="str">
        <f>IF(EN26='Classificação geral'!$G20,'Classificação geral'!$AL20,"")</f>
        <v/>
      </c>
      <c r="EZ26" s="179" t="str">
        <f>IFERROR(RANK(EY26,EY:EY,0)+ COUNTIF(EY$12:EY25,EY26),"")</f>
        <v/>
      </c>
      <c r="FB26" s="189" t="str">
        <f>IFERROR(IF(AND('Classificação geral'!$G20="mas",'Classificação geral'!$H20=3,'Classificação geral'!$F20="trio"),'Classificação geral'!$C20,""),"")</f>
        <v/>
      </c>
      <c r="FC26" s="178">
        <f>IF(FB26='Classificação geral'!$C20,'Classificação geral'!$D20,"")</f>
        <v>0</v>
      </c>
      <c r="FD26" s="178">
        <f>IF(FB26='Classificação geral'!$C20,'Classificação geral'!$E20,"")</f>
        <v>0</v>
      </c>
      <c r="FE26" s="178" t="str">
        <f>IF(FB26='Classificação geral'!$C20,'Classificação geral'!$F20,"")</f>
        <v/>
      </c>
      <c r="FF26" s="178" t="str">
        <f>IF(FB26='Classificação geral'!$C20,'Classificação geral'!$G20,"")</f>
        <v/>
      </c>
      <c r="FG26" s="189">
        <f>IF(FF26='Classificação geral'!$G20,'Classificação geral'!$H20,"")</f>
        <v>0</v>
      </c>
      <c r="FH26" s="176">
        <f>IFERROR(IF(FF26='Classificação geral'!$G20,'Classificação geral'!$K20,""),"")</f>
        <v>0</v>
      </c>
      <c r="FI26" s="176">
        <f>IFERROR(IF(FF26='Classificação geral'!$G20,'Classificação geral'!$L20,""),"")</f>
        <v>0</v>
      </c>
      <c r="FJ26" s="176">
        <f>IFERROR(IF(FF26='Classificação geral'!$G20,'Classificação geral'!$J20,""),"")</f>
        <v>0</v>
      </c>
      <c r="FK26" s="176" t="str">
        <f>IFERROR(IF(FF26='Classificação geral'!$G20,'Classificação geral'!$EP20,""),"")</f>
        <v/>
      </c>
      <c r="FL26" s="176" t="str">
        <f>IFERROR(IF(FF26='Classificação geral'!$G20,'Classificação geral'!$EQ20,""),"")</f>
        <v/>
      </c>
      <c r="FM26" s="176" t="str">
        <f>IFERROR(IF(FF26='Classificação geral'!$G20,'Classificação geral'!$ER20,""),"")</f>
        <v/>
      </c>
      <c r="FN26" s="176" t="str">
        <f>IFERROR(IF(FF26='Classificação geral'!$G20,'Classificação geral'!$ES20,""),"")</f>
        <v/>
      </c>
      <c r="FO26" s="176" t="str">
        <f>IFERROR(IF(FF26='Classificação geral'!$G20,'Classificação geral'!$ET20,""),"")</f>
        <v/>
      </c>
      <c r="FP26" s="180">
        <f>IFERROR(IF(FF26='Classificação geral'!$G20,'Classificação geral'!$AK20,""),"")</f>
        <v>0</v>
      </c>
      <c r="FQ26" s="189" t="str">
        <f>IF(FF26='Classificação geral'!$G20,'Classificação geral'!$AL20,"")</f>
        <v/>
      </c>
      <c r="FR26" s="179" t="str">
        <f>IFERROR(RANK(FQ26,FQ:FQ,0)+ COUNTIF(FQ$12:FQ25,FQ26),"")</f>
        <v/>
      </c>
      <c r="FT26" s="189" t="str">
        <f>IFERROR(IF(AND('Classificação geral'!$G20="misto",'Classificação geral'!$H20=3,'Classificação geral'!$F20="par"),'Classificação geral'!$C20,""),"")</f>
        <v/>
      </c>
      <c r="FU26" s="178">
        <f>IF(FT26='Classificação geral'!$C20,'Classificação geral'!$D20,"")</f>
        <v>0</v>
      </c>
      <c r="FV26" s="178">
        <f>IF(FT26='Classificação geral'!$C20,'Classificação geral'!$E20,"")</f>
        <v>0</v>
      </c>
      <c r="FW26" s="178" t="str">
        <f>IF(FT26='Classificação geral'!$C20,'Classificação geral'!$F20,"")</f>
        <v/>
      </c>
      <c r="FX26" s="178" t="str">
        <f>IF(FT26='Classificação geral'!$C20,'Classificação geral'!$G20,"")</f>
        <v/>
      </c>
      <c r="FY26" s="189">
        <f>IF(FX26='Classificação geral'!$G20,'Classificação geral'!$H20,"")</f>
        <v>0</v>
      </c>
      <c r="FZ26" s="176">
        <f>IFERROR(IF(FX26='Classificação geral'!$G20,'Classificação geral'!$K20,""),"")</f>
        <v>0</v>
      </c>
      <c r="GA26" s="176">
        <f>IFERROR(IF(FX26='Classificação geral'!$G20,'Classificação geral'!$L20,""),"")</f>
        <v>0</v>
      </c>
      <c r="GB26" s="176">
        <f>IFERROR(IF(FX26='Classificação geral'!$G20,'Classificação geral'!$J20,""),"")</f>
        <v>0</v>
      </c>
      <c r="GC26" s="176" t="str">
        <f>IFERROR(IF(FX26='Classificação geral'!$G20,'Classificação geral'!$EP20,""),"")</f>
        <v/>
      </c>
      <c r="GD26" s="176" t="str">
        <f>IFERROR(IF(FX26='Classificação geral'!$G20,'Classificação geral'!$EQ20,""),"")</f>
        <v/>
      </c>
      <c r="GE26" s="176" t="str">
        <f>IFERROR(IF(FX26='Classificação geral'!$G20,'Classificação geral'!$ER20,""),"")</f>
        <v/>
      </c>
      <c r="GF26" s="176" t="str">
        <f>IFERROR(IF(FX26='Classificação geral'!$G20,'Classificação geral'!$ES20,""),"")</f>
        <v/>
      </c>
      <c r="GG26" s="176" t="str">
        <f>IFERROR(IF(FX26='Classificação geral'!$G20,'Classificação geral'!$ET20,""),"")</f>
        <v/>
      </c>
      <c r="GH26" s="180">
        <f>IFERROR(IF(FX26='Classificação geral'!$G20,'Classificação geral'!$AK20,""),"")</f>
        <v>0</v>
      </c>
      <c r="GI26" s="189" t="str">
        <f>IF(FX26='Classificação geral'!$G20,'Classificação geral'!$AL20,"")</f>
        <v/>
      </c>
      <c r="GJ26" s="179" t="str">
        <f>IFERROR(RANK(GI26,GI:GI,0)+ COUNTIF(GI$12:GI25,GI26),"")</f>
        <v/>
      </c>
    </row>
    <row r="27" spans="2:192" s="181" customFormat="1" ht="21.75" customHeight="1" x14ac:dyDescent="0.3">
      <c r="B27" s="188" t="str">
        <f t="shared" si="0"/>
        <v/>
      </c>
      <c r="C27" s="183" t="str">
        <f t="shared" si="1"/>
        <v/>
      </c>
      <c r="D27" s="184" t="str">
        <f t="shared" si="2"/>
        <v/>
      </c>
      <c r="E27" s="184" t="str">
        <f t="shared" si="3"/>
        <v/>
      </c>
      <c r="F27" s="184" t="str">
        <f t="shared" si="4"/>
        <v/>
      </c>
      <c r="G27" s="184" t="str">
        <f t="shared" si="5"/>
        <v/>
      </c>
      <c r="H27" s="185" t="str">
        <f t="shared" si="6"/>
        <v/>
      </c>
      <c r="I27" s="185" t="str">
        <f t="shared" si="7"/>
        <v/>
      </c>
      <c r="J27" s="185" t="str">
        <f t="shared" si="8"/>
        <v/>
      </c>
      <c r="K27" s="277" t="str">
        <f t="shared" si="9"/>
        <v/>
      </c>
      <c r="L27" s="277" t="str">
        <f t="shared" si="10"/>
        <v/>
      </c>
      <c r="M27" s="277" t="str">
        <f t="shared" si="11"/>
        <v/>
      </c>
      <c r="N27" s="277" t="str">
        <f t="shared" si="12"/>
        <v/>
      </c>
      <c r="O27" s="277" t="str">
        <f t="shared" si="13"/>
        <v/>
      </c>
      <c r="P27" s="278" t="str">
        <f t="shared" si="14"/>
        <v/>
      </c>
      <c r="Q27" s="401" t="str">
        <f t="shared" si="15"/>
        <v/>
      </c>
      <c r="R27" s="186">
        <v>14</v>
      </c>
      <c r="S27" s="187"/>
      <c r="T27" s="187"/>
      <c r="U27" s="188" t="str">
        <f t="shared" si="16"/>
        <v/>
      </c>
      <c r="V27" s="183" t="str">
        <f t="shared" si="17"/>
        <v/>
      </c>
      <c r="W27" s="184" t="str">
        <f t="shared" si="18"/>
        <v/>
      </c>
      <c r="X27" s="184" t="str">
        <f t="shared" si="19"/>
        <v/>
      </c>
      <c r="Y27" s="184" t="str">
        <f t="shared" si="20"/>
        <v/>
      </c>
      <c r="Z27" s="184" t="str">
        <f t="shared" si="21"/>
        <v/>
      </c>
      <c r="AA27" s="185" t="str">
        <f t="shared" si="22"/>
        <v/>
      </c>
      <c r="AB27" s="185" t="str">
        <f t="shared" si="23"/>
        <v/>
      </c>
      <c r="AC27" s="185" t="str">
        <f t="shared" si="24"/>
        <v/>
      </c>
      <c r="AD27" s="277" t="str">
        <f t="shared" si="25"/>
        <v/>
      </c>
      <c r="AE27" s="277" t="str">
        <f t="shared" si="26"/>
        <v/>
      </c>
      <c r="AF27" s="277" t="str">
        <f t="shared" si="27"/>
        <v/>
      </c>
      <c r="AG27" s="277" t="str">
        <f t="shared" si="28"/>
        <v/>
      </c>
      <c r="AH27" s="277" t="str">
        <f t="shared" si="29"/>
        <v/>
      </c>
      <c r="AI27" s="278" t="str">
        <f t="shared" si="30"/>
        <v/>
      </c>
      <c r="AJ27" s="401" t="str">
        <f t="shared" si="31"/>
        <v/>
      </c>
      <c r="AK27" s="186">
        <v>14</v>
      </c>
      <c r="AN27" s="188" t="str">
        <f t="shared" si="32"/>
        <v/>
      </c>
      <c r="AO27" s="183" t="str">
        <f t="shared" si="33"/>
        <v/>
      </c>
      <c r="AP27" s="184" t="str">
        <f t="shared" si="34"/>
        <v/>
      </c>
      <c r="AQ27" s="184" t="str">
        <f t="shared" si="35"/>
        <v/>
      </c>
      <c r="AR27" s="184" t="str">
        <f t="shared" si="36"/>
        <v/>
      </c>
      <c r="AS27" s="184" t="str">
        <f t="shared" si="37"/>
        <v/>
      </c>
      <c r="AT27" s="185" t="str">
        <f t="shared" si="38"/>
        <v/>
      </c>
      <c r="AU27" s="185" t="str">
        <f t="shared" si="39"/>
        <v/>
      </c>
      <c r="AV27" s="185" t="str">
        <f t="shared" si="40"/>
        <v/>
      </c>
      <c r="AW27" s="277" t="str">
        <f t="shared" si="41"/>
        <v/>
      </c>
      <c r="AX27" s="277" t="str">
        <f t="shared" si="42"/>
        <v/>
      </c>
      <c r="AY27" s="277" t="str">
        <f t="shared" si="43"/>
        <v/>
      </c>
      <c r="AZ27" s="277" t="str">
        <f t="shared" si="44"/>
        <v/>
      </c>
      <c r="BA27" s="277" t="str">
        <f t="shared" si="45"/>
        <v/>
      </c>
      <c r="BB27" s="278" t="str">
        <f t="shared" si="46"/>
        <v/>
      </c>
      <c r="BC27" s="401" t="str">
        <f t="shared" si="47"/>
        <v/>
      </c>
      <c r="BD27" s="186">
        <v>14</v>
      </c>
      <c r="BE27" s="187"/>
      <c r="BF27" s="187"/>
      <c r="BG27" s="188" t="str">
        <f t="shared" si="48"/>
        <v/>
      </c>
      <c r="BH27" s="183" t="str">
        <f t="shared" si="49"/>
        <v/>
      </c>
      <c r="BI27" s="184" t="str">
        <f t="shared" si="50"/>
        <v/>
      </c>
      <c r="BJ27" s="184" t="str">
        <f t="shared" si="51"/>
        <v/>
      </c>
      <c r="BK27" s="184" t="str">
        <f t="shared" si="52"/>
        <v/>
      </c>
      <c r="BL27" s="184" t="str">
        <f t="shared" si="53"/>
        <v/>
      </c>
      <c r="BM27" s="185" t="str">
        <f t="shared" si="54"/>
        <v/>
      </c>
      <c r="BN27" s="185" t="str">
        <f t="shared" si="55"/>
        <v/>
      </c>
      <c r="BO27" s="185" t="str">
        <f t="shared" si="56"/>
        <v/>
      </c>
      <c r="BP27" s="277" t="str">
        <f t="shared" si="57"/>
        <v/>
      </c>
      <c r="BQ27" s="277" t="str">
        <f t="shared" si="58"/>
        <v/>
      </c>
      <c r="BR27" s="277" t="str">
        <f t="shared" si="59"/>
        <v/>
      </c>
      <c r="BS27" s="277" t="str">
        <f t="shared" si="60"/>
        <v/>
      </c>
      <c r="BT27" s="277" t="str">
        <f t="shared" si="61"/>
        <v/>
      </c>
      <c r="BU27" s="278" t="str">
        <f t="shared" si="62"/>
        <v/>
      </c>
      <c r="BV27" s="401" t="str">
        <f t="shared" si="63"/>
        <v/>
      </c>
      <c r="BW27" s="186">
        <v>14</v>
      </c>
      <c r="BY27" s="187"/>
      <c r="BZ27" s="188" t="str">
        <f t="shared" si="64"/>
        <v/>
      </c>
      <c r="CA27" s="183" t="str">
        <f t="shared" si="65"/>
        <v/>
      </c>
      <c r="CB27" s="184" t="str">
        <f t="shared" si="66"/>
        <v/>
      </c>
      <c r="CC27" s="184" t="str">
        <f t="shared" si="67"/>
        <v/>
      </c>
      <c r="CD27" s="184" t="str">
        <f t="shared" si="68"/>
        <v/>
      </c>
      <c r="CE27" s="184" t="str">
        <f t="shared" si="69"/>
        <v/>
      </c>
      <c r="CF27" s="185" t="str">
        <f t="shared" si="70"/>
        <v/>
      </c>
      <c r="CG27" s="185" t="str">
        <f t="shared" si="71"/>
        <v/>
      </c>
      <c r="CH27" s="185" t="str">
        <f t="shared" si="72"/>
        <v/>
      </c>
      <c r="CI27" s="277" t="str">
        <f t="shared" si="73"/>
        <v/>
      </c>
      <c r="CJ27" s="277" t="str">
        <f t="shared" si="74"/>
        <v/>
      </c>
      <c r="CK27" s="277" t="str">
        <f t="shared" si="75"/>
        <v/>
      </c>
      <c r="CL27" s="277" t="str">
        <f t="shared" si="76"/>
        <v/>
      </c>
      <c r="CM27" s="277" t="str">
        <f t="shared" si="77"/>
        <v/>
      </c>
      <c r="CN27" s="278" t="str">
        <f t="shared" si="78"/>
        <v/>
      </c>
      <c r="CO27" s="401" t="str">
        <f t="shared" si="79"/>
        <v/>
      </c>
      <c r="CP27" s="186">
        <v>14</v>
      </c>
      <c r="CQ27" s="187"/>
      <c r="CR27" s="187"/>
      <c r="CS27" s="187"/>
      <c r="CT27" s="187"/>
      <c r="CU27" s="187"/>
      <c r="CV27" s="187"/>
      <c r="CW27" s="187"/>
      <c r="CX27" s="187"/>
      <c r="CZ27" s="189" t="str">
        <f>IFERROR(IF(AND('Classificação geral'!$G21="fem",'Classificação geral'!$H21=3,'Classificação geral'!$F21="par"),'Classificação geral'!$C21,""),"")</f>
        <v/>
      </c>
      <c r="DA27" s="178">
        <f>IF($CZ27='Classificação geral'!$C21,'Classificação geral'!$D21,"")</f>
        <v>0</v>
      </c>
      <c r="DB27" s="178">
        <f>IF($CZ27='Classificação geral'!$C21,'Classificação geral'!$E21,"")</f>
        <v>0</v>
      </c>
      <c r="DC27" s="178" t="str">
        <f>IF($CZ27='Classificação geral'!$C21,'Classificação geral'!$F21,"")</f>
        <v/>
      </c>
      <c r="DD27" s="178" t="str">
        <f>IF($CZ27='Classificação geral'!$C21,'Classificação geral'!$G21,"")</f>
        <v/>
      </c>
      <c r="DE27" s="189">
        <f>IF($DD27='Classificação geral'!$G21,'Classificação geral'!$H21,"")</f>
        <v>0</v>
      </c>
      <c r="DF27" s="176">
        <f>IFERROR(IF(DD27='Classificação geral'!$G21,'Classificação geral'!$K21,""),"")</f>
        <v>0</v>
      </c>
      <c r="DG27" s="176">
        <f>IFERROR(IF(DD27='Classificação geral'!$G21,'Classificação geral'!$L21,""),"")</f>
        <v>0</v>
      </c>
      <c r="DH27" s="176">
        <f>IFERROR(IF(DD27='Classificação geral'!$G21,'Classificação geral'!$J21,""),"")</f>
        <v>0</v>
      </c>
      <c r="DI27" s="176" t="str">
        <f>IFERROR(IF(DD27='Classificação geral'!$G21,'Classificação geral'!$EP21,""),"")</f>
        <v/>
      </c>
      <c r="DJ27" s="176" t="str">
        <f>IFERROR(IF(DD27='Classificação geral'!$G21,'Classificação geral'!$EQ21,""),"")</f>
        <v/>
      </c>
      <c r="DK27" s="176" t="str">
        <f>IFERROR(IF(DD27='Classificação geral'!$G21,'Classificação geral'!$ER21,""),"")</f>
        <v/>
      </c>
      <c r="DL27" s="176" t="str">
        <f>IFERROR(IF(DD27='Classificação geral'!$G21,'Classificação geral'!$ES21,""),"")</f>
        <v/>
      </c>
      <c r="DM27" s="176" t="str">
        <f>IFERROR(IF(DD27='Classificação geral'!$G21,'Classificação geral'!$ET21,""),"")</f>
        <v/>
      </c>
      <c r="DN27" s="180">
        <f>IFERROR(IF(DD27='Classificação geral'!$G21,'Classificação geral'!$AK21,""),"")</f>
        <v>0</v>
      </c>
      <c r="DO27" s="190" t="str">
        <f>IF($DD27='Classificação geral'!$G21,'Classificação geral'!$AL21,"")</f>
        <v/>
      </c>
      <c r="DP27" s="179" t="str">
        <f>IFERROR(RANK(DO27,DO:DO,0)+ COUNTIF(DO$12:DO26,DO27),"")</f>
        <v/>
      </c>
      <c r="DR27" s="189" t="str">
        <f>IFERROR(IF(AND('Classificação geral'!$G21="mas",'Classificação geral'!$H21=3,'Classificação geral'!$F21="par"),'Classificação geral'!$C21,""),"")</f>
        <v/>
      </c>
      <c r="DS27" s="178">
        <f>IF($DR27='Classificação geral'!$C21,'Classificação geral'!$D21,"")</f>
        <v>0</v>
      </c>
      <c r="DT27" s="178">
        <f>IF($DR27='Classificação geral'!$C21,'Classificação geral'!$E21,"")</f>
        <v>0</v>
      </c>
      <c r="DU27" s="178" t="str">
        <f>IF($DR27='Classificação geral'!$C21,'Classificação geral'!$F21,"")</f>
        <v/>
      </c>
      <c r="DV27" s="178" t="str">
        <f>IF($DR27='Classificação geral'!$C21,'Classificação geral'!$G21,"")</f>
        <v/>
      </c>
      <c r="DW27" s="189">
        <f>IF($DV27='Classificação geral'!$G21,'Classificação geral'!$H21,"")</f>
        <v>0</v>
      </c>
      <c r="DX27" s="176">
        <f>IFERROR(IF(DV27='Classificação geral'!$G21,'Classificação geral'!$K21,""),"")</f>
        <v>0</v>
      </c>
      <c r="DY27" s="176">
        <f>IFERROR(IF(DV27='Classificação geral'!$G21,'Classificação geral'!$L21,""),"")</f>
        <v>0</v>
      </c>
      <c r="DZ27" s="176">
        <f>IFERROR(IF(DV27='Classificação geral'!$G21,'Classificação geral'!$J21,""),"")</f>
        <v>0</v>
      </c>
      <c r="EA27" s="176" t="str">
        <f>IFERROR(IF(DV27='Classificação geral'!$G21,'Classificação geral'!$EP21,""),"")</f>
        <v/>
      </c>
      <c r="EB27" s="176" t="str">
        <f>IFERROR(IF(DV27='Classificação geral'!$G21,'Classificação geral'!$EQ21,""),"")</f>
        <v/>
      </c>
      <c r="EC27" s="176" t="str">
        <f>IFERROR(IF(DV27='Classificação geral'!$G21,'Classificação geral'!$ER21,""),"")</f>
        <v/>
      </c>
      <c r="ED27" s="176" t="str">
        <f>IFERROR(IF(DV27='Classificação geral'!$G21,'Classificação geral'!$ES21,""),"")</f>
        <v/>
      </c>
      <c r="EE27" s="176" t="str">
        <f>IFERROR(IF(DV27='Classificação geral'!$G21,'Classificação geral'!$ET21,""),"")</f>
        <v/>
      </c>
      <c r="EF27" s="180">
        <f>IFERROR(IF(DV27='Classificação geral'!$G21,'Classificação geral'!$AK21,""),"")</f>
        <v>0</v>
      </c>
      <c r="EG27" s="189" t="str">
        <f>IF($DV27='Classificação geral'!$G21,'Classificação geral'!$AL21,"")</f>
        <v/>
      </c>
      <c r="EH27" s="179" t="str">
        <f>IFERROR(RANK(EG27,EG:EG,0)+ COUNTIF(EG$12:EG26,EG27),"")</f>
        <v/>
      </c>
      <c r="EJ27" s="189" t="str">
        <f>IFERROR(IF(AND('Classificação geral'!$G21="fem",'Classificação geral'!$H21=3,'Classificação geral'!$F21="trio"),'Classificação geral'!$C21,""),"")</f>
        <v/>
      </c>
      <c r="EK27" s="178">
        <f>IF(EJ27='Classificação geral'!$C21,'Classificação geral'!$D21,"")</f>
        <v>0</v>
      </c>
      <c r="EL27" s="178">
        <f>IF(EJ27='Classificação geral'!$C21,'Classificação geral'!$E21,"")</f>
        <v>0</v>
      </c>
      <c r="EM27" s="178" t="str">
        <f>IF(EJ27='Classificação geral'!$C21,'Classificação geral'!$F21,"")</f>
        <v/>
      </c>
      <c r="EN27" s="178" t="str">
        <f>IF(EJ27='Classificação geral'!$C21,'Classificação geral'!$G21,"")</f>
        <v/>
      </c>
      <c r="EO27" s="189">
        <f>IF(EN27='Classificação geral'!$G21,'Classificação geral'!$H21,"")</f>
        <v>0</v>
      </c>
      <c r="EP27" s="176">
        <f>IFERROR(IF(EN27='Classificação geral'!$G21,'Classificação geral'!$K21,""),"")</f>
        <v>0</v>
      </c>
      <c r="EQ27" s="176">
        <f>IFERROR(IF(EN27='Classificação geral'!$G21,'Classificação geral'!$L21,""),"")</f>
        <v>0</v>
      </c>
      <c r="ER27" s="176">
        <f>IFERROR(IF(EN27='Classificação geral'!$G21,'Classificação geral'!$J21,""),"")</f>
        <v>0</v>
      </c>
      <c r="ES27" s="176" t="str">
        <f>IFERROR(IF(EN27='Classificação geral'!$G21,'Classificação geral'!$EP21,""),"")</f>
        <v/>
      </c>
      <c r="ET27" s="176" t="str">
        <f>IFERROR(IF(EN27='Classificação geral'!$G21,'Classificação geral'!$EQ21,""),"")</f>
        <v/>
      </c>
      <c r="EU27" s="176" t="str">
        <f>IFERROR(IF(EN27='Classificação geral'!$G21,'Classificação geral'!$ER21,""),"")</f>
        <v/>
      </c>
      <c r="EV27" s="176" t="str">
        <f>IFERROR(IF(EN27='Classificação geral'!$G21,'Classificação geral'!$ES21,""),"")</f>
        <v/>
      </c>
      <c r="EW27" s="176" t="str">
        <f>IFERROR(IF(EN27='Classificação geral'!$G21,'Classificação geral'!$ET21,""),"")</f>
        <v/>
      </c>
      <c r="EX27" s="180">
        <f>IFERROR(IF(EN27='Classificação geral'!$G21,'Classificação geral'!$AK21,""),"")</f>
        <v>0</v>
      </c>
      <c r="EY27" s="189" t="str">
        <f>IF(EN27='Classificação geral'!$G21,'Classificação geral'!$AL21,"")</f>
        <v/>
      </c>
      <c r="EZ27" s="179" t="str">
        <f>IFERROR(RANK(EY27,EY:EY,0)+ COUNTIF(EY$12:EY26,EY27),"")</f>
        <v/>
      </c>
      <c r="FB27" s="189" t="str">
        <f>IFERROR(IF(AND('Classificação geral'!$G21="mas",'Classificação geral'!$H21=3,'Classificação geral'!$F21="trio"),'Classificação geral'!$C21,""),"")</f>
        <v/>
      </c>
      <c r="FC27" s="178">
        <f>IF(FB27='Classificação geral'!$C21,'Classificação geral'!$D21,"")</f>
        <v>0</v>
      </c>
      <c r="FD27" s="178">
        <f>IF(FB27='Classificação geral'!$C21,'Classificação geral'!$E21,"")</f>
        <v>0</v>
      </c>
      <c r="FE27" s="178" t="str">
        <f>IF(FB27='Classificação geral'!$C21,'Classificação geral'!$F21,"")</f>
        <v/>
      </c>
      <c r="FF27" s="178" t="str">
        <f>IF(FB27='Classificação geral'!$C21,'Classificação geral'!$G21,"")</f>
        <v/>
      </c>
      <c r="FG27" s="189">
        <f>IF(FF27='Classificação geral'!$G21,'Classificação geral'!$H21,"")</f>
        <v>0</v>
      </c>
      <c r="FH27" s="176">
        <f>IFERROR(IF(FF27='Classificação geral'!$G21,'Classificação geral'!$K21,""),"")</f>
        <v>0</v>
      </c>
      <c r="FI27" s="176">
        <f>IFERROR(IF(FF27='Classificação geral'!$G21,'Classificação geral'!$L21,""),"")</f>
        <v>0</v>
      </c>
      <c r="FJ27" s="176">
        <f>IFERROR(IF(FF27='Classificação geral'!$G21,'Classificação geral'!$J21,""),"")</f>
        <v>0</v>
      </c>
      <c r="FK27" s="176" t="str">
        <f>IFERROR(IF(FF27='Classificação geral'!$G21,'Classificação geral'!$EP21,""),"")</f>
        <v/>
      </c>
      <c r="FL27" s="176" t="str">
        <f>IFERROR(IF(FF27='Classificação geral'!$G21,'Classificação geral'!$EQ21,""),"")</f>
        <v/>
      </c>
      <c r="FM27" s="176" t="str">
        <f>IFERROR(IF(FF27='Classificação geral'!$G21,'Classificação geral'!$ER21,""),"")</f>
        <v/>
      </c>
      <c r="FN27" s="176" t="str">
        <f>IFERROR(IF(FF27='Classificação geral'!$G21,'Classificação geral'!$ES21,""),"")</f>
        <v/>
      </c>
      <c r="FO27" s="176" t="str">
        <f>IFERROR(IF(FF27='Classificação geral'!$G21,'Classificação geral'!$ET21,""),"")</f>
        <v/>
      </c>
      <c r="FP27" s="180">
        <f>IFERROR(IF(FF27='Classificação geral'!$G21,'Classificação geral'!$AK21,""),"")</f>
        <v>0</v>
      </c>
      <c r="FQ27" s="189" t="str">
        <f>IF(FF27='Classificação geral'!$G21,'Classificação geral'!$AL21,"")</f>
        <v/>
      </c>
      <c r="FR27" s="179" t="str">
        <f>IFERROR(RANK(FQ27,FQ:FQ,0)+ COUNTIF(FQ$12:FQ26,FQ27),"")</f>
        <v/>
      </c>
      <c r="FT27" s="189" t="str">
        <f>IFERROR(IF(AND('Classificação geral'!$G21="misto",'Classificação geral'!$H21=3,'Classificação geral'!$F21="par"),'Classificação geral'!$C21,""),"")</f>
        <v/>
      </c>
      <c r="FU27" s="178">
        <f>IF(FT27='Classificação geral'!$C21,'Classificação geral'!$D21,"")</f>
        <v>0</v>
      </c>
      <c r="FV27" s="178">
        <f>IF(FT27='Classificação geral'!$C21,'Classificação geral'!$E21,"")</f>
        <v>0</v>
      </c>
      <c r="FW27" s="178" t="str">
        <f>IF(FT27='Classificação geral'!$C21,'Classificação geral'!$F21,"")</f>
        <v/>
      </c>
      <c r="FX27" s="178" t="str">
        <f>IF(FT27='Classificação geral'!$C21,'Classificação geral'!$G21,"")</f>
        <v/>
      </c>
      <c r="FY27" s="189">
        <f>IF(FX27='Classificação geral'!$G21,'Classificação geral'!$H21,"")</f>
        <v>0</v>
      </c>
      <c r="FZ27" s="176">
        <f>IFERROR(IF(FX27='Classificação geral'!$G21,'Classificação geral'!$K21,""),"")</f>
        <v>0</v>
      </c>
      <c r="GA27" s="176">
        <f>IFERROR(IF(FX27='Classificação geral'!$G21,'Classificação geral'!$L21,""),"")</f>
        <v>0</v>
      </c>
      <c r="GB27" s="176">
        <f>IFERROR(IF(FX27='Classificação geral'!$G21,'Classificação geral'!$J21,""),"")</f>
        <v>0</v>
      </c>
      <c r="GC27" s="176" t="str">
        <f>IFERROR(IF(FX27='Classificação geral'!$G21,'Classificação geral'!$EP21,""),"")</f>
        <v/>
      </c>
      <c r="GD27" s="176" t="str">
        <f>IFERROR(IF(FX27='Classificação geral'!$G21,'Classificação geral'!$EQ21,""),"")</f>
        <v/>
      </c>
      <c r="GE27" s="176" t="str">
        <f>IFERROR(IF(FX27='Classificação geral'!$G21,'Classificação geral'!$ER21,""),"")</f>
        <v/>
      </c>
      <c r="GF27" s="176" t="str">
        <f>IFERROR(IF(FX27='Classificação geral'!$G21,'Classificação geral'!$ES21,""),"")</f>
        <v/>
      </c>
      <c r="GG27" s="176" t="str">
        <f>IFERROR(IF(FX27='Classificação geral'!$G21,'Classificação geral'!$ET21,""),"")</f>
        <v/>
      </c>
      <c r="GH27" s="180">
        <f>IFERROR(IF(FX27='Classificação geral'!$G21,'Classificação geral'!$AK21,""),"")</f>
        <v>0</v>
      </c>
      <c r="GI27" s="189" t="str">
        <f>IF(FX27='Classificação geral'!$G21,'Classificação geral'!$AL21,"")</f>
        <v/>
      </c>
      <c r="GJ27" s="179" t="str">
        <f>IFERROR(RANK(GI27,GI:GI,0)+ COUNTIF(GI$12:GI26,GI27),"")</f>
        <v/>
      </c>
    </row>
    <row r="28" spans="2:192" s="181" customFormat="1" ht="21.75" customHeight="1" x14ac:dyDescent="0.3">
      <c r="B28" s="188" t="str">
        <f t="shared" si="0"/>
        <v/>
      </c>
      <c r="C28" s="183" t="str">
        <f t="shared" si="1"/>
        <v/>
      </c>
      <c r="D28" s="184" t="str">
        <f t="shared" si="2"/>
        <v/>
      </c>
      <c r="E28" s="184" t="str">
        <f t="shared" si="3"/>
        <v/>
      </c>
      <c r="F28" s="184" t="str">
        <f t="shared" si="4"/>
        <v/>
      </c>
      <c r="G28" s="184" t="str">
        <f t="shared" si="5"/>
        <v/>
      </c>
      <c r="H28" s="185" t="str">
        <f t="shared" si="6"/>
        <v/>
      </c>
      <c r="I28" s="185" t="str">
        <f t="shared" si="7"/>
        <v/>
      </c>
      <c r="J28" s="185" t="str">
        <f t="shared" si="8"/>
        <v/>
      </c>
      <c r="K28" s="277" t="str">
        <f t="shared" si="9"/>
        <v/>
      </c>
      <c r="L28" s="277" t="str">
        <f t="shared" si="10"/>
        <v/>
      </c>
      <c r="M28" s="277" t="str">
        <f t="shared" si="11"/>
        <v/>
      </c>
      <c r="N28" s="277" t="str">
        <f t="shared" si="12"/>
        <v/>
      </c>
      <c r="O28" s="277" t="str">
        <f t="shared" si="13"/>
        <v/>
      </c>
      <c r="P28" s="278" t="str">
        <f t="shared" si="14"/>
        <v/>
      </c>
      <c r="Q28" s="401" t="str">
        <f t="shared" si="15"/>
        <v/>
      </c>
      <c r="R28" s="186">
        <v>15</v>
      </c>
      <c r="S28" s="187"/>
      <c r="T28" s="187"/>
      <c r="U28" s="188" t="str">
        <f t="shared" si="16"/>
        <v/>
      </c>
      <c r="V28" s="183" t="str">
        <f t="shared" si="17"/>
        <v/>
      </c>
      <c r="W28" s="184" t="str">
        <f t="shared" si="18"/>
        <v/>
      </c>
      <c r="X28" s="184" t="str">
        <f t="shared" si="19"/>
        <v/>
      </c>
      <c r="Y28" s="184" t="str">
        <f t="shared" si="20"/>
        <v/>
      </c>
      <c r="Z28" s="184" t="str">
        <f t="shared" si="21"/>
        <v/>
      </c>
      <c r="AA28" s="185" t="str">
        <f t="shared" si="22"/>
        <v/>
      </c>
      <c r="AB28" s="185" t="str">
        <f t="shared" si="23"/>
        <v/>
      </c>
      <c r="AC28" s="185" t="str">
        <f t="shared" si="24"/>
        <v/>
      </c>
      <c r="AD28" s="277" t="str">
        <f t="shared" si="25"/>
        <v/>
      </c>
      <c r="AE28" s="277" t="str">
        <f t="shared" si="26"/>
        <v/>
      </c>
      <c r="AF28" s="277" t="str">
        <f t="shared" si="27"/>
        <v/>
      </c>
      <c r="AG28" s="277" t="str">
        <f t="shared" si="28"/>
        <v/>
      </c>
      <c r="AH28" s="277" t="str">
        <f t="shared" si="29"/>
        <v/>
      </c>
      <c r="AI28" s="278" t="str">
        <f t="shared" si="30"/>
        <v/>
      </c>
      <c r="AJ28" s="401" t="str">
        <f t="shared" si="31"/>
        <v/>
      </c>
      <c r="AK28" s="186">
        <v>15</v>
      </c>
      <c r="AN28" s="188" t="str">
        <f t="shared" si="32"/>
        <v/>
      </c>
      <c r="AO28" s="183" t="str">
        <f t="shared" si="33"/>
        <v/>
      </c>
      <c r="AP28" s="184" t="str">
        <f t="shared" si="34"/>
        <v/>
      </c>
      <c r="AQ28" s="184" t="str">
        <f t="shared" si="35"/>
        <v/>
      </c>
      <c r="AR28" s="184" t="str">
        <f t="shared" si="36"/>
        <v/>
      </c>
      <c r="AS28" s="184" t="str">
        <f t="shared" si="37"/>
        <v/>
      </c>
      <c r="AT28" s="185" t="str">
        <f t="shared" si="38"/>
        <v/>
      </c>
      <c r="AU28" s="185" t="str">
        <f t="shared" si="39"/>
        <v/>
      </c>
      <c r="AV28" s="185" t="str">
        <f t="shared" si="40"/>
        <v/>
      </c>
      <c r="AW28" s="277" t="str">
        <f t="shared" si="41"/>
        <v/>
      </c>
      <c r="AX28" s="277" t="str">
        <f t="shared" si="42"/>
        <v/>
      </c>
      <c r="AY28" s="277" t="str">
        <f t="shared" si="43"/>
        <v/>
      </c>
      <c r="AZ28" s="277" t="str">
        <f t="shared" si="44"/>
        <v/>
      </c>
      <c r="BA28" s="277" t="str">
        <f t="shared" si="45"/>
        <v/>
      </c>
      <c r="BB28" s="278" t="str">
        <f t="shared" si="46"/>
        <v/>
      </c>
      <c r="BC28" s="401" t="str">
        <f t="shared" si="47"/>
        <v/>
      </c>
      <c r="BD28" s="186">
        <v>15</v>
      </c>
      <c r="BE28" s="187"/>
      <c r="BF28" s="187"/>
      <c r="BG28" s="188" t="str">
        <f t="shared" si="48"/>
        <v/>
      </c>
      <c r="BH28" s="183" t="str">
        <f t="shared" si="49"/>
        <v/>
      </c>
      <c r="BI28" s="184" t="str">
        <f t="shared" si="50"/>
        <v/>
      </c>
      <c r="BJ28" s="184" t="str">
        <f t="shared" si="51"/>
        <v/>
      </c>
      <c r="BK28" s="184" t="str">
        <f t="shared" si="52"/>
        <v/>
      </c>
      <c r="BL28" s="184" t="str">
        <f t="shared" si="53"/>
        <v/>
      </c>
      <c r="BM28" s="185" t="str">
        <f t="shared" si="54"/>
        <v/>
      </c>
      <c r="BN28" s="185" t="str">
        <f t="shared" si="55"/>
        <v/>
      </c>
      <c r="BO28" s="185" t="str">
        <f t="shared" si="56"/>
        <v/>
      </c>
      <c r="BP28" s="277" t="str">
        <f t="shared" si="57"/>
        <v/>
      </c>
      <c r="BQ28" s="277" t="str">
        <f t="shared" si="58"/>
        <v/>
      </c>
      <c r="BR28" s="277" t="str">
        <f t="shared" si="59"/>
        <v/>
      </c>
      <c r="BS28" s="277" t="str">
        <f t="shared" si="60"/>
        <v/>
      </c>
      <c r="BT28" s="277" t="str">
        <f t="shared" si="61"/>
        <v/>
      </c>
      <c r="BU28" s="278" t="str">
        <f t="shared" si="62"/>
        <v/>
      </c>
      <c r="BV28" s="401" t="str">
        <f t="shared" si="63"/>
        <v/>
      </c>
      <c r="BW28" s="186">
        <v>15</v>
      </c>
      <c r="BY28" s="187"/>
      <c r="BZ28" s="188" t="str">
        <f t="shared" si="64"/>
        <v/>
      </c>
      <c r="CA28" s="183" t="str">
        <f t="shared" si="65"/>
        <v/>
      </c>
      <c r="CB28" s="184" t="str">
        <f t="shared" si="66"/>
        <v/>
      </c>
      <c r="CC28" s="184" t="str">
        <f t="shared" si="67"/>
        <v/>
      </c>
      <c r="CD28" s="184" t="str">
        <f t="shared" si="68"/>
        <v/>
      </c>
      <c r="CE28" s="184" t="str">
        <f t="shared" si="69"/>
        <v/>
      </c>
      <c r="CF28" s="185" t="str">
        <f t="shared" si="70"/>
        <v/>
      </c>
      <c r="CG28" s="185" t="str">
        <f t="shared" si="71"/>
        <v/>
      </c>
      <c r="CH28" s="185" t="str">
        <f t="shared" si="72"/>
        <v/>
      </c>
      <c r="CI28" s="277" t="str">
        <f t="shared" si="73"/>
        <v/>
      </c>
      <c r="CJ28" s="277" t="str">
        <f t="shared" si="74"/>
        <v/>
      </c>
      <c r="CK28" s="277" t="str">
        <f t="shared" si="75"/>
        <v/>
      </c>
      <c r="CL28" s="277" t="str">
        <f t="shared" si="76"/>
        <v/>
      </c>
      <c r="CM28" s="277" t="str">
        <f t="shared" si="77"/>
        <v/>
      </c>
      <c r="CN28" s="278" t="str">
        <f t="shared" si="78"/>
        <v/>
      </c>
      <c r="CO28" s="401" t="str">
        <f t="shared" si="79"/>
        <v/>
      </c>
      <c r="CP28" s="186">
        <v>15</v>
      </c>
      <c r="CQ28" s="187"/>
      <c r="CR28" s="187"/>
      <c r="CS28" s="187"/>
      <c r="CT28" s="187"/>
      <c r="CU28" s="187"/>
      <c r="CV28" s="187"/>
      <c r="CW28" s="187"/>
      <c r="CX28" s="187"/>
      <c r="CZ28" s="189" t="str">
        <f>IFERROR(IF(AND('Classificação geral'!$G22="fem",'Classificação geral'!$H22=3,'Classificação geral'!$F22="par"),'Classificação geral'!$C22,""),"")</f>
        <v/>
      </c>
      <c r="DA28" s="178">
        <f>IF($CZ28='Classificação geral'!$C22,'Classificação geral'!$D22,"")</f>
        <v>0</v>
      </c>
      <c r="DB28" s="178">
        <f>IF($CZ28='Classificação geral'!$C22,'Classificação geral'!$E22,"")</f>
        <v>0</v>
      </c>
      <c r="DC28" s="178" t="str">
        <f>IF($CZ28='Classificação geral'!$C22,'Classificação geral'!$F22,"")</f>
        <v/>
      </c>
      <c r="DD28" s="178" t="str">
        <f>IF($CZ28='Classificação geral'!$C22,'Classificação geral'!$G22,"")</f>
        <v/>
      </c>
      <c r="DE28" s="189">
        <f>IF($DD28='Classificação geral'!$G22,'Classificação geral'!$H22,"")</f>
        <v>0</v>
      </c>
      <c r="DF28" s="176">
        <f>IFERROR(IF(DD28='Classificação geral'!$G22,'Classificação geral'!$K22,""),"")</f>
        <v>0</v>
      </c>
      <c r="DG28" s="176">
        <f>IFERROR(IF(DD28='Classificação geral'!$G22,'Classificação geral'!$L22,""),"")</f>
        <v>0</v>
      </c>
      <c r="DH28" s="176">
        <f>IFERROR(IF(DD28='Classificação geral'!$G22,'Classificação geral'!$J22,""),"")</f>
        <v>0</v>
      </c>
      <c r="DI28" s="176" t="str">
        <f>IFERROR(IF(DD28='Classificação geral'!$G22,'Classificação geral'!$EP22,""),"")</f>
        <v/>
      </c>
      <c r="DJ28" s="176" t="str">
        <f>IFERROR(IF(DD28='Classificação geral'!$G22,'Classificação geral'!$EQ22,""),"")</f>
        <v/>
      </c>
      <c r="DK28" s="176" t="str">
        <f>IFERROR(IF(DD28='Classificação geral'!$G22,'Classificação geral'!$ER22,""),"")</f>
        <v/>
      </c>
      <c r="DL28" s="176" t="str">
        <f>IFERROR(IF(DD28='Classificação geral'!$G22,'Classificação geral'!$ES22,""),"")</f>
        <v/>
      </c>
      <c r="DM28" s="176" t="str">
        <f>IFERROR(IF(DD28='Classificação geral'!$G22,'Classificação geral'!$ET22,""),"")</f>
        <v/>
      </c>
      <c r="DN28" s="180">
        <f>IFERROR(IF(DD28='Classificação geral'!$G22,'Classificação geral'!$AK22,""),"")</f>
        <v>0</v>
      </c>
      <c r="DO28" s="190" t="str">
        <f>IF($DD28='Classificação geral'!$G22,'Classificação geral'!$AL22,"")</f>
        <v/>
      </c>
      <c r="DP28" s="179" t="str">
        <f>IFERROR(RANK(DO28,DO:DO,0)+ COUNTIF(DO$12:DO27,DO28),"")</f>
        <v/>
      </c>
      <c r="DR28" s="189" t="str">
        <f>IFERROR(IF(AND('Classificação geral'!$G22="mas",'Classificação geral'!$H22=3,'Classificação geral'!$F22="par"),'Classificação geral'!$C22,""),"")</f>
        <v/>
      </c>
      <c r="DS28" s="178">
        <f>IF($DR28='Classificação geral'!$C22,'Classificação geral'!$D22,"")</f>
        <v>0</v>
      </c>
      <c r="DT28" s="178">
        <f>IF($DR28='Classificação geral'!$C22,'Classificação geral'!$E22,"")</f>
        <v>0</v>
      </c>
      <c r="DU28" s="178" t="str">
        <f>IF($DR28='Classificação geral'!$C22,'Classificação geral'!$F22,"")</f>
        <v/>
      </c>
      <c r="DV28" s="178" t="str">
        <f>IF($DR28='Classificação geral'!$C22,'Classificação geral'!$G22,"")</f>
        <v/>
      </c>
      <c r="DW28" s="189">
        <f>IF($DV28='Classificação geral'!$G22,'Classificação geral'!$H22,"")</f>
        <v>0</v>
      </c>
      <c r="DX28" s="176">
        <f>IFERROR(IF(DV28='Classificação geral'!$G22,'Classificação geral'!$K22,""),"")</f>
        <v>0</v>
      </c>
      <c r="DY28" s="176">
        <f>IFERROR(IF(DV28='Classificação geral'!$G22,'Classificação geral'!$L22,""),"")</f>
        <v>0</v>
      </c>
      <c r="DZ28" s="176">
        <f>IFERROR(IF(DV28='Classificação geral'!$G22,'Classificação geral'!$J22,""),"")</f>
        <v>0</v>
      </c>
      <c r="EA28" s="176" t="str">
        <f>IFERROR(IF(DV28='Classificação geral'!$G22,'Classificação geral'!$EP22,""),"")</f>
        <v/>
      </c>
      <c r="EB28" s="176" t="str">
        <f>IFERROR(IF(DV28='Classificação geral'!$G22,'Classificação geral'!$EQ22,""),"")</f>
        <v/>
      </c>
      <c r="EC28" s="176" t="str">
        <f>IFERROR(IF(DV28='Classificação geral'!$G22,'Classificação geral'!$ER22,""),"")</f>
        <v/>
      </c>
      <c r="ED28" s="176" t="str">
        <f>IFERROR(IF(DV28='Classificação geral'!$G22,'Classificação geral'!$ES22,""),"")</f>
        <v/>
      </c>
      <c r="EE28" s="176" t="str">
        <f>IFERROR(IF(DV28='Classificação geral'!$G22,'Classificação geral'!$ET22,""),"")</f>
        <v/>
      </c>
      <c r="EF28" s="180">
        <f>IFERROR(IF(DV28='Classificação geral'!$G22,'Classificação geral'!$AK22,""),"")</f>
        <v>0</v>
      </c>
      <c r="EG28" s="189" t="str">
        <f>IF($DV28='Classificação geral'!$G22,'Classificação geral'!$AL22,"")</f>
        <v/>
      </c>
      <c r="EH28" s="179" t="str">
        <f>IFERROR(RANK(EG28,EG:EG,0)+ COUNTIF(EG$12:EG27,EG28),"")</f>
        <v/>
      </c>
      <c r="EJ28" s="189" t="str">
        <f>IFERROR(IF(AND('Classificação geral'!$G22="fem",'Classificação geral'!$H22=3,'Classificação geral'!$F22="trio"),'Classificação geral'!$C22,""),"")</f>
        <v/>
      </c>
      <c r="EK28" s="178">
        <f>IF(EJ28='Classificação geral'!$C22,'Classificação geral'!$D22,"")</f>
        <v>0</v>
      </c>
      <c r="EL28" s="178">
        <f>IF(EJ28='Classificação geral'!$C22,'Classificação geral'!$E22,"")</f>
        <v>0</v>
      </c>
      <c r="EM28" s="178" t="str">
        <f>IF(EJ28='Classificação geral'!$C22,'Classificação geral'!$F22,"")</f>
        <v/>
      </c>
      <c r="EN28" s="178" t="str">
        <f>IF(EJ28='Classificação geral'!$C22,'Classificação geral'!$G22,"")</f>
        <v/>
      </c>
      <c r="EO28" s="189">
        <f>IF(EN28='Classificação geral'!$G22,'Classificação geral'!$H22,"")</f>
        <v>0</v>
      </c>
      <c r="EP28" s="176">
        <f>IFERROR(IF(EN28='Classificação geral'!$G22,'Classificação geral'!$K22,""),"")</f>
        <v>0</v>
      </c>
      <c r="EQ28" s="176">
        <f>IFERROR(IF(EN28='Classificação geral'!$G22,'Classificação geral'!$L22,""),"")</f>
        <v>0</v>
      </c>
      <c r="ER28" s="176">
        <f>IFERROR(IF(EN28='Classificação geral'!$G22,'Classificação geral'!$J22,""),"")</f>
        <v>0</v>
      </c>
      <c r="ES28" s="176" t="str">
        <f>IFERROR(IF(EN28='Classificação geral'!$G22,'Classificação geral'!$EP22,""),"")</f>
        <v/>
      </c>
      <c r="ET28" s="176" t="str">
        <f>IFERROR(IF(EN28='Classificação geral'!$G22,'Classificação geral'!$EQ22,""),"")</f>
        <v/>
      </c>
      <c r="EU28" s="176" t="str">
        <f>IFERROR(IF(EN28='Classificação geral'!$G22,'Classificação geral'!$ER22,""),"")</f>
        <v/>
      </c>
      <c r="EV28" s="176" t="str">
        <f>IFERROR(IF(EN28='Classificação geral'!$G22,'Classificação geral'!$ES22,""),"")</f>
        <v/>
      </c>
      <c r="EW28" s="176" t="str">
        <f>IFERROR(IF(EN28='Classificação geral'!$G22,'Classificação geral'!$ET22,""),"")</f>
        <v/>
      </c>
      <c r="EX28" s="180">
        <f>IFERROR(IF(EN28='Classificação geral'!$G22,'Classificação geral'!$AK22,""),"")</f>
        <v>0</v>
      </c>
      <c r="EY28" s="189" t="str">
        <f>IF(EN28='Classificação geral'!$G22,'Classificação geral'!$AL22,"")</f>
        <v/>
      </c>
      <c r="EZ28" s="179" t="str">
        <f>IFERROR(RANK(EY28,EY:EY,0)+ COUNTIF(EY$12:EY27,EY28),"")</f>
        <v/>
      </c>
      <c r="FB28" s="189" t="str">
        <f>IFERROR(IF(AND('Classificação geral'!$G22="mas",'Classificação geral'!$H22=3,'Classificação geral'!$F22="trio"),'Classificação geral'!$C22,""),"")</f>
        <v/>
      </c>
      <c r="FC28" s="178">
        <f>IF(FB28='Classificação geral'!$C22,'Classificação geral'!$D22,"")</f>
        <v>0</v>
      </c>
      <c r="FD28" s="178">
        <f>IF(FB28='Classificação geral'!$C22,'Classificação geral'!$E22,"")</f>
        <v>0</v>
      </c>
      <c r="FE28" s="178" t="str">
        <f>IF(FB28='Classificação geral'!$C22,'Classificação geral'!$F22,"")</f>
        <v/>
      </c>
      <c r="FF28" s="178" t="str">
        <f>IF(FB28='Classificação geral'!$C22,'Classificação geral'!$G22,"")</f>
        <v/>
      </c>
      <c r="FG28" s="189">
        <f>IF(FF28='Classificação geral'!$G22,'Classificação geral'!$H22,"")</f>
        <v>0</v>
      </c>
      <c r="FH28" s="176">
        <f>IFERROR(IF(FF28='Classificação geral'!$G22,'Classificação geral'!$K22,""),"")</f>
        <v>0</v>
      </c>
      <c r="FI28" s="176">
        <f>IFERROR(IF(FF28='Classificação geral'!$G22,'Classificação geral'!$L22,""),"")</f>
        <v>0</v>
      </c>
      <c r="FJ28" s="176">
        <f>IFERROR(IF(FF28='Classificação geral'!$G22,'Classificação geral'!$J22,""),"")</f>
        <v>0</v>
      </c>
      <c r="FK28" s="176" t="str">
        <f>IFERROR(IF(FF28='Classificação geral'!$G22,'Classificação geral'!$EP22,""),"")</f>
        <v/>
      </c>
      <c r="FL28" s="176" t="str">
        <f>IFERROR(IF(FF28='Classificação geral'!$G22,'Classificação geral'!$EQ22,""),"")</f>
        <v/>
      </c>
      <c r="FM28" s="176" t="str">
        <f>IFERROR(IF(FF28='Classificação geral'!$G22,'Classificação geral'!$ER22,""),"")</f>
        <v/>
      </c>
      <c r="FN28" s="176" t="str">
        <f>IFERROR(IF(FF28='Classificação geral'!$G22,'Classificação geral'!$ES22,""),"")</f>
        <v/>
      </c>
      <c r="FO28" s="176" t="str">
        <f>IFERROR(IF(FF28='Classificação geral'!$G22,'Classificação geral'!$ET22,""),"")</f>
        <v/>
      </c>
      <c r="FP28" s="180">
        <f>IFERROR(IF(FF28='Classificação geral'!$G22,'Classificação geral'!$AK22,""),"")</f>
        <v>0</v>
      </c>
      <c r="FQ28" s="189" t="str">
        <f>IF(FF28='Classificação geral'!$G22,'Classificação geral'!$AL22,"")</f>
        <v/>
      </c>
      <c r="FR28" s="179" t="str">
        <f>IFERROR(RANK(FQ28,FQ:FQ,0)+ COUNTIF(FQ$12:FQ27,FQ28),"")</f>
        <v/>
      </c>
      <c r="FT28" s="189" t="str">
        <f>IFERROR(IF(AND('Classificação geral'!$G22="misto",'Classificação geral'!$H22=3,'Classificação geral'!$F22="par"),'Classificação geral'!$C22,""),"")</f>
        <v/>
      </c>
      <c r="FU28" s="178">
        <f>IF(FT28='Classificação geral'!$C22,'Classificação geral'!$D22,"")</f>
        <v>0</v>
      </c>
      <c r="FV28" s="178">
        <f>IF(FT28='Classificação geral'!$C22,'Classificação geral'!$E22,"")</f>
        <v>0</v>
      </c>
      <c r="FW28" s="178" t="str">
        <f>IF(FT28='Classificação geral'!$C22,'Classificação geral'!$F22,"")</f>
        <v/>
      </c>
      <c r="FX28" s="178" t="str">
        <f>IF(FT28='Classificação geral'!$C22,'Classificação geral'!$G22,"")</f>
        <v/>
      </c>
      <c r="FY28" s="189">
        <f>IF(FX28='Classificação geral'!$G22,'Classificação geral'!$H22,"")</f>
        <v>0</v>
      </c>
      <c r="FZ28" s="176">
        <f>IFERROR(IF(FX28='Classificação geral'!$G22,'Classificação geral'!$K22,""),"")</f>
        <v>0</v>
      </c>
      <c r="GA28" s="176">
        <f>IFERROR(IF(FX28='Classificação geral'!$G22,'Classificação geral'!$L22,""),"")</f>
        <v>0</v>
      </c>
      <c r="GB28" s="176">
        <f>IFERROR(IF(FX28='Classificação geral'!$G22,'Classificação geral'!$J22,""),"")</f>
        <v>0</v>
      </c>
      <c r="GC28" s="176" t="str">
        <f>IFERROR(IF(FX28='Classificação geral'!$G22,'Classificação geral'!$EP22,""),"")</f>
        <v/>
      </c>
      <c r="GD28" s="176" t="str">
        <f>IFERROR(IF(FX28='Classificação geral'!$G22,'Classificação geral'!$EQ22,""),"")</f>
        <v/>
      </c>
      <c r="GE28" s="176" t="str">
        <f>IFERROR(IF(FX28='Classificação geral'!$G22,'Classificação geral'!$ER22,""),"")</f>
        <v/>
      </c>
      <c r="GF28" s="176" t="str">
        <f>IFERROR(IF(FX28='Classificação geral'!$G22,'Classificação geral'!$ES22,""),"")</f>
        <v/>
      </c>
      <c r="GG28" s="176" t="str">
        <f>IFERROR(IF(FX28='Classificação geral'!$G22,'Classificação geral'!$ET22,""),"")</f>
        <v/>
      </c>
      <c r="GH28" s="180">
        <f>IFERROR(IF(FX28='Classificação geral'!$G22,'Classificação geral'!$AK22,""),"")</f>
        <v>0</v>
      </c>
      <c r="GI28" s="189" t="str">
        <f>IF(FX28='Classificação geral'!$G22,'Classificação geral'!$AL22,"")</f>
        <v/>
      </c>
      <c r="GJ28" s="179" t="str">
        <f>IFERROR(RANK(GI28,GI:GI,0)+ COUNTIF(GI$12:GI27,GI28),"")</f>
        <v/>
      </c>
    </row>
    <row r="29" spans="2:192" s="181" customFormat="1" ht="21.75" customHeight="1" x14ac:dyDescent="0.3">
      <c r="B29" s="188" t="str">
        <f t="shared" si="0"/>
        <v/>
      </c>
      <c r="C29" s="183" t="str">
        <f t="shared" si="1"/>
        <v/>
      </c>
      <c r="D29" s="184" t="str">
        <f t="shared" si="2"/>
        <v/>
      </c>
      <c r="E29" s="184" t="str">
        <f t="shared" si="3"/>
        <v/>
      </c>
      <c r="F29" s="184" t="str">
        <f t="shared" si="4"/>
        <v/>
      </c>
      <c r="G29" s="184" t="str">
        <f t="shared" si="5"/>
        <v/>
      </c>
      <c r="H29" s="185" t="str">
        <f t="shared" si="6"/>
        <v/>
      </c>
      <c r="I29" s="185" t="str">
        <f t="shared" si="7"/>
        <v/>
      </c>
      <c r="J29" s="185" t="str">
        <f t="shared" si="8"/>
        <v/>
      </c>
      <c r="K29" s="277" t="str">
        <f t="shared" si="9"/>
        <v/>
      </c>
      <c r="L29" s="277" t="str">
        <f t="shared" si="10"/>
        <v/>
      </c>
      <c r="M29" s="277" t="str">
        <f t="shared" si="11"/>
        <v/>
      </c>
      <c r="N29" s="277" t="str">
        <f t="shared" si="12"/>
        <v/>
      </c>
      <c r="O29" s="277" t="str">
        <f t="shared" si="13"/>
        <v/>
      </c>
      <c r="P29" s="278" t="str">
        <f t="shared" si="14"/>
        <v/>
      </c>
      <c r="Q29" s="401" t="str">
        <f t="shared" si="15"/>
        <v/>
      </c>
      <c r="R29" s="186">
        <v>16</v>
      </c>
      <c r="S29" s="187"/>
      <c r="T29" s="187"/>
      <c r="U29" s="188" t="str">
        <f t="shared" si="16"/>
        <v/>
      </c>
      <c r="V29" s="183" t="str">
        <f t="shared" si="17"/>
        <v/>
      </c>
      <c r="W29" s="184" t="str">
        <f t="shared" si="18"/>
        <v/>
      </c>
      <c r="X29" s="184" t="str">
        <f t="shared" si="19"/>
        <v/>
      </c>
      <c r="Y29" s="184" t="str">
        <f t="shared" si="20"/>
        <v/>
      </c>
      <c r="Z29" s="184" t="str">
        <f t="shared" si="21"/>
        <v/>
      </c>
      <c r="AA29" s="185" t="str">
        <f t="shared" si="22"/>
        <v/>
      </c>
      <c r="AB29" s="185" t="str">
        <f t="shared" si="23"/>
        <v/>
      </c>
      <c r="AC29" s="185" t="str">
        <f t="shared" si="24"/>
        <v/>
      </c>
      <c r="AD29" s="277" t="str">
        <f t="shared" si="25"/>
        <v/>
      </c>
      <c r="AE29" s="277" t="str">
        <f t="shared" si="26"/>
        <v/>
      </c>
      <c r="AF29" s="277" t="str">
        <f t="shared" si="27"/>
        <v/>
      </c>
      <c r="AG29" s="277" t="str">
        <f t="shared" si="28"/>
        <v/>
      </c>
      <c r="AH29" s="277" t="str">
        <f t="shared" si="29"/>
        <v/>
      </c>
      <c r="AI29" s="278" t="str">
        <f t="shared" si="30"/>
        <v/>
      </c>
      <c r="AJ29" s="401" t="str">
        <f t="shared" si="31"/>
        <v/>
      </c>
      <c r="AK29" s="186">
        <v>16</v>
      </c>
      <c r="AN29" s="188" t="str">
        <f t="shared" si="32"/>
        <v/>
      </c>
      <c r="AO29" s="183" t="str">
        <f t="shared" si="33"/>
        <v/>
      </c>
      <c r="AP29" s="184" t="str">
        <f t="shared" si="34"/>
        <v/>
      </c>
      <c r="AQ29" s="184" t="str">
        <f t="shared" si="35"/>
        <v/>
      </c>
      <c r="AR29" s="184" t="str">
        <f t="shared" si="36"/>
        <v/>
      </c>
      <c r="AS29" s="184" t="str">
        <f t="shared" si="37"/>
        <v/>
      </c>
      <c r="AT29" s="185" t="str">
        <f t="shared" si="38"/>
        <v/>
      </c>
      <c r="AU29" s="185" t="str">
        <f t="shared" si="39"/>
        <v/>
      </c>
      <c r="AV29" s="185" t="str">
        <f t="shared" si="40"/>
        <v/>
      </c>
      <c r="AW29" s="277" t="str">
        <f t="shared" si="41"/>
        <v/>
      </c>
      <c r="AX29" s="277" t="str">
        <f t="shared" si="42"/>
        <v/>
      </c>
      <c r="AY29" s="277" t="str">
        <f t="shared" si="43"/>
        <v/>
      </c>
      <c r="AZ29" s="277" t="str">
        <f t="shared" si="44"/>
        <v/>
      </c>
      <c r="BA29" s="277" t="str">
        <f t="shared" si="45"/>
        <v/>
      </c>
      <c r="BB29" s="278" t="str">
        <f t="shared" si="46"/>
        <v/>
      </c>
      <c r="BC29" s="401" t="str">
        <f t="shared" si="47"/>
        <v/>
      </c>
      <c r="BD29" s="186">
        <v>16</v>
      </c>
      <c r="BE29" s="187"/>
      <c r="BF29" s="187"/>
      <c r="BG29" s="188" t="str">
        <f t="shared" si="48"/>
        <v/>
      </c>
      <c r="BH29" s="183" t="str">
        <f t="shared" si="49"/>
        <v/>
      </c>
      <c r="BI29" s="184" t="str">
        <f t="shared" si="50"/>
        <v/>
      </c>
      <c r="BJ29" s="184" t="str">
        <f t="shared" si="51"/>
        <v/>
      </c>
      <c r="BK29" s="184" t="str">
        <f t="shared" si="52"/>
        <v/>
      </c>
      <c r="BL29" s="184" t="str">
        <f t="shared" si="53"/>
        <v/>
      </c>
      <c r="BM29" s="185" t="str">
        <f t="shared" si="54"/>
        <v/>
      </c>
      <c r="BN29" s="185" t="str">
        <f t="shared" si="55"/>
        <v/>
      </c>
      <c r="BO29" s="185" t="str">
        <f t="shared" si="56"/>
        <v/>
      </c>
      <c r="BP29" s="277" t="str">
        <f t="shared" si="57"/>
        <v/>
      </c>
      <c r="BQ29" s="277" t="str">
        <f t="shared" si="58"/>
        <v/>
      </c>
      <c r="BR29" s="277" t="str">
        <f t="shared" si="59"/>
        <v/>
      </c>
      <c r="BS29" s="277" t="str">
        <f t="shared" si="60"/>
        <v/>
      </c>
      <c r="BT29" s="277" t="str">
        <f t="shared" si="61"/>
        <v/>
      </c>
      <c r="BU29" s="278" t="str">
        <f t="shared" si="62"/>
        <v/>
      </c>
      <c r="BV29" s="401" t="str">
        <f t="shared" si="63"/>
        <v/>
      </c>
      <c r="BW29" s="186">
        <v>16</v>
      </c>
      <c r="BY29" s="187"/>
      <c r="BZ29" s="188" t="str">
        <f t="shared" si="64"/>
        <v/>
      </c>
      <c r="CA29" s="183" t="str">
        <f t="shared" si="65"/>
        <v/>
      </c>
      <c r="CB29" s="184" t="str">
        <f t="shared" si="66"/>
        <v/>
      </c>
      <c r="CC29" s="184" t="str">
        <f t="shared" si="67"/>
        <v/>
      </c>
      <c r="CD29" s="184" t="str">
        <f t="shared" si="68"/>
        <v/>
      </c>
      <c r="CE29" s="184" t="str">
        <f t="shared" si="69"/>
        <v/>
      </c>
      <c r="CF29" s="185" t="str">
        <f t="shared" si="70"/>
        <v/>
      </c>
      <c r="CG29" s="185" t="str">
        <f t="shared" si="71"/>
        <v/>
      </c>
      <c r="CH29" s="185" t="str">
        <f t="shared" si="72"/>
        <v/>
      </c>
      <c r="CI29" s="277" t="str">
        <f t="shared" si="73"/>
        <v/>
      </c>
      <c r="CJ29" s="277" t="str">
        <f t="shared" si="74"/>
        <v/>
      </c>
      <c r="CK29" s="277" t="str">
        <f t="shared" si="75"/>
        <v/>
      </c>
      <c r="CL29" s="277" t="str">
        <f t="shared" si="76"/>
        <v/>
      </c>
      <c r="CM29" s="277" t="str">
        <f t="shared" si="77"/>
        <v/>
      </c>
      <c r="CN29" s="278" t="str">
        <f t="shared" si="78"/>
        <v/>
      </c>
      <c r="CO29" s="401" t="str">
        <f t="shared" si="79"/>
        <v/>
      </c>
      <c r="CP29" s="186">
        <v>16</v>
      </c>
      <c r="CQ29" s="187"/>
      <c r="CR29" s="187"/>
      <c r="CS29" s="187"/>
      <c r="CT29" s="187"/>
      <c r="CU29" s="187"/>
      <c r="CV29" s="187"/>
      <c r="CW29" s="187"/>
      <c r="CX29" s="187"/>
      <c r="CZ29" s="189" t="str">
        <f>IFERROR(IF(AND('Classificação geral'!$G23="fem",'Classificação geral'!$H23=3,'Classificação geral'!$F23="par"),'Classificação geral'!$C23,""),"")</f>
        <v/>
      </c>
      <c r="DA29" s="178">
        <f>IF($CZ29='Classificação geral'!$C23,'Classificação geral'!$D23,"")</f>
        <v>0</v>
      </c>
      <c r="DB29" s="178">
        <f>IF($CZ29='Classificação geral'!$C23,'Classificação geral'!$E23,"")</f>
        <v>0</v>
      </c>
      <c r="DC29" s="178" t="str">
        <f>IF($CZ29='Classificação geral'!$C23,'Classificação geral'!$F23,"")</f>
        <v/>
      </c>
      <c r="DD29" s="178" t="str">
        <f>IF($CZ29='Classificação geral'!$C23,'Classificação geral'!$G23,"")</f>
        <v/>
      </c>
      <c r="DE29" s="189">
        <f>IF($DD29='Classificação geral'!$G23,'Classificação geral'!$H23,"")</f>
        <v>0</v>
      </c>
      <c r="DF29" s="176">
        <f>IFERROR(IF(DD29='Classificação geral'!$G23,'Classificação geral'!$K23,""),"")</f>
        <v>0</v>
      </c>
      <c r="DG29" s="176">
        <f>IFERROR(IF(DD29='Classificação geral'!$G23,'Classificação geral'!$L23,""),"")</f>
        <v>0</v>
      </c>
      <c r="DH29" s="176">
        <f>IFERROR(IF(DD29='Classificação geral'!$G23,'Classificação geral'!$J23,""),"")</f>
        <v>0</v>
      </c>
      <c r="DI29" s="176" t="str">
        <f>IFERROR(IF(DD29='Classificação geral'!$G23,'Classificação geral'!$EP23,""),"")</f>
        <v/>
      </c>
      <c r="DJ29" s="176" t="str">
        <f>IFERROR(IF(DD29='Classificação geral'!$G23,'Classificação geral'!$EQ23,""),"")</f>
        <v/>
      </c>
      <c r="DK29" s="176" t="str">
        <f>IFERROR(IF(DD29='Classificação geral'!$G23,'Classificação geral'!$ER23,""),"")</f>
        <v/>
      </c>
      <c r="DL29" s="176" t="str">
        <f>IFERROR(IF(DD29='Classificação geral'!$G23,'Classificação geral'!$ES23,""),"")</f>
        <v/>
      </c>
      <c r="DM29" s="176" t="str">
        <f>IFERROR(IF(DD29='Classificação geral'!$G23,'Classificação geral'!$ET23,""),"")</f>
        <v/>
      </c>
      <c r="DN29" s="180">
        <f>IFERROR(IF(DD29='Classificação geral'!$G23,'Classificação geral'!$AK23,""),"")</f>
        <v>0</v>
      </c>
      <c r="DO29" s="190" t="str">
        <f>IF($DD29='Classificação geral'!$G23,'Classificação geral'!$AL23,"")</f>
        <v/>
      </c>
      <c r="DP29" s="179" t="str">
        <f>IFERROR(RANK(DO29,DO:DO,0)+ COUNTIF(DO$12:DO28,DO29),"")</f>
        <v/>
      </c>
      <c r="DR29" s="189" t="str">
        <f>IFERROR(IF(AND('Classificação geral'!$G23="mas",'Classificação geral'!$H23=3,'Classificação geral'!$F23="par"),'Classificação geral'!$C23,""),"")</f>
        <v/>
      </c>
      <c r="DS29" s="178">
        <f>IF($DR29='Classificação geral'!$C23,'Classificação geral'!$D23,"")</f>
        <v>0</v>
      </c>
      <c r="DT29" s="178">
        <f>IF($DR29='Classificação geral'!$C23,'Classificação geral'!$E23,"")</f>
        <v>0</v>
      </c>
      <c r="DU29" s="178" t="str">
        <f>IF($DR29='Classificação geral'!$C23,'Classificação geral'!$F23,"")</f>
        <v/>
      </c>
      <c r="DV29" s="178" t="str">
        <f>IF($DR29='Classificação geral'!$C23,'Classificação geral'!$G23,"")</f>
        <v/>
      </c>
      <c r="DW29" s="189">
        <f>IF($DV29='Classificação geral'!$G23,'Classificação geral'!$H23,"")</f>
        <v>0</v>
      </c>
      <c r="DX29" s="176">
        <f>IFERROR(IF(DV29='Classificação geral'!$G23,'Classificação geral'!$K23,""),"")</f>
        <v>0</v>
      </c>
      <c r="DY29" s="176">
        <f>IFERROR(IF(DV29='Classificação geral'!$G23,'Classificação geral'!$L23,""),"")</f>
        <v>0</v>
      </c>
      <c r="DZ29" s="176">
        <f>IFERROR(IF(DV29='Classificação geral'!$G23,'Classificação geral'!$J23,""),"")</f>
        <v>0</v>
      </c>
      <c r="EA29" s="176" t="str">
        <f>IFERROR(IF(DV29='Classificação geral'!$G23,'Classificação geral'!$EP23,""),"")</f>
        <v/>
      </c>
      <c r="EB29" s="176" t="str">
        <f>IFERROR(IF(DV29='Classificação geral'!$G23,'Classificação geral'!$EQ23,""),"")</f>
        <v/>
      </c>
      <c r="EC29" s="176" t="str">
        <f>IFERROR(IF(DV29='Classificação geral'!$G23,'Classificação geral'!$ER23,""),"")</f>
        <v/>
      </c>
      <c r="ED29" s="176" t="str">
        <f>IFERROR(IF(DV29='Classificação geral'!$G23,'Classificação geral'!$ES23,""),"")</f>
        <v/>
      </c>
      <c r="EE29" s="176" t="str">
        <f>IFERROR(IF(DV29='Classificação geral'!$G23,'Classificação geral'!$ET23,""),"")</f>
        <v/>
      </c>
      <c r="EF29" s="180">
        <f>IFERROR(IF(DV29='Classificação geral'!$G23,'Classificação geral'!$AK23,""),"")</f>
        <v>0</v>
      </c>
      <c r="EG29" s="189" t="str">
        <f>IF($DV29='Classificação geral'!$G23,'Classificação geral'!$AL23,"")</f>
        <v/>
      </c>
      <c r="EH29" s="179" t="str">
        <f>IFERROR(RANK(EG29,EG:EG,0)+ COUNTIF(EG$12:EG28,EG29),"")</f>
        <v/>
      </c>
      <c r="EJ29" s="189" t="str">
        <f>IFERROR(IF(AND('Classificação geral'!$G23="fem",'Classificação geral'!$H23=3,'Classificação geral'!$F23="trio"),'Classificação geral'!$C23,""),"")</f>
        <v/>
      </c>
      <c r="EK29" s="178">
        <f>IF(EJ29='Classificação geral'!$C23,'Classificação geral'!$D23,"")</f>
        <v>0</v>
      </c>
      <c r="EL29" s="178">
        <f>IF(EJ29='Classificação geral'!$C23,'Classificação geral'!$E23,"")</f>
        <v>0</v>
      </c>
      <c r="EM29" s="178" t="str">
        <f>IF(EJ29='Classificação geral'!$C23,'Classificação geral'!$F23,"")</f>
        <v/>
      </c>
      <c r="EN29" s="178" t="str">
        <f>IF(EJ29='Classificação geral'!$C23,'Classificação geral'!$G23,"")</f>
        <v/>
      </c>
      <c r="EO29" s="189">
        <f>IF(EN29='Classificação geral'!$G23,'Classificação geral'!$H23,"")</f>
        <v>0</v>
      </c>
      <c r="EP29" s="176">
        <f>IFERROR(IF(EN29='Classificação geral'!$G23,'Classificação geral'!$K23,""),"")</f>
        <v>0</v>
      </c>
      <c r="EQ29" s="176">
        <f>IFERROR(IF(EN29='Classificação geral'!$G23,'Classificação geral'!$L23,""),"")</f>
        <v>0</v>
      </c>
      <c r="ER29" s="176">
        <f>IFERROR(IF(EN29='Classificação geral'!$G23,'Classificação geral'!$J23,""),"")</f>
        <v>0</v>
      </c>
      <c r="ES29" s="176" t="str">
        <f>IFERROR(IF(EN29='Classificação geral'!$G23,'Classificação geral'!$EP23,""),"")</f>
        <v/>
      </c>
      <c r="ET29" s="176" t="str">
        <f>IFERROR(IF(EN29='Classificação geral'!$G23,'Classificação geral'!$EQ23,""),"")</f>
        <v/>
      </c>
      <c r="EU29" s="176" t="str">
        <f>IFERROR(IF(EN29='Classificação geral'!$G23,'Classificação geral'!$ER23,""),"")</f>
        <v/>
      </c>
      <c r="EV29" s="176" t="str">
        <f>IFERROR(IF(EN29='Classificação geral'!$G23,'Classificação geral'!$ES23,""),"")</f>
        <v/>
      </c>
      <c r="EW29" s="176" t="str">
        <f>IFERROR(IF(EN29='Classificação geral'!$G23,'Classificação geral'!$ET23,""),"")</f>
        <v/>
      </c>
      <c r="EX29" s="180">
        <f>IFERROR(IF(EN29='Classificação geral'!$G23,'Classificação geral'!$AK23,""),"")</f>
        <v>0</v>
      </c>
      <c r="EY29" s="189" t="str">
        <f>IF(EN29='Classificação geral'!$G23,'Classificação geral'!$AL23,"")</f>
        <v/>
      </c>
      <c r="EZ29" s="179" t="str">
        <f>IFERROR(RANK(EY29,EY:EY,0)+ COUNTIF(EY$12:EY28,EY29),"")</f>
        <v/>
      </c>
      <c r="FB29" s="189" t="str">
        <f>IFERROR(IF(AND('Classificação geral'!$G23="mas",'Classificação geral'!$H23=3,'Classificação geral'!$F23="trio"),'Classificação geral'!$C23,""),"")</f>
        <v/>
      </c>
      <c r="FC29" s="178">
        <f>IF(FB29='Classificação geral'!$C23,'Classificação geral'!$D23,"")</f>
        <v>0</v>
      </c>
      <c r="FD29" s="178">
        <f>IF(FB29='Classificação geral'!$C23,'Classificação geral'!$E23,"")</f>
        <v>0</v>
      </c>
      <c r="FE29" s="178" t="str">
        <f>IF(FB29='Classificação geral'!$C23,'Classificação geral'!$F23,"")</f>
        <v/>
      </c>
      <c r="FF29" s="178" t="str">
        <f>IF(FB29='Classificação geral'!$C23,'Classificação geral'!$G23,"")</f>
        <v/>
      </c>
      <c r="FG29" s="189">
        <f>IF(FF29='Classificação geral'!$G23,'Classificação geral'!$H23,"")</f>
        <v>0</v>
      </c>
      <c r="FH29" s="176">
        <f>IFERROR(IF(FF29='Classificação geral'!$G23,'Classificação geral'!$K23,""),"")</f>
        <v>0</v>
      </c>
      <c r="FI29" s="176">
        <f>IFERROR(IF(FF29='Classificação geral'!$G23,'Classificação geral'!$L23,""),"")</f>
        <v>0</v>
      </c>
      <c r="FJ29" s="176">
        <f>IFERROR(IF(FF29='Classificação geral'!$G23,'Classificação geral'!$J23,""),"")</f>
        <v>0</v>
      </c>
      <c r="FK29" s="176" t="str">
        <f>IFERROR(IF(FF29='Classificação geral'!$G23,'Classificação geral'!$EP23,""),"")</f>
        <v/>
      </c>
      <c r="FL29" s="176" t="str">
        <f>IFERROR(IF(FF29='Classificação geral'!$G23,'Classificação geral'!$EQ23,""),"")</f>
        <v/>
      </c>
      <c r="FM29" s="176" t="str">
        <f>IFERROR(IF(FF29='Classificação geral'!$G23,'Classificação geral'!$ER23,""),"")</f>
        <v/>
      </c>
      <c r="FN29" s="176" t="str">
        <f>IFERROR(IF(FF29='Classificação geral'!$G23,'Classificação geral'!$ES23,""),"")</f>
        <v/>
      </c>
      <c r="FO29" s="176" t="str">
        <f>IFERROR(IF(FF29='Classificação geral'!$G23,'Classificação geral'!$ET23,""),"")</f>
        <v/>
      </c>
      <c r="FP29" s="180">
        <f>IFERROR(IF(FF29='Classificação geral'!$G23,'Classificação geral'!$AK23,""),"")</f>
        <v>0</v>
      </c>
      <c r="FQ29" s="189" t="str">
        <f>IF(FF29='Classificação geral'!$G23,'Classificação geral'!$AL23,"")</f>
        <v/>
      </c>
      <c r="FR29" s="179" t="str">
        <f>IFERROR(RANK(FQ29,FQ:FQ,0)+ COUNTIF(FQ$12:FQ28,FQ29),"")</f>
        <v/>
      </c>
      <c r="FT29" s="189" t="str">
        <f>IFERROR(IF(AND('Classificação geral'!$G23="misto",'Classificação geral'!$H23=3,'Classificação geral'!$F23="par"),'Classificação geral'!$C23,""),"")</f>
        <v/>
      </c>
      <c r="FU29" s="178">
        <f>IF(FT29='Classificação geral'!$C23,'Classificação geral'!$D23,"")</f>
        <v>0</v>
      </c>
      <c r="FV29" s="178">
        <f>IF(FT29='Classificação geral'!$C23,'Classificação geral'!$E23,"")</f>
        <v>0</v>
      </c>
      <c r="FW29" s="178" t="str">
        <f>IF(FT29='Classificação geral'!$C23,'Classificação geral'!$F23,"")</f>
        <v/>
      </c>
      <c r="FX29" s="178" t="str">
        <f>IF(FT29='Classificação geral'!$C23,'Classificação geral'!$G23,"")</f>
        <v/>
      </c>
      <c r="FY29" s="189">
        <f>IF(FX29='Classificação geral'!$G23,'Classificação geral'!$H23,"")</f>
        <v>0</v>
      </c>
      <c r="FZ29" s="176">
        <f>IFERROR(IF(FX29='Classificação geral'!$G23,'Classificação geral'!$K23,""),"")</f>
        <v>0</v>
      </c>
      <c r="GA29" s="176">
        <f>IFERROR(IF(FX29='Classificação geral'!$G23,'Classificação geral'!$L23,""),"")</f>
        <v>0</v>
      </c>
      <c r="GB29" s="176">
        <f>IFERROR(IF(FX29='Classificação geral'!$G23,'Classificação geral'!$J23,""),"")</f>
        <v>0</v>
      </c>
      <c r="GC29" s="176" t="str">
        <f>IFERROR(IF(FX29='Classificação geral'!$G23,'Classificação geral'!$EP23,""),"")</f>
        <v/>
      </c>
      <c r="GD29" s="176" t="str">
        <f>IFERROR(IF(FX29='Classificação geral'!$G23,'Classificação geral'!$EQ23,""),"")</f>
        <v/>
      </c>
      <c r="GE29" s="176" t="str">
        <f>IFERROR(IF(FX29='Classificação geral'!$G23,'Classificação geral'!$ER23,""),"")</f>
        <v/>
      </c>
      <c r="GF29" s="176" t="str">
        <f>IFERROR(IF(FX29='Classificação geral'!$G23,'Classificação geral'!$ES23,""),"")</f>
        <v/>
      </c>
      <c r="GG29" s="176" t="str">
        <f>IFERROR(IF(FX29='Classificação geral'!$G23,'Classificação geral'!$ET23,""),"")</f>
        <v/>
      </c>
      <c r="GH29" s="180">
        <f>IFERROR(IF(FX29='Classificação geral'!$G23,'Classificação geral'!$AK23,""),"")</f>
        <v>0</v>
      </c>
      <c r="GI29" s="189" t="str">
        <f>IF(FX29='Classificação geral'!$G23,'Classificação geral'!$AL23,"")</f>
        <v/>
      </c>
      <c r="GJ29" s="179" t="str">
        <f>IFERROR(RANK(GI29,GI:GI,0)+ COUNTIF(GI$12:GI28,GI29),"")</f>
        <v/>
      </c>
    </row>
    <row r="30" spans="2:192" s="181" customFormat="1" ht="21.75" customHeight="1" x14ac:dyDescent="0.3">
      <c r="B30" s="188" t="str">
        <f t="shared" si="0"/>
        <v/>
      </c>
      <c r="C30" s="183" t="str">
        <f t="shared" si="1"/>
        <v/>
      </c>
      <c r="D30" s="184" t="str">
        <f t="shared" si="2"/>
        <v/>
      </c>
      <c r="E30" s="184" t="str">
        <f t="shared" si="3"/>
        <v/>
      </c>
      <c r="F30" s="184" t="str">
        <f t="shared" si="4"/>
        <v/>
      </c>
      <c r="G30" s="184" t="str">
        <f t="shared" si="5"/>
        <v/>
      </c>
      <c r="H30" s="185" t="str">
        <f t="shared" si="6"/>
        <v/>
      </c>
      <c r="I30" s="185" t="str">
        <f t="shared" si="7"/>
        <v/>
      </c>
      <c r="J30" s="185" t="str">
        <f t="shared" si="8"/>
        <v/>
      </c>
      <c r="K30" s="277" t="str">
        <f t="shared" si="9"/>
        <v/>
      </c>
      <c r="L30" s="277" t="str">
        <f t="shared" si="10"/>
        <v/>
      </c>
      <c r="M30" s="277" t="str">
        <f t="shared" si="11"/>
        <v/>
      </c>
      <c r="N30" s="277" t="str">
        <f t="shared" si="12"/>
        <v/>
      </c>
      <c r="O30" s="277" t="str">
        <f t="shared" si="13"/>
        <v/>
      </c>
      <c r="P30" s="278" t="str">
        <f t="shared" si="14"/>
        <v/>
      </c>
      <c r="Q30" s="401" t="str">
        <f t="shared" si="15"/>
        <v/>
      </c>
      <c r="R30" s="186">
        <v>17</v>
      </c>
      <c r="S30" s="187"/>
      <c r="T30" s="187"/>
      <c r="U30" s="188" t="str">
        <f t="shared" si="16"/>
        <v/>
      </c>
      <c r="V30" s="183" t="str">
        <f t="shared" si="17"/>
        <v/>
      </c>
      <c r="W30" s="184" t="str">
        <f t="shared" si="18"/>
        <v/>
      </c>
      <c r="X30" s="184" t="str">
        <f t="shared" si="19"/>
        <v/>
      </c>
      <c r="Y30" s="184" t="str">
        <f t="shared" si="20"/>
        <v/>
      </c>
      <c r="Z30" s="184" t="str">
        <f t="shared" si="21"/>
        <v/>
      </c>
      <c r="AA30" s="185" t="str">
        <f t="shared" si="22"/>
        <v/>
      </c>
      <c r="AB30" s="185" t="str">
        <f t="shared" si="23"/>
        <v/>
      </c>
      <c r="AC30" s="185" t="str">
        <f t="shared" si="24"/>
        <v/>
      </c>
      <c r="AD30" s="277" t="str">
        <f t="shared" si="25"/>
        <v/>
      </c>
      <c r="AE30" s="277" t="str">
        <f t="shared" si="26"/>
        <v/>
      </c>
      <c r="AF30" s="277" t="str">
        <f t="shared" si="27"/>
        <v/>
      </c>
      <c r="AG30" s="277" t="str">
        <f t="shared" si="28"/>
        <v/>
      </c>
      <c r="AH30" s="277" t="str">
        <f t="shared" si="29"/>
        <v/>
      </c>
      <c r="AI30" s="278" t="str">
        <f t="shared" si="30"/>
        <v/>
      </c>
      <c r="AJ30" s="401" t="str">
        <f t="shared" si="31"/>
        <v/>
      </c>
      <c r="AK30" s="186">
        <v>17</v>
      </c>
      <c r="AN30" s="188" t="str">
        <f t="shared" si="32"/>
        <v/>
      </c>
      <c r="AO30" s="183" t="str">
        <f t="shared" si="33"/>
        <v/>
      </c>
      <c r="AP30" s="184" t="str">
        <f t="shared" si="34"/>
        <v/>
      </c>
      <c r="AQ30" s="184" t="str">
        <f t="shared" si="35"/>
        <v/>
      </c>
      <c r="AR30" s="184" t="str">
        <f t="shared" si="36"/>
        <v/>
      </c>
      <c r="AS30" s="184" t="str">
        <f t="shared" si="37"/>
        <v/>
      </c>
      <c r="AT30" s="185" t="str">
        <f t="shared" si="38"/>
        <v/>
      </c>
      <c r="AU30" s="185" t="str">
        <f t="shared" si="39"/>
        <v/>
      </c>
      <c r="AV30" s="185" t="str">
        <f t="shared" si="40"/>
        <v/>
      </c>
      <c r="AW30" s="277" t="str">
        <f t="shared" si="41"/>
        <v/>
      </c>
      <c r="AX30" s="277" t="str">
        <f t="shared" si="42"/>
        <v/>
      </c>
      <c r="AY30" s="277" t="str">
        <f t="shared" si="43"/>
        <v/>
      </c>
      <c r="AZ30" s="277" t="str">
        <f t="shared" si="44"/>
        <v/>
      </c>
      <c r="BA30" s="277" t="str">
        <f t="shared" si="45"/>
        <v/>
      </c>
      <c r="BB30" s="278" t="str">
        <f t="shared" si="46"/>
        <v/>
      </c>
      <c r="BC30" s="401" t="str">
        <f t="shared" si="47"/>
        <v/>
      </c>
      <c r="BD30" s="186">
        <v>17</v>
      </c>
      <c r="BE30" s="187"/>
      <c r="BF30" s="187"/>
      <c r="BG30" s="188" t="str">
        <f t="shared" si="48"/>
        <v/>
      </c>
      <c r="BH30" s="183" t="str">
        <f t="shared" si="49"/>
        <v/>
      </c>
      <c r="BI30" s="184" t="str">
        <f t="shared" si="50"/>
        <v/>
      </c>
      <c r="BJ30" s="184" t="str">
        <f t="shared" si="51"/>
        <v/>
      </c>
      <c r="BK30" s="184" t="str">
        <f t="shared" si="52"/>
        <v/>
      </c>
      <c r="BL30" s="184" t="str">
        <f t="shared" si="53"/>
        <v/>
      </c>
      <c r="BM30" s="185" t="str">
        <f t="shared" si="54"/>
        <v/>
      </c>
      <c r="BN30" s="185" t="str">
        <f t="shared" si="55"/>
        <v/>
      </c>
      <c r="BO30" s="185" t="str">
        <f t="shared" si="56"/>
        <v/>
      </c>
      <c r="BP30" s="277" t="str">
        <f t="shared" si="57"/>
        <v/>
      </c>
      <c r="BQ30" s="277" t="str">
        <f t="shared" si="58"/>
        <v/>
      </c>
      <c r="BR30" s="277" t="str">
        <f t="shared" si="59"/>
        <v/>
      </c>
      <c r="BS30" s="277" t="str">
        <f t="shared" si="60"/>
        <v/>
      </c>
      <c r="BT30" s="277" t="str">
        <f t="shared" si="61"/>
        <v/>
      </c>
      <c r="BU30" s="278" t="str">
        <f t="shared" si="62"/>
        <v/>
      </c>
      <c r="BV30" s="401" t="str">
        <f t="shared" si="63"/>
        <v/>
      </c>
      <c r="BW30" s="186">
        <v>17</v>
      </c>
      <c r="BY30" s="187"/>
      <c r="BZ30" s="188" t="str">
        <f t="shared" si="64"/>
        <v/>
      </c>
      <c r="CA30" s="183" t="str">
        <f t="shared" si="65"/>
        <v/>
      </c>
      <c r="CB30" s="184" t="str">
        <f t="shared" si="66"/>
        <v/>
      </c>
      <c r="CC30" s="184" t="str">
        <f t="shared" si="67"/>
        <v/>
      </c>
      <c r="CD30" s="184" t="str">
        <f t="shared" si="68"/>
        <v/>
      </c>
      <c r="CE30" s="184" t="str">
        <f t="shared" si="69"/>
        <v/>
      </c>
      <c r="CF30" s="185" t="str">
        <f t="shared" si="70"/>
        <v/>
      </c>
      <c r="CG30" s="185" t="str">
        <f t="shared" si="71"/>
        <v/>
      </c>
      <c r="CH30" s="185" t="str">
        <f t="shared" si="72"/>
        <v/>
      </c>
      <c r="CI30" s="277" t="str">
        <f t="shared" si="73"/>
        <v/>
      </c>
      <c r="CJ30" s="277" t="str">
        <f t="shared" si="74"/>
        <v/>
      </c>
      <c r="CK30" s="277" t="str">
        <f t="shared" si="75"/>
        <v/>
      </c>
      <c r="CL30" s="277" t="str">
        <f t="shared" si="76"/>
        <v/>
      </c>
      <c r="CM30" s="277" t="str">
        <f t="shared" si="77"/>
        <v/>
      </c>
      <c r="CN30" s="278" t="str">
        <f t="shared" si="78"/>
        <v/>
      </c>
      <c r="CO30" s="401" t="str">
        <f t="shared" si="79"/>
        <v/>
      </c>
      <c r="CP30" s="186">
        <v>17</v>
      </c>
      <c r="CQ30" s="187"/>
      <c r="CR30" s="187"/>
      <c r="CS30" s="187"/>
      <c r="CT30" s="187"/>
      <c r="CU30" s="187"/>
      <c r="CV30" s="187"/>
      <c r="CW30" s="187"/>
      <c r="CX30" s="187"/>
      <c r="CZ30" s="189" t="str">
        <f>IFERROR(IF(AND('Classificação geral'!$G24="fem",'Classificação geral'!$H24=3,'Classificação geral'!$F24="par"),'Classificação geral'!$C24,""),"")</f>
        <v/>
      </c>
      <c r="DA30" s="178">
        <f>IF($CZ30='Classificação geral'!$C24,'Classificação geral'!$D24,"")</f>
        <v>0</v>
      </c>
      <c r="DB30" s="178">
        <f>IF($CZ30='Classificação geral'!$C24,'Classificação geral'!$E24,"")</f>
        <v>0</v>
      </c>
      <c r="DC30" s="178" t="str">
        <f>IF($CZ30='Classificação geral'!$C24,'Classificação geral'!$F24,"")</f>
        <v/>
      </c>
      <c r="DD30" s="178" t="str">
        <f>IF($CZ30='Classificação geral'!$C24,'Classificação geral'!$G24,"")</f>
        <v/>
      </c>
      <c r="DE30" s="189">
        <f>IF($DD30='Classificação geral'!$G24,'Classificação geral'!$H24,"")</f>
        <v>0</v>
      </c>
      <c r="DF30" s="176">
        <f>IFERROR(IF(DD30='Classificação geral'!$G24,'Classificação geral'!$K24,""),"")</f>
        <v>0</v>
      </c>
      <c r="DG30" s="176">
        <f>IFERROR(IF(DD30='Classificação geral'!$G24,'Classificação geral'!$L24,""),"")</f>
        <v>0</v>
      </c>
      <c r="DH30" s="176">
        <f>IFERROR(IF(DD30='Classificação geral'!$G24,'Classificação geral'!$J24,""),"")</f>
        <v>0</v>
      </c>
      <c r="DI30" s="176" t="str">
        <f>IFERROR(IF(DD30='Classificação geral'!$G24,'Classificação geral'!$EP24,""),"")</f>
        <v/>
      </c>
      <c r="DJ30" s="176" t="str">
        <f>IFERROR(IF(DD30='Classificação geral'!$G24,'Classificação geral'!$EQ24,""),"")</f>
        <v/>
      </c>
      <c r="DK30" s="176" t="str">
        <f>IFERROR(IF(DD30='Classificação geral'!$G24,'Classificação geral'!$ER24,""),"")</f>
        <v/>
      </c>
      <c r="DL30" s="176" t="str">
        <f>IFERROR(IF(DD30='Classificação geral'!$G24,'Classificação geral'!$ES24,""),"")</f>
        <v/>
      </c>
      <c r="DM30" s="176" t="str">
        <f>IFERROR(IF(DD30='Classificação geral'!$G24,'Classificação geral'!$ET24,""),"")</f>
        <v/>
      </c>
      <c r="DN30" s="180">
        <f>IFERROR(IF(DD30='Classificação geral'!$G24,'Classificação geral'!$AK24,""),"")</f>
        <v>0</v>
      </c>
      <c r="DO30" s="190" t="str">
        <f>IF($DD30='Classificação geral'!$G24,'Classificação geral'!$AL24,"")</f>
        <v/>
      </c>
      <c r="DP30" s="179" t="str">
        <f>IFERROR(RANK(DO30,DO:DO,0)+ COUNTIF(DO$12:DO29,DO30),"")</f>
        <v/>
      </c>
      <c r="DR30" s="189" t="str">
        <f>IFERROR(IF(AND('Classificação geral'!$G24="mas",'Classificação geral'!$H24=3,'Classificação geral'!$F24="par"),'Classificação geral'!$C24,""),"")</f>
        <v/>
      </c>
      <c r="DS30" s="178">
        <f>IF($DR30='Classificação geral'!$C24,'Classificação geral'!$D24,"")</f>
        <v>0</v>
      </c>
      <c r="DT30" s="178">
        <f>IF($DR30='Classificação geral'!$C24,'Classificação geral'!$E24,"")</f>
        <v>0</v>
      </c>
      <c r="DU30" s="178" t="str">
        <f>IF($DR30='Classificação geral'!$C24,'Classificação geral'!$F24,"")</f>
        <v/>
      </c>
      <c r="DV30" s="178" t="str">
        <f>IF($DR30='Classificação geral'!$C24,'Classificação geral'!$G24,"")</f>
        <v/>
      </c>
      <c r="DW30" s="189">
        <f>IF($DV30='Classificação geral'!$G24,'Classificação geral'!$H24,"")</f>
        <v>0</v>
      </c>
      <c r="DX30" s="176">
        <f>IFERROR(IF(DV30='Classificação geral'!$G24,'Classificação geral'!$K24,""),"")</f>
        <v>0</v>
      </c>
      <c r="DY30" s="176">
        <f>IFERROR(IF(DV30='Classificação geral'!$G24,'Classificação geral'!$L24,""),"")</f>
        <v>0</v>
      </c>
      <c r="DZ30" s="176">
        <f>IFERROR(IF(DV30='Classificação geral'!$G24,'Classificação geral'!$J24,""),"")</f>
        <v>0</v>
      </c>
      <c r="EA30" s="176" t="str">
        <f>IFERROR(IF(DV30='Classificação geral'!$G24,'Classificação geral'!$EP24,""),"")</f>
        <v/>
      </c>
      <c r="EB30" s="176" t="str">
        <f>IFERROR(IF(DV30='Classificação geral'!$G24,'Classificação geral'!$EQ24,""),"")</f>
        <v/>
      </c>
      <c r="EC30" s="176" t="str">
        <f>IFERROR(IF(DV30='Classificação geral'!$G24,'Classificação geral'!$ER24,""),"")</f>
        <v/>
      </c>
      <c r="ED30" s="176" t="str">
        <f>IFERROR(IF(DV30='Classificação geral'!$G24,'Classificação geral'!$ES24,""),"")</f>
        <v/>
      </c>
      <c r="EE30" s="176" t="str">
        <f>IFERROR(IF(DV30='Classificação geral'!$G24,'Classificação geral'!$ET24,""),"")</f>
        <v/>
      </c>
      <c r="EF30" s="180">
        <f>IFERROR(IF(DV30='Classificação geral'!$G24,'Classificação geral'!$AK24,""),"")</f>
        <v>0</v>
      </c>
      <c r="EG30" s="189" t="str">
        <f>IF($DV30='Classificação geral'!$G24,'Classificação geral'!$AL24,"")</f>
        <v/>
      </c>
      <c r="EH30" s="179" t="str">
        <f>IFERROR(RANK(EG30,EG:EG,0)+ COUNTIF(EG$12:EG29,EG30),"")</f>
        <v/>
      </c>
      <c r="EJ30" s="189" t="str">
        <f>IFERROR(IF(AND('Classificação geral'!$G24="fem",'Classificação geral'!$H24=3,'Classificação geral'!$F24="trio"),'Classificação geral'!$C24,""),"")</f>
        <v/>
      </c>
      <c r="EK30" s="178">
        <f>IF(EJ30='Classificação geral'!$C24,'Classificação geral'!$D24,"")</f>
        <v>0</v>
      </c>
      <c r="EL30" s="178">
        <f>IF(EJ30='Classificação geral'!$C24,'Classificação geral'!$E24,"")</f>
        <v>0</v>
      </c>
      <c r="EM30" s="178" t="str">
        <f>IF(EJ30='Classificação geral'!$C24,'Classificação geral'!$F24,"")</f>
        <v/>
      </c>
      <c r="EN30" s="178" t="str">
        <f>IF(EJ30='Classificação geral'!$C24,'Classificação geral'!$G24,"")</f>
        <v/>
      </c>
      <c r="EO30" s="189">
        <f>IF(EN30='Classificação geral'!$G24,'Classificação geral'!$H24,"")</f>
        <v>0</v>
      </c>
      <c r="EP30" s="176">
        <f>IFERROR(IF(EN30='Classificação geral'!$G24,'Classificação geral'!$K24,""),"")</f>
        <v>0</v>
      </c>
      <c r="EQ30" s="176">
        <f>IFERROR(IF(EN30='Classificação geral'!$G24,'Classificação geral'!$L24,""),"")</f>
        <v>0</v>
      </c>
      <c r="ER30" s="176">
        <f>IFERROR(IF(EN30='Classificação geral'!$G24,'Classificação geral'!$J24,""),"")</f>
        <v>0</v>
      </c>
      <c r="ES30" s="176" t="str">
        <f>IFERROR(IF(EN30='Classificação geral'!$G24,'Classificação geral'!$EP24,""),"")</f>
        <v/>
      </c>
      <c r="ET30" s="176" t="str">
        <f>IFERROR(IF(EN30='Classificação geral'!$G24,'Classificação geral'!$EQ24,""),"")</f>
        <v/>
      </c>
      <c r="EU30" s="176" t="str">
        <f>IFERROR(IF(EN30='Classificação geral'!$G24,'Classificação geral'!$ER24,""),"")</f>
        <v/>
      </c>
      <c r="EV30" s="176" t="str">
        <f>IFERROR(IF(EN30='Classificação geral'!$G24,'Classificação geral'!$ES24,""),"")</f>
        <v/>
      </c>
      <c r="EW30" s="176" t="str">
        <f>IFERROR(IF(EN30='Classificação geral'!$G24,'Classificação geral'!$ET24,""),"")</f>
        <v/>
      </c>
      <c r="EX30" s="180">
        <f>IFERROR(IF(EN30='Classificação geral'!$G24,'Classificação geral'!$AK24,""),"")</f>
        <v>0</v>
      </c>
      <c r="EY30" s="189" t="str">
        <f>IF(EN30='Classificação geral'!$G24,'Classificação geral'!$AL24,"")</f>
        <v/>
      </c>
      <c r="EZ30" s="179" t="str">
        <f>IFERROR(RANK(EY30,EY:EY,0)+ COUNTIF(EY$12:EY29,EY30),"")</f>
        <v/>
      </c>
      <c r="FB30" s="189" t="str">
        <f>IFERROR(IF(AND('Classificação geral'!$G24="mas",'Classificação geral'!$H24=3,'Classificação geral'!$F24="trio"),'Classificação geral'!$C24,""),"")</f>
        <v/>
      </c>
      <c r="FC30" s="178">
        <f>IF(FB30='Classificação geral'!$C24,'Classificação geral'!$D24,"")</f>
        <v>0</v>
      </c>
      <c r="FD30" s="178">
        <f>IF(FB30='Classificação geral'!$C24,'Classificação geral'!$E24,"")</f>
        <v>0</v>
      </c>
      <c r="FE30" s="178" t="str">
        <f>IF(FB30='Classificação geral'!$C24,'Classificação geral'!$F24,"")</f>
        <v/>
      </c>
      <c r="FF30" s="178" t="str">
        <f>IF(FB30='Classificação geral'!$C24,'Classificação geral'!$G24,"")</f>
        <v/>
      </c>
      <c r="FG30" s="189">
        <f>IF(FF30='Classificação geral'!$G24,'Classificação geral'!$H24,"")</f>
        <v>0</v>
      </c>
      <c r="FH30" s="176">
        <f>IFERROR(IF(FF30='Classificação geral'!$G24,'Classificação geral'!$K24,""),"")</f>
        <v>0</v>
      </c>
      <c r="FI30" s="176">
        <f>IFERROR(IF(FF30='Classificação geral'!$G24,'Classificação geral'!$L24,""),"")</f>
        <v>0</v>
      </c>
      <c r="FJ30" s="176">
        <f>IFERROR(IF(FF30='Classificação geral'!$G24,'Classificação geral'!$J24,""),"")</f>
        <v>0</v>
      </c>
      <c r="FK30" s="176" t="str">
        <f>IFERROR(IF(FF30='Classificação geral'!$G24,'Classificação geral'!$EP24,""),"")</f>
        <v/>
      </c>
      <c r="FL30" s="176" t="str">
        <f>IFERROR(IF(FF30='Classificação geral'!$G24,'Classificação geral'!$EQ24,""),"")</f>
        <v/>
      </c>
      <c r="FM30" s="176" t="str">
        <f>IFERROR(IF(FF30='Classificação geral'!$G24,'Classificação geral'!$ER24,""),"")</f>
        <v/>
      </c>
      <c r="FN30" s="176" t="str">
        <f>IFERROR(IF(FF30='Classificação geral'!$G24,'Classificação geral'!$ES24,""),"")</f>
        <v/>
      </c>
      <c r="FO30" s="176" t="str">
        <f>IFERROR(IF(FF30='Classificação geral'!$G24,'Classificação geral'!$ET24,""),"")</f>
        <v/>
      </c>
      <c r="FP30" s="180">
        <f>IFERROR(IF(FF30='Classificação geral'!$G24,'Classificação geral'!$AK24,""),"")</f>
        <v>0</v>
      </c>
      <c r="FQ30" s="189" t="str">
        <f>IF(FF30='Classificação geral'!$G24,'Classificação geral'!$AL24,"")</f>
        <v/>
      </c>
      <c r="FR30" s="179" t="str">
        <f>IFERROR(RANK(FQ30,FQ:FQ,0)+ COUNTIF(FQ$12:FQ29,FQ30),"")</f>
        <v/>
      </c>
      <c r="FT30" s="189" t="str">
        <f>IFERROR(IF(AND('Classificação geral'!$G24="misto",'Classificação geral'!$H24=3,'Classificação geral'!$F24="par"),'Classificação geral'!$C24,""),"")</f>
        <v/>
      </c>
      <c r="FU30" s="178">
        <f>IF(FT30='Classificação geral'!$C24,'Classificação geral'!$D24,"")</f>
        <v>0</v>
      </c>
      <c r="FV30" s="178">
        <f>IF(FT30='Classificação geral'!$C24,'Classificação geral'!$E24,"")</f>
        <v>0</v>
      </c>
      <c r="FW30" s="178" t="str">
        <f>IF(FT30='Classificação geral'!$C24,'Classificação geral'!$F24,"")</f>
        <v/>
      </c>
      <c r="FX30" s="178" t="str">
        <f>IF(FT30='Classificação geral'!$C24,'Classificação geral'!$G24,"")</f>
        <v/>
      </c>
      <c r="FY30" s="189">
        <f>IF(FX30='Classificação geral'!$G24,'Classificação geral'!$H24,"")</f>
        <v>0</v>
      </c>
      <c r="FZ30" s="176">
        <f>IFERROR(IF(FX30='Classificação geral'!$G24,'Classificação geral'!$K24,""),"")</f>
        <v>0</v>
      </c>
      <c r="GA30" s="176">
        <f>IFERROR(IF(FX30='Classificação geral'!$G24,'Classificação geral'!$L24,""),"")</f>
        <v>0</v>
      </c>
      <c r="GB30" s="176">
        <f>IFERROR(IF(FX30='Classificação geral'!$G24,'Classificação geral'!$J24,""),"")</f>
        <v>0</v>
      </c>
      <c r="GC30" s="176" t="str">
        <f>IFERROR(IF(FX30='Classificação geral'!$G24,'Classificação geral'!$EP24,""),"")</f>
        <v/>
      </c>
      <c r="GD30" s="176" t="str">
        <f>IFERROR(IF(FX30='Classificação geral'!$G24,'Classificação geral'!$EQ24,""),"")</f>
        <v/>
      </c>
      <c r="GE30" s="176" t="str">
        <f>IFERROR(IF(FX30='Classificação geral'!$G24,'Classificação geral'!$ER24,""),"")</f>
        <v/>
      </c>
      <c r="GF30" s="176" t="str">
        <f>IFERROR(IF(FX30='Classificação geral'!$G24,'Classificação geral'!$ES24,""),"")</f>
        <v/>
      </c>
      <c r="GG30" s="176" t="str">
        <f>IFERROR(IF(FX30='Classificação geral'!$G24,'Classificação geral'!$ET24,""),"")</f>
        <v/>
      </c>
      <c r="GH30" s="180">
        <f>IFERROR(IF(FX30='Classificação geral'!$G24,'Classificação geral'!$AK24,""),"")</f>
        <v>0</v>
      </c>
      <c r="GI30" s="189" t="str">
        <f>IF(FX30='Classificação geral'!$G24,'Classificação geral'!$AL24,"")</f>
        <v/>
      </c>
      <c r="GJ30" s="179" t="str">
        <f>IFERROR(RANK(GI30,GI:GI,0)+ COUNTIF(GI$12:GI29,GI30),"")</f>
        <v/>
      </c>
    </row>
    <row r="31" spans="2:192" s="181" customFormat="1" ht="21.75" customHeight="1" x14ac:dyDescent="0.3">
      <c r="B31" s="188" t="str">
        <f t="shared" si="0"/>
        <v/>
      </c>
      <c r="C31" s="183" t="str">
        <f t="shared" si="1"/>
        <v/>
      </c>
      <c r="D31" s="184" t="str">
        <f t="shared" si="2"/>
        <v/>
      </c>
      <c r="E31" s="184" t="str">
        <f t="shared" si="3"/>
        <v/>
      </c>
      <c r="F31" s="184" t="str">
        <f t="shared" si="4"/>
        <v/>
      </c>
      <c r="G31" s="184" t="str">
        <f t="shared" si="5"/>
        <v/>
      </c>
      <c r="H31" s="185" t="str">
        <f t="shared" si="6"/>
        <v/>
      </c>
      <c r="I31" s="185" t="str">
        <f t="shared" si="7"/>
        <v/>
      </c>
      <c r="J31" s="185" t="str">
        <f t="shared" si="8"/>
        <v/>
      </c>
      <c r="K31" s="277" t="str">
        <f t="shared" si="9"/>
        <v/>
      </c>
      <c r="L31" s="277" t="str">
        <f t="shared" si="10"/>
        <v/>
      </c>
      <c r="M31" s="277" t="str">
        <f t="shared" si="11"/>
        <v/>
      </c>
      <c r="N31" s="277" t="str">
        <f t="shared" si="12"/>
        <v/>
      </c>
      <c r="O31" s="277" t="str">
        <f t="shared" si="13"/>
        <v/>
      </c>
      <c r="P31" s="278" t="str">
        <f t="shared" si="14"/>
        <v/>
      </c>
      <c r="Q31" s="401" t="str">
        <f t="shared" si="15"/>
        <v/>
      </c>
      <c r="R31" s="186">
        <v>18</v>
      </c>
      <c r="S31" s="187"/>
      <c r="T31" s="187"/>
      <c r="U31" s="188" t="str">
        <f t="shared" si="16"/>
        <v/>
      </c>
      <c r="V31" s="183" t="str">
        <f t="shared" si="17"/>
        <v/>
      </c>
      <c r="W31" s="184" t="str">
        <f t="shared" si="18"/>
        <v/>
      </c>
      <c r="X31" s="184" t="str">
        <f t="shared" si="19"/>
        <v/>
      </c>
      <c r="Y31" s="184" t="str">
        <f t="shared" si="20"/>
        <v/>
      </c>
      <c r="Z31" s="184" t="str">
        <f t="shared" si="21"/>
        <v/>
      </c>
      <c r="AA31" s="185" t="str">
        <f t="shared" si="22"/>
        <v/>
      </c>
      <c r="AB31" s="185" t="str">
        <f t="shared" si="23"/>
        <v/>
      </c>
      <c r="AC31" s="185" t="str">
        <f t="shared" si="24"/>
        <v/>
      </c>
      <c r="AD31" s="277" t="str">
        <f t="shared" si="25"/>
        <v/>
      </c>
      <c r="AE31" s="277" t="str">
        <f t="shared" si="26"/>
        <v/>
      </c>
      <c r="AF31" s="277" t="str">
        <f t="shared" si="27"/>
        <v/>
      </c>
      <c r="AG31" s="277" t="str">
        <f t="shared" si="28"/>
        <v/>
      </c>
      <c r="AH31" s="277" t="str">
        <f t="shared" si="29"/>
        <v/>
      </c>
      <c r="AI31" s="278" t="str">
        <f t="shared" si="30"/>
        <v/>
      </c>
      <c r="AJ31" s="401" t="str">
        <f t="shared" si="31"/>
        <v/>
      </c>
      <c r="AK31" s="186">
        <v>18</v>
      </c>
      <c r="AN31" s="188" t="str">
        <f t="shared" si="32"/>
        <v/>
      </c>
      <c r="AO31" s="183" t="str">
        <f t="shared" si="33"/>
        <v/>
      </c>
      <c r="AP31" s="184" t="str">
        <f t="shared" si="34"/>
        <v/>
      </c>
      <c r="AQ31" s="184" t="str">
        <f t="shared" si="35"/>
        <v/>
      </c>
      <c r="AR31" s="184" t="str">
        <f t="shared" si="36"/>
        <v/>
      </c>
      <c r="AS31" s="184" t="str">
        <f t="shared" si="37"/>
        <v/>
      </c>
      <c r="AT31" s="185" t="str">
        <f t="shared" si="38"/>
        <v/>
      </c>
      <c r="AU31" s="185" t="str">
        <f t="shared" si="39"/>
        <v/>
      </c>
      <c r="AV31" s="185" t="str">
        <f t="shared" si="40"/>
        <v/>
      </c>
      <c r="AW31" s="277" t="str">
        <f t="shared" si="41"/>
        <v/>
      </c>
      <c r="AX31" s="277" t="str">
        <f t="shared" si="42"/>
        <v/>
      </c>
      <c r="AY31" s="277" t="str">
        <f t="shared" si="43"/>
        <v/>
      </c>
      <c r="AZ31" s="277" t="str">
        <f t="shared" si="44"/>
        <v/>
      </c>
      <c r="BA31" s="277" t="str">
        <f t="shared" si="45"/>
        <v/>
      </c>
      <c r="BB31" s="278" t="str">
        <f t="shared" si="46"/>
        <v/>
      </c>
      <c r="BC31" s="401" t="str">
        <f t="shared" si="47"/>
        <v/>
      </c>
      <c r="BD31" s="186">
        <v>18</v>
      </c>
      <c r="BE31" s="187"/>
      <c r="BF31" s="187"/>
      <c r="BG31" s="188" t="str">
        <f t="shared" si="48"/>
        <v/>
      </c>
      <c r="BH31" s="183" t="str">
        <f t="shared" si="49"/>
        <v/>
      </c>
      <c r="BI31" s="184" t="str">
        <f t="shared" si="50"/>
        <v/>
      </c>
      <c r="BJ31" s="184" t="str">
        <f t="shared" si="51"/>
        <v/>
      </c>
      <c r="BK31" s="184" t="str">
        <f t="shared" si="52"/>
        <v/>
      </c>
      <c r="BL31" s="184" t="str">
        <f t="shared" si="53"/>
        <v/>
      </c>
      <c r="BM31" s="185" t="str">
        <f t="shared" si="54"/>
        <v/>
      </c>
      <c r="BN31" s="185" t="str">
        <f t="shared" si="55"/>
        <v/>
      </c>
      <c r="BO31" s="185" t="str">
        <f t="shared" si="56"/>
        <v/>
      </c>
      <c r="BP31" s="277" t="str">
        <f t="shared" si="57"/>
        <v/>
      </c>
      <c r="BQ31" s="277" t="str">
        <f t="shared" si="58"/>
        <v/>
      </c>
      <c r="BR31" s="277" t="str">
        <f t="shared" si="59"/>
        <v/>
      </c>
      <c r="BS31" s="277" t="str">
        <f t="shared" si="60"/>
        <v/>
      </c>
      <c r="BT31" s="277" t="str">
        <f t="shared" si="61"/>
        <v/>
      </c>
      <c r="BU31" s="278" t="str">
        <f t="shared" si="62"/>
        <v/>
      </c>
      <c r="BV31" s="401" t="str">
        <f t="shared" si="63"/>
        <v/>
      </c>
      <c r="BW31" s="186">
        <v>18</v>
      </c>
      <c r="BY31" s="187"/>
      <c r="BZ31" s="188" t="str">
        <f t="shared" si="64"/>
        <v/>
      </c>
      <c r="CA31" s="183" t="str">
        <f t="shared" si="65"/>
        <v/>
      </c>
      <c r="CB31" s="184" t="str">
        <f t="shared" si="66"/>
        <v/>
      </c>
      <c r="CC31" s="184" t="str">
        <f t="shared" si="67"/>
        <v/>
      </c>
      <c r="CD31" s="184" t="str">
        <f t="shared" si="68"/>
        <v/>
      </c>
      <c r="CE31" s="184" t="str">
        <f t="shared" si="69"/>
        <v/>
      </c>
      <c r="CF31" s="185" t="str">
        <f t="shared" si="70"/>
        <v/>
      </c>
      <c r="CG31" s="185" t="str">
        <f t="shared" si="71"/>
        <v/>
      </c>
      <c r="CH31" s="185" t="str">
        <f t="shared" si="72"/>
        <v/>
      </c>
      <c r="CI31" s="277" t="str">
        <f t="shared" si="73"/>
        <v/>
      </c>
      <c r="CJ31" s="277" t="str">
        <f t="shared" si="74"/>
        <v/>
      </c>
      <c r="CK31" s="277" t="str">
        <f t="shared" si="75"/>
        <v/>
      </c>
      <c r="CL31" s="277" t="str">
        <f t="shared" si="76"/>
        <v/>
      </c>
      <c r="CM31" s="277" t="str">
        <f t="shared" si="77"/>
        <v/>
      </c>
      <c r="CN31" s="278" t="str">
        <f t="shared" si="78"/>
        <v/>
      </c>
      <c r="CO31" s="401" t="str">
        <f t="shared" si="79"/>
        <v/>
      </c>
      <c r="CP31" s="186">
        <v>18</v>
      </c>
      <c r="CQ31" s="187"/>
      <c r="CR31" s="187"/>
      <c r="CS31" s="187"/>
      <c r="CT31" s="187"/>
      <c r="CU31" s="187"/>
      <c r="CV31" s="187"/>
      <c r="CW31" s="187"/>
      <c r="CX31" s="187"/>
      <c r="CZ31" s="189" t="str">
        <f>IFERROR(IF(AND('Classificação geral'!$G25="fem",'Classificação geral'!$H25=3,'Classificação geral'!$F25="par"),'Classificação geral'!$C25,""),"")</f>
        <v/>
      </c>
      <c r="DA31" s="178">
        <f>IF($CZ31='Classificação geral'!$C25,'Classificação geral'!$D25,"")</f>
        <v>0</v>
      </c>
      <c r="DB31" s="178">
        <f>IF($CZ31='Classificação geral'!$C25,'Classificação geral'!$E25,"")</f>
        <v>0</v>
      </c>
      <c r="DC31" s="178" t="str">
        <f>IF($CZ31='Classificação geral'!$C25,'Classificação geral'!$F25,"")</f>
        <v/>
      </c>
      <c r="DD31" s="178" t="str">
        <f>IF($CZ31='Classificação geral'!$C25,'Classificação geral'!$G25,"")</f>
        <v/>
      </c>
      <c r="DE31" s="189">
        <f>IF($DD31='Classificação geral'!$G25,'Classificação geral'!$H25,"")</f>
        <v>0</v>
      </c>
      <c r="DF31" s="176">
        <f>IFERROR(IF(DD31='Classificação geral'!$G25,'Classificação geral'!$K25,""),"")</f>
        <v>0</v>
      </c>
      <c r="DG31" s="176">
        <f>IFERROR(IF(DD31='Classificação geral'!$G25,'Classificação geral'!$L25,""),"")</f>
        <v>0</v>
      </c>
      <c r="DH31" s="176">
        <f>IFERROR(IF(DD31='Classificação geral'!$G25,'Classificação geral'!$J25,""),"")</f>
        <v>0</v>
      </c>
      <c r="DI31" s="176" t="str">
        <f>IFERROR(IF(DD31='Classificação geral'!$G25,'Classificação geral'!$EP25,""),"")</f>
        <v/>
      </c>
      <c r="DJ31" s="176" t="str">
        <f>IFERROR(IF(DD31='Classificação geral'!$G25,'Classificação geral'!$EQ25,""),"")</f>
        <v/>
      </c>
      <c r="DK31" s="176" t="str">
        <f>IFERROR(IF(DD31='Classificação geral'!$G25,'Classificação geral'!$ER25,""),"")</f>
        <v/>
      </c>
      <c r="DL31" s="176" t="str">
        <f>IFERROR(IF(DD31='Classificação geral'!$G25,'Classificação geral'!$ES25,""),"")</f>
        <v/>
      </c>
      <c r="DM31" s="176" t="str">
        <f>IFERROR(IF(DD31='Classificação geral'!$G25,'Classificação geral'!$ET25,""),"")</f>
        <v/>
      </c>
      <c r="DN31" s="180">
        <f>IFERROR(IF(DD31='Classificação geral'!$G25,'Classificação geral'!$AK25,""),"")</f>
        <v>0</v>
      </c>
      <c r="DO31" s="190" t="str">
        <f>IF($DD31='Classificação geral'!$G25,'Classificação geral'!$AL25,"")</f>
        <v/>
      </c>
      <c r="DP31" s="179" t="str">
        <f>IFERROR(RANK(DO31,DO:DO,0)+ COUNTIF(DO$12:DO30,DO31),"")</f>
        <v/>
      </c>
      <c r="DR31" s="189" t="str">
        <f>IFERROR(IF(AND('Classificação geral'!$G25="mas",'Classificação geral'!$H25=3,'Classificação geral'!$F25="par"),'Classificação geral'!$C25,""),"")</f>
        <v/>
      </c>
      <c r="DS31" s="178">
        <f>IF($DR31='Classificação geral'!$C25,'Classificação geral'!$D25,"")</f>
        <v>0</v>
      </c>
      <c r="DT31" s="178">
        <f>IF($DR31='Classificação geral'!$C25,'Classificação geral'!$E25,"")</f>
        <v>0</v>
      </c>
      <c r="DU31" s="178" t="str">
        <f>IF($DR31='Classificação geral'!$C25,'Classificação geral'!$F25,"")</f>
        <v/>
      </c>
      <c r="DV31" s="178" t="str">
        <f>IF($DR31='Classificação geral'!$C25,'Classificação geral'!$G25,"")</f>
        <v/>
      </c>
      <c r="DW31" s="189">
        <f>IF($DV31='Classificação geral'!$G25,'Classificação geral'!$H25,"")</f>
        <v>0</v>
      </c>
      <c r="DX31" s="176">
        <f>IFERROR(IF(DV31='Classificação geral'!$G25,'Classificação geral'!$K25,""),"")</f>
        <v>0</v>
      </c>
      <c r="DY31" s="176">
        <f>IFERROR(IF(DV31='Classificação geral'!$G25,'Classificação geral'!$L25,""),"")</f>
        <v>0</v>
      </c>
      <c r="DZ31" s="176">
        <f>IFERROR(IF(DV31='Classificação geral'!$G25,'Classificação geral'!$J25,""),"")</f>
        <v>0</v>
      </c>
      <c r="EA31" s="176" t="str">
        <f>IFERROR(IF(DV31='Classificação geral'!$G25,'Classificação geral'!$EP25,""),"")</f>
        <v/>
      </c>
      <c r="EB31" s="176" t="str">
        <f>IFERROR(IF(DV31='Classificação geral'!$G25,'Classificação geral'!$EQ25,""),"")</f>
        <v/>
      </c>
      <c r="EC31" s="176" t="str">
        <f>IFERROR(IF(DV31='Classificação geral'!$G25,'Classificação geral'!$ER25,""),"")</f>
        <v/>
      </c>
      <c r="ED31" s="176" t="str">
        <f>IFERROR(IF(DV31='Classificação geral'!$G25,'Classificação geral'!$ES25,""),"")</f>
        <v/>
      </c>
      <c r="EE31" s="176" t="str">
        <f>IFERROR(IF(DV31='Classificação geral'!$G25,'Classificação geral'!$ET25,""),"")</f>
        <v/>
      </c>
      <c r="EF31" s="180">
        <f>IFERROR(IF(DV31='Classificação geral'!$G25,'Classificação geral'!$AK25,""),"")</f>
        <v>0</v>
      </c>
      <c r="EG31" s="189" t="str">
        <f>IF($DV31='Classificação geral'!$G25,'Classificação geral'!$AL25,"")</f>
        <v/>
      </c>
      <c r="EH31" s="179" t="str">
        <f>IFERROR(RANK(EG31,EG:EG,0)+ COUNTIF(EG$12:EG30,EG31),"")</f>
        <v/>
      </c>
      <c r="EJ31" s="189" t="str">
        <f>IFERROR(IF(AND('Classificação geral'!$G25="fem",'Classificação geral'!$H25=3,'Classificação geral'!$F25="trio"),'Classificação geral'!$C25,""),"")</f>
        <v/>
      </c>
      <c r="EK31" s="178">
        <f>IF(EJ31='Classificação geral'!$C25,'Classificação geral'!$D25,"")</f>
        <v>0</v>
      </c>
      <c r="EL31" s="178">
        <f>IF(EJ31='Classificação geral'!$C25,'Classificação geral'!$E25,"")</f>
        <v>0</v>
      </c>
      <c r="EM31" s="178" t="str">
        <f>IF(EJ31='Classificação geral'!$C25,'Classificação geral'!$F25,"")</f>
        <v/>
      </c>
      <c r="EN31" s="178" t="str">
        <f>IF(EJ31='Classificação geral'!$C25,'Classificação geral'!$G25,"")</f>
        <v/>
      </c>
      <c r="EO31" s="189">
        <f>IF(EN31='Classificação geral'!$G25,'Classificação geral'!$H25,"")</f>
        <v>0</v>
      </c>
      <c r="EP31" s="176">
        <f>IFERROR(IF(EN31='Classificação geral'!$G25,'Classificação geral'!$K25,""),"")</f>
        <v>0</v>
      </c>
      <c r="EQ31" s="176">
        <f>IFERROR(IF(EN31='Classificação geral'!$G25,'Classificação geral'!$L25,""),"")</f>
        <v>0</v>
      </c>
      <c r="ER31" s="176">
        <f>IFERROR(IF(EN31='Classificação geral'!$G25,'Classificação geral'!$J25,""),"")</f>
        <v>0</v>
      </c>
      <c r="ES31" s="176" t="str">
        <f>IFERROR(IF(EN31='Classificação geral'!$G25,'Classificação geral'!$EP25,""),"")</f>
        <v/>
      </c>
      <c r="ET31" s="176" t="str">
        <f>IFERROR(IF(EN31='Classificação geral'!$G25,'Classificação geral'!$EQ25,""),"")</f>
        <v/>
      </c>
      <c r="EU31" s="176" t="str">
        <f>IFERROR(IF(EN31='Classificação geral'!$G25,'Classificação geral'!$ER25,""),"")</f>
        <v/>
      </c>
      <c r="EV31" s="176" t="str">
        <f>IFERROR(IF(EN31='Classificação geral'!$G25,'Classificação geral'!$ES25,""),"")</f>
        <v/>
      </c>
      <c r="EW31" s="176" t="str">
        <f>IFERROR(IF(EN31='Classificação geral'!$G25,'Classificação geral'!$ET25,""),"")</f>
        <v/>
      </c>
      <c r="EX31" s="180">
        <f>IFERROR(IF(EN31='Classificação geral'!$G25,'Classificação geral'!$AK25,""),"")</f>
        <v>0</v>
      </c>
      <c r="EY31" s="189" t="str">
        <f>IF(EN31='Classificação geral'!$G25,'Classificação geral'!$AL25,"")</f>
        <v/>
      </c>
      <c r="EZ31" s="179" t="str">
        <f>IFERROR(RANK(EY31,EY:EY,0)+ COUNTIF(EY$12:EY30,EY31),"")</f>
        <v/>
      </c>
      <c r="FB31" s="189" t="str">
        <f>IFERROR(IF(AND('Classificação geral'!$G25="mas",'Classificação geral'!$H25=3,'Classificação geral'!$F25="trio"),'Classificação geral'!$C25,""),"")</f>
        <v/>
      </c>
      <c r="FC31" s="178">
        <f>IF(FB31='Classificação geral'!$C25,'Classificação geral'!$D25,"")</f>
        <v>0</v>
      </c>
      <c r="FD31" s="178">
        <f>IF(FB31='Classificação geral'!$C25,'Classificação geral'!$E25,"")</f>
        <v>0</v>
      </c>
      <c r="FE31" s="178" t="str">
        <f>IF(FB31='Classificação geral'!$C25,'Classificação geral'!$F25,"")</f>
        <v/>
      </c>
      <c r="FF31" s="178" t="str">
        <f>IF(FB31='Classificação geral'!$C25,'Classificação geral'!$G25,"")</f>
        <v/>
      </c>
      <c r="FG31" s="189">
        <f>IF(FF31='Classificação geral'!$G25,'Classificação geral'!$H25,"")</f>
        <v>0</v>
      </c>
      <c r="FH31" s="176">
        <f>IFERROR(IF(FF31='Classificação geral'!$G25,'Classificação geral'!$K25,""),"")</f>
        <v>0</v>
      </c>
      <c r="FI31" s="176">
        <f>IFERROR(IF(FF31='Classificação geral'!$G25,'Classificação geral'!$L25,""),"")</f>
        <v>0</v>
      </c>
      <c r="FJ31" s="176">
        <f>IFERROR(IF(FF31='Classificação geral'!$G25,'Classificação geral'!$J25,""),"")</f>
        <v>0</v>
      </c>
      <c r="FK31" s="176" t="str">
        <f>IFERROR(IF(FF31='Classificação geral'!$G25,'Classificação geral'!$EP25,""),"")</f>
        <v/>
      </c>
      <c r="FL31" s="176" t="str">
        <f>IFERROR(IF(FF31='Classificação geral'!$G25,'Classificação geral'!$EQ25,""),"")</f>
        <v/>
      </c>
      <c r="FM31" s="176" t="str">
        <f>IFERROR(IF(FF31='Classificação geral'!$G25,'Classificação geral'!$ER25,""),"")</f>
        <v/>
      </c>
      <c r="FN31" s="176" t="str">
        <f>IFERROR(IF(FF31='Classificação geral'!$G25,'Classificação geral'!$ES25,""),"")</f>
        <v/>
      </c>
      <c r="FO31" s="176" t="str">
        <f>IFERROR(IF(FF31='Classificação geral'!$G25,'Classificação geral'!$ET25,""),"")</f>
        <v/>
      </c>
      <c r="FP31" s="180">
        <f>IFERROR(IF(FF31='Classificação geral'!$G25,'Classificação geral'!$AK25,""),"")</f>
        <v>0</v>
      </c>
      <c r="FQ31" s="189" t="str">
        <f>IF(FF31='Classificação geral'!$G25,'Classificação geral'!$AL25,"")</f>
        <v/>
      </c>
      <c r="FR31" s="179" t="str">
        <f>IFERROR(RANK(FQ31,FQ:FQ,0)+ COUNTIF(FQ$12:FQ30,FQ31),"")</f>
        <v/>
      </c>
      <c r="FT31" s="189" t="str">
        <f>IFERROR(IF(AND('Classificação geral'!$G25="misto",'Classificação geral'!$H25=3,'Classificação geral'!$F25="par"),'Classificação geral'!$C25,""),"")</f>
        <v/>
      </c>
      <c r="FU31" s="178">
        <f>IF(FT31='Classificação geral'!$C25,'Classificação geral'!$D25,"")</f>
        <v>0</v>
      </c>
      <c r="FV31" s="178">
        <f>IF(FT31='Classificação geral'!$C25,'Classificação geral'!$E25,"")</f>
        <v>0</v>
      </c>
      <c r="FW31" s="178" t="str">
        <f>IF(FT31='Classificação geral'!$C25,'Classificação geral'!$F25,"")</f>
        <v/>
      </c>
      <c r="FX31" s="178" t="str">
        <f>IF(FT31='Classificação geral'!$C25,'Classificação geral'!$G25,"")</f>
        <v/>
      </c>
      <c r="FY31" s="189">
        <f>IF(FX31='Classificação geral'!$G25,'Classificação geral'!$H25,"")</f>
        <v>0</v>
      </c>
      <c r="FZ31" s="176">
        <f>IFERROR(IF(FX31='Classificação geral'!$G25,'Classificação geral'!$K25,""),"")</f>
        <v>0</v>
      </c>
      <c r="GA31" s="176">
        <f>IFERROR(IF(FX31='Classificação geral'!$G25,'Classificação geral'!$L25,""),"")</f>
        <v>0</v>
      </c>
      <c r="GB31" s="176">
        <f>IFERROR(IF(FX31='Classificação geral'!$G25,'Classificação geral'!$J25,""),"")</f>
        <v>0</v>
      </c>
      <c r="GC31" s="176" t="str">
        <f>IFERROR(IF(FX31='Classificação geral'!$G25,'Classificação geral'!$EP25,""),"")</f>
        <v/>
      </c>
      <c r="GD31" s="176" t="str">
        <f>IFERROR(IF(FX31='Classificação geral'!$G25,'Classificação geral'!$EQ25,""),"")</f>
        <v/>
      </c>
      <c r="GE31" s="176" t="str">
        <f>IFERROR(IF(FX31='Classificação geral'!$G25,'Classificação geral'!$ER25,""),"")</f>
        <v/>
      </c>
      <c r="GF31" s="176" t="str">
        <f>IFERROR(IF(FX31='Classificação geral'!$G25,'Classificação geral'!$ES25,""),"")</f>
        <v/>
      </c>
      <c r="GG31" s="176" t="str">
        <f>IFERROR(IF(FX31='Classificação geral'!$G25,'Classificação geral'!$ET25,""),"")</f>
        <v/>
      </c>
      <c r="GH31" s="180">
        <f>IFERROR(IF(FX31='Classificação geral'!$G25,'Classificação geral'!$AK25,""),"")</f>
        <v>0</v>
      </c>
      <c r="GI31" s="189" t="str">
        <f>IF(FX31='Classificação geral'!$G25,'Classificação geral'!$AL25,"")</f>
        <v/>
      </c>
      <c r="GJ31" s="179" t="str">
        <f>IFERROR(RANK(GI31,GI:GI,0)+ COUNTIF(GI$12:GI30,GI31),"")</f>
        <v/>
      </c>
    </row>
    <row r="32" spans="2:192" s="181" customFormat="1" ht="21.75" customHeight="1" x14ac:dyDescent="0.3">
      <c r="B32" s="188" t="str">
        <f t="shared" si="0"/>
        <v/>
      </c>
      <c r="C32" s="183" t="str">
        <f t="shared" si="1"/>
        <v/>
      </c>
      <c r="D32" s="184" t="str">
        <f t="shared" si="2"/>
        <v/>
      </c>
      <c r="E32" s="184" t="str">
        <f t="shared" si="3"/>
        <v/>
      </c>
      <c r="F32" s="184" t="str">
        <f t="shared" si="4"/>
        <v/>
      </c>
      <c r="G32" s="184" t="str">
        <f t="shared" si="5"/>
        <v/>
      </c>
      <c r="H32" s="185" t="str">
        <f t="shared" si="6"/>
        <v/>
      </c>
      <c r="I32" s="185" t="str">
        <f t="shared" si="7"/>
        <v/>
      </c>
      <c r="J32" s="185" t="str">
        <f t="shared" si="8"/>
        <v/>
      </c>
      <c r="K32" s="277" t="str">
        <f t="shared" si="9"/>
        <v/>
      </c>
      <c r="L32" s="277" t="str">
        <f t="shared" si="10"/>
        <v/>
      </c>
      <c r="M32" s="277" t="str">
        <f t="shared" si="11"/>
        <v/>
      </c>
      <c r="N32" s="277" t="str">
        <f t="shared" si="12"/>
        <v/>
      </c>
      <c r="O32" s="277" t="str">
        <f t="shared" si="13"/>
        <v/>
      </c>
      <c r="P32" s="278" t="str">
        <f t="shared" si="14"/>
        <v/>
      </c>
      <c r="Q32" s="401" t="str">
        <f t="shared" si="15"/>
        <v/>
      </c>
      <c r="R32" s="186">
        <v>19</v>
      </c>
      <c r="S32" s="187"/>
      <c r="T32" s="187"/>
      <c r="U32" s="188" t="str">
        <f t="shared" si="16"/>
        <v/>
      </c>
      <c r="V32" s="183"/>
      <c r="W32" s="184" t="str">
        <f t="shared" si="18"/>
        <v/>
      </c>
      <c r="X32" s="184" t="str">
        <f t="shared" si="19"/>
        <v/>
      </c>
      <c r="Y32" s="184" t="str">
        <f t="shared" si="20"/>
        <v/>
      </c>
      <c r="Z32" s="184" t="str">
        <f t="shared" si="21"/>
        <v/>
      </c>
      <c r="AA32" s="185" t="str">
        <f t="shared" si="22"/>
        <v/>
      </c>
      <c r="AB32" s="185" t="str">
        <f t="shared" si="23"/>
        <v/>
      </c>
      <c r="AC32" s="185" t="str">
        <f t="shared" si="24"/>
        <v/>
      </c>
      <c r="AD32" s="277" t="str">
        <f t="shared" si="25"/>
        <v/>
      </c>
      <c r="AE32" s="277" t="str">
        <f t="shared" si="26"/>
        <v/>
      </c>
      <c r="AF32" s="277" t="str">
        <f t="shared" si="27"/>
        <v/>
      </c>
      <c r="AG32" s="277" t="str">
        <f t="shared" si="28"/>
        <v/>
      </c>
      <c r="AH32" s="277" t="str">
        <f t="shared" si="29"/>
        <v/>
      </c>
      <c r="AI32" s="278" t="str">
        <f t="shared" si="30"/>
        <v/>
      </c>
      <c r="AJ32" s="401" t="str">
        <f t="shared" si="31"/>
        <v/>
      </c>
      <c r="AK32" s="186">
        <v>19</v>
      </c>
      <c r="AN32" s="188" t="str">
        <f t="shared" si="32"/>
        <v/>
      </c>
      <c r="AO32" s="183" t="str">
        <f t="shared" si="33"/>
        <v/>
      </c>
      <c r="AP32" s="184" t="str">
        <f t="shared" si="34"/>
        <v/>
      </c>
      <c r="AQ32" s="184" t="str">
        <f t="shared" si="35"/>
        <v/>
      </c>
      <c r="AR32" s="184" t="str">
        <f t="shared" si="36"/>
        <v/>
      </c>
      <c r="AS32" s="184" t="str">
        <f t="shared" si="37"/>
        <v/>
      </c>
      <c r="AT32" s="185" t="str">
        <f t="shared" si="38"/>
        <v/>
      </c>
      <c r="AU32" s="185" t="str">
        <f t="shared" si="39"/>
        <v/>
      </c>
      <c r="AV32" s="185" t="str">
        <f t="shared" si="40"/>
        <v/>
      </c>
      <c r="AW32" s="277" t="str">
        <f t="shared" si="41"/>
        <v/>
      </c>
      <c r="AX32" s="277" t="str">
        <f t="shared" si="42"/>
        <v/>
      </c>
      <c r="AY32" s="277" t="str">
        <f t="shared" si="43"/>
        <v/>
      </c>
      <c r="AZ32" s="277" t="str">
        <f t="shared" si="44"/>
        <v/>
      </c>
      <c r="BA32" s="277" t="str">
        <f t="shared" si="45"/>
        <v/>
      </c>
      <c r="BB32" s="278" t="str">
        <f t="shared" si="46"/>
        <v/>
      </c>
      <c r="BC32" s="401" t="str">
        <f t="shared" si="47"/>
        <v/>
      </c>
      <c r="BD32" s="186">
        <v>19</v>
      </c>
      <c r="BE32" s="187"/>
      <c r="BF32" s="187"/>
      <c r="BG32" s="188" t="str">
        <f t="shared" si="48"/>
        <v/>
      </c>
      <c r="BH32" s="183" t="str">
        <f t="shared" si="49"/>
        <v/>
      </c>
      <c r="BI32" s="184" t="str">
        <f t="shared" si="50"/>
        <v/>
      </c>
      <c r="BJ32" s="184" t="str">
        <f t="shared" si="51"/>
        <v/>
      </c>
      <c r="BK32" s="184" t="str">
        <f t="shared" si="52"/>
        <v/>
      </c>
      <c r="BL32" s="184" t="str">
        <f t="shared" si="53"/>
        <v/>
      </c>
      <c r="BM32" s="185" t="str">
        <f t="shared" si="54"/>
        <v/>
      </c>
      <c r="BN32" s="185" t="str">
        <f t="shared" si="55"/>
        <v/>
      </c>
      <c r="BO32" s="185" t="str">
        <f t="shared" si="56"/>
        <v/>
      </c>
      <c r="BP32" s="277" t="str">
        <f t="shared" si="57"/>
        <v/>
      </c>
      <c r="BQ32" s="277" t="str">
        <f t="shared" si="58"/>
        <v/>
      </c>
      <c r="BR32" s="277" t="str">
        <f t="shared" si="59"/>
        <v/>
      </c>
      <c r="BS32" s="277" t="str">
        <f t="shared" si="60"/>
        <v/>
      </c>
      <c r="BT32" s="277" t="str">
        <f t="shared" si="61"/>
        <v/>
      </c>
      <c r="BU32" s="278" t="str">
        <f t="shared" si="62"/>
        <v/>
      </c>
      <c r="BV32" s="401" t="str">
        <f t="shared" si="63"/>
        <v/>
      </c>
      <c r="BW32" s="186">
        <v>19</v>
      </c>
      <c r="BY32" s="187"/>
      <c r="BZ32" s="188" t="str">
        <f t="shared" si="64"/>
        <v/>
      </c>
      <c r="CA32" s="183" t="str">
        <f t="shared" si="65"/>
        <v/>
      </c>
      <c r="CB32" s="184" t="str">
        <f t="shared" si="66"/>
        <v/>
      </c>
      <c r="CC32" s="184" t="str">
        <f t="shared" si="67"/>
        <v/>
      </c>
      <c r="CD32" s="184" t="str">
        <f t="shared" si="68"/>
        <v/>
      </c>
      <c r="CE32" s="184" t="str">
        <f t="shared" si="69"/>
        <v/>
      </c>
      <c r="CF32" s="185" t="str">
        <f t="shared" si="70"/>
        <v/>
      </c>
      <c r="CG32" s="185" t="str">
        <f t="shared" si="71"/>
        <v/>
      </c>
      <c r="CH32" s="185" t="str">
        <f t="shared" si="72"/>
        <v/>
      </c>
      <c r="CI32" s="277" t="str">
        <f t="shared" si="73"/>
        <v/>
      </c>
      <c r="CJ32" s="277" t="str">
        <f t="shared" si="74"/>
        <v/>
      </c>
      <c r="CK32" s="277" t="str">
        <f t="shared" si="75"/>
        <v/>
      </c>
      <c r="CL32" s="277" t="str">
        <f t="shared" si="76"/>
        <v/>
      </c>
      <c r="CM32" s="277" t="str">
        <f t="shared" si="77"/>
        <v/>
      </c>
      <c r="CN32" s="278" t="str">
        <f t="shared" si="78"/>
        <v/>
      </c>
      <c r="CO32" s="401" t="str">
        <f t="shared" si="79"/>
        <v/>
      </c>
      <c r="CP32" s="186">
        <v>19</v>
      </c>
      <c r="CQ32" s="187"/>
      <c r="CR32" s="187"/>
      <c r="CS32" s="187"/>
      <c r="CT32" s="187"/>
      <c r="CU32" s="187"/>
      <c r="CV32" s="187"/>
      <c r="CW32" s="187"/>
      <c r="CX32" s="187"/>
      <c r="CZ32" s="189" t="str">
        <f>IFERROR(IF(AND('Classificação geral'!$G26="fem",'Classificação geral'!$H26=3,'Classificação geral'!$F26="par"),'Classificação geral'!$C26,""),"")</f>
        <v/>
      </c>
      <c r="DA32" s="178">
        <f>IF($CZ32='Classificação geral'!$C26,'Classificação geral'!$D26,"")</f>
        <v>0</v>
      </c>
      <c r="DB32" s="178">
        <f>IF($CZ32='Classificação geral'!$C26,'Classificação geral'!$E26,"")</f>
        <v>0</v>
      </c>
      <c r="DC32" s="178" t="str">
        <f>IF($CZ32='Classificação geral'!$C26,'Classificação geral'!$F26,"")</f>
        <v/>
      </c>
      <c r="DD32" s="178" t="str">
        <f>IF($CZ32='Classificação geral'!$C26,'Classificação geral'!$G26,"")</f>
        <v/>
      </c>
      <c r="DE32" s="189">
        <f>IF($DD32='Classificação geral'!$G26,'Classificação geral'!$H26,"")</f>
        <v>0</v>
      </c>
      <c r="DF32" s="176">
        <f>IFERROR(IF(DD32='Classificação geral'!$G26,'Classificação geral'!$K26,""),"")</f>
        <v>0</v>
      </c>
      <c r="DG32" s="176">
        <f>IFERROR(IF(DD32='Classificação geral'!$G26,'Classificação geral'!$L26,""),"")</f>
        <v>0</v>
      </c>
      <c r="DH32" s="176">
        <f>IFERROR(IF(DD32='Classificação geral'!$G26,'Classificação geral'!$J26,""),"")</f>
        <v>0</v>
      </c>
      <c r="DI32" s="176" t="str">
        <f>IFERROR(IF(DD32='Classificação geral'!$G26,'Classificação geral'!$EP26,""),"")</f>
        <v/>
      </c>
      <c r="DJ32" s="176" t="str">
        <f>IFERROR(IF(DD32='Classificação geral'!$G26,'Classificação geral'!$EQ26,""),"")</f>
        <v/>
      </c>
      <c r="DK32" s="176" t="str">
        <f>IFERROR(IF(DD32='Classificação geral'!$G26,'Classificação geral'!$ER26,""),"")</f>
        <v/>
      </c>
      <c r="DL32" s="176" t="str">
        <f>IFERROR(IF(DD32='Classificação geral'!$G26,'Classificação geral'!$ES26,""),"")</f>
        <v/>
      </c>
      <c r="DM32" s="176" t="str">
        <f>IFERROR(IF(DD32='Classificação geral'!$G26,'Classificação geral'!$ET26,""),"")</f>
        <v/>
      </c>
      <c r="DN32" s="180">
        <f>IFERROR(IF(DD32='Classificação geral'!$G26,'Classificação geral'!$AK26,""),"")</f>
        <v>0</v>
      </c>
      <c r="DO32" s="190" t="str">
        <f>IF($DD32='Classificação geral'!$G26,'Classificação geral'!$AL26,"")</f>
        <v/>
      </c>
      <c r="DP32" s="179" t="str">
        <f>IFERROR(RANK(DO32,DO:DO,0)+ COUNTIF(DO$12:DO31,DO32),"")</f>
        <v/>
      </c>
      <c r="DR32" s="189" t="str">
        <f>IFERROR(IF(AND('Classificação geral'!$G26="mas",'Classificação geral'!$H26=3,'Classificação geral'!$F26="par"),'Classificação geral'!$C26,""),"")</f>
        <v/>
      </c>
      <c r="DS32" s="178">
        <f>IF($DR32='Classificação geral'!$C26,'Classificação geral'!$D26,"")</f>
        <v>0</v>
      </c>
      <c r="DT32" s="178">
        <f>IF($DR32='Classificação geral'!$C26,'Classificação geral'!$E26,"")</f>
        <v>0</v>
      </c>
      <c r="DU32" s="178" t="str">
        <f>IF($DR32='Classificação geral'!$C26,'Classificação geral'!$F26,"")</f>
        <v/>
      </c>
      <c r="DV32" s="178" t="str">
        <f>IF($DR32='Classificação geral'!$C26,'Classificação geral'!$G26,"")</f>
        <v/>
      </c>
      <c r="DW32" s="189">
        <f>IF($DV32='Classificação geral'!$G26,'Classificação geral'!$H26,"")</f>
        <v>0</v>
      </c>
      <c r="DX32" s="176">
        <f>IFERROR(IF(DV32='Classificação geral'!$G26,'Classificação geral'!$K26,""),"")</f>
        <v>0</v>
      </c>
      <c r="DY32" s="176">
        <f>IFERROR(IF(DV32='Classificação geral'!$G26,'Classificação geral'!$L26,""),"")</f>
        <v>0</v>
      </c>
      <c r="DZ32" s="176">
        <f>IFERROR(IF(DV32='Classificação geral'!$G26,'Classificação geral'!$J26,""),"")</f>
        <v>0</v>
      </c>
      <c r="EA32" s="176" t="str">
        <f>IFERROR(IF(DV32='Classificação geral'!$G26,'Classificação geral'!$EP26,""),"")</f>
        <v/>
      </c>
      <c r="EB32" s="176" t="str">
        <f>IFERROR(IF(DV32='Classificação geral'!$G26,'Classificação geral'!$EQ26,""),"")</f>
        <v/>
      </c>
      <c r="EC32" s="176" t="str">
        <f>IFERROR(IF(DV32='Classificação geral'!$G26,'Classificação geral'!$ER26,""),"")</f>
        <v/>
      </c>
      <c r="ED32" s="176" t="str">
        <f>IFERROR(IF(DV32='Classificação geral'!$G26,'Classificação geral'!$ES26,""),"")</f>
        <v/>
      </c>
      <c r="EE32" s="176" t="str">
        <f>IFERROR(IF(DV32='Classificação geral'!$G26,'Classificação geral'!$ET26,""),"")</f>
        <v/>
      </c>
      <c r="EF32" s="180">
        <f>IFERROR(IF(DV32='Classificação geral'!$G26,'Classificação geral'!$AK26,""),"")</f>
        <v>0</v>
      </c>
      <c r="EG32" s="189" t="str">
        <f>IF($DV32='Classificação geral'!$G26,'Classificação geral'!$AL26,"")</f>
        <v/>
      </c>
      <c r="EH32" s="179" t="str">
        <f>IFERROR(RANK(EG32,EG:EG,0)+ COUNTIF(EG$12:EG31,EG32),"")</f>
        <v/>
      </c>
      <c r="EJ32" s="189" t="str">
        <f>IFERROR(IF(AND('Classificação geral'!$G26="fem",'Classificação geral'!$H26=3,'Classificação geral'!$F26="trio"),'Classificação geral'!$C26,""),"")</f>
        <v/>
      </c>
      <c r="EK32" s="178">
        <f>IF(EJ32='Classificação geral'!$C26,'Classificação geral'!$D26,"")</f>
        <v>0</v>
      </c>
      <c r="EL32" s="178">
        <f>IF(EJ32='Classificação geral'!$C26,'Classificação geral'!$E26,"")</f>
        <v>0</v>
      </c>
      <c r="EM32" s="178" t="str">
        <f>IF(EJ32='Classificação geral'!$C26,'Classificação geral'!$F26,"")</f>
        <v/>
      </c>
      <c r="EN32" s="178" t="str">
        <f>IF(EJ32='Classificação geral'!$C26,'Classificação geral'!$G26,"")</f>
        <v/>
      </c>
      <c r="EO32" s="189">
        <f>IF(EN32='Classificação geral'!$G26,'Classificação geral'!$H26,"")</f>
        <v>0</v>
      </c>
      <c r="EP32" s="176">
        <f>IFERROR(IF(EN32='Classificação geral'!$G26,'Classificação geral'!$K26,""),"")</f>
        <v>0</v>
      </c>
      <c r="EQ32" s="176">
        <f>IFERROR(IF(EN32='Classificação geral'!$G26,'Classificação geral'!$L26,""),"")</f>
        <v>0</v>
      </c>
      <c r="ER32" s="176">
        <f>IFERROR(IF(EN32='Classificação geral'!$G26,'Classificação geral'!$J26,""),"")</f>
        <v>0</v>
      </c>
      <c r="ES32" s="176" t="str">
        <f>IFERROR(IF(EN32='Classificação geral'!$G26,'Classificação geral'!$EP26,""),"")</f>
        <v/>
      </c>
      <c r="ET32" s="176" t="str">
        <f>IFERROR(IF(EN32='Classificação geral'!$G26,'Classificação geral'!$EQ26,""),"")</f>
        <v/>
      </c>
      <c r="EU32" s="176" t="str">
        <f>IFERROR(IF(EN32='Classificação geral'!$G26,'Classificação geral'!$ER26,""),"")</f>
        <v/>
      </c>
      <c r="EV32" s="176" t="str">
        <f>IFERROR(IF(EN32='Classificação geral'!$G26,'Classificação geral'!$ES26,""),"")</f>
        <v/>
      </c>
      <c r="EW32" s="176" t="str">
        <f>IFERROR(IF(EN32='Classificação geral'!$G26,'Classificação geral'!$ET26,""),"")</f>
        <v/>
      </c>
      <c r="EX32" s="180">
        <f>IFERROR(IF(EN32='Classificação geral'!$G26,'Classificação geral'!$AK26,""),"")</f>
        <v>0</v>
      </c>
      <c r="EY32" s="189" t="str">
        <f>IF(EN32='Classificação geral'!$G26,'Classificação geral'!$AL26,"")</f>
        <v/>
      </c>
      <c r="EZ32" s="179" t="str">
        <f>IFERROR(RANK(EY32,EY:EY,0)+ COUNTIF(EY$12:EY31,EY32),"")</f>
        <v/>
      </c>
      <c r="FB32" s="189" t="str">
        <f>IFERROR(IF(AND('Classificação geral'!$G26="mas",'Classificação geral'!$H26=3,'Classificação geral'!$F26="trio"),'Classificação geral'!$C26,""),"")</f>
        <v/>
      </c>
      <c r="FC32" s="178">
        <f>IF(FB32='Classificação geral'!$C26,'Classificação geral'!$D26,"")</f>
        <v>0</v>
      </c>
      <c r="FD32" s="178">
        <f>IF(FB32='Classificação geral'!$C26,'Classificação geral'!$E26,"")</f>
        <v>0</v>
      </c>
      <c r="FE32" s="178" t="str">
        <f>IF(FB32='Classificação geral'!$C26,'Classificação geral'!$F26,"")</f>
        <v/>
      </c>
      <c r="FF32" s="178" t="str">
        <f>IF(FB32='Classificação geral'!$C26,'Classificação geral'!$G26,"")</f>
        <v/>
      </c>
      <c r="FG32" s="189">
        <f>IF(FF32='Classificação geral'!$G26,'Classificação geral'!$H26,"")</f>
        <v>0</v>
      </c>
      <c r="FH32" s="176">
        <f>IFERROR(IF(FF32='Classificação geral'!$G26,'Classificação geral'!$K26,""),"")</f>
        <v>0</v>
      </c>
      <c r="FI32" s="176">
        <f>IFERROR(IF(FF32='Classificação geral'!$G26,'Classificação geral'!$L26,""),"")</f>
        <v>0</v>
      </c>
      <c r="FJ32" s="176">
        <f>IFERROR(IF(FF32='Classificação geral'!$G26,'Classificação geral'!$J26,""),"")</f>
        <v>0</v>
      </c>
      <c r="FK32" s="176" t="str">
        <f>IFERROR(IF(FF32='Classificação geral'!$G26,'Classificação geral'!$EP26,""),"")</f>
        <v/>
      </c>
      <c r="FL32" s="176" t="str">
        <f>IFERROR(IF(FF32='Classificação geral'!$G26,'Classificação geral'!$EQ26,""),"")</f>
        <v/>
      </c>
      <c r="FM32" s="176" t="str">
        <f>IFERROR(IF(FF32='Classificação geral'!$G26,'Classificação geral'!$ER26,""),"")</f>
        <v/>
      </c>
      <c r="FN32" s="176" t="str">
        <f>IFERROR(IF(FF32='Classificação geral'!$G26,'Classificação geral'!$ES26,""),"")</f>
        <v/>
      </c>
      <c r="FO32" s="176" t="str">
        <f>IFERROR(IF(FF32='Classificação geral'!$G26,'Classificação geral'!$ET26,""),"")</f>
        <v/>
      </c>
      <c r="FP32" s="180">
        <f>IFERROR(IF(FF32='Classificação geral'!$G26,'Classificação geral'!$AK26,""),"")</f>
        <v>0</v>
      </c>
      <c r="FQ32" s="189" t="str">
        <f>IF(FF32='Classificação geral'!$G26,'Classificação geral'!$AL26,"")</f>
        <v/>
      </c>
      <c r="FR32" s="179" t="str">
        <f>IFERROR(RANK(FQ32,FQ:FQ,0)+ COUNTIF(FQ$12:FQ31,FQ32),"")</f>
        <v/>
      </c>
      <c r="FT32" s="189" t="str">
        <f>IFERROR(IF(AND('Classificação geral'!$G26="misto",'Classificação geral'!$H26=3,'Classificação geral'!$F26="par"),'Classificação geral'!$C26,""),"")</f>
        <v/>
      </c>
      <c r="FU32" s="178">
        <f>IF(FT32='Classificação geral'!$C26,'Classificação geral'!$D26,"")</f>
        <v>0</v>
      </c>
      <c r="FV32" s="178">
        <f>IF(FT32='Classificação geral'!$C26,'Classificação geral'!$E26,"")</f>
        <v>0</v>
      </c>
      <c r="FW32" s="178" t="str">
        <f>IF(FT32='Classificação geral'!$C26,'Classificação geral'!$F26,"")</f>
        <v/>
      </c>
      <c r="FX32" s="178" t="str">
        <f>IF(FT32='Classificação geral'!$C26,'Classificação geral'!$G26,"")</f>
        <v/>
      </c>
      <c r="FY32" s="189">
        <f>IF(FX32='Classificação geral'!$G26,'Classificação geral'!$H26,"")</f>
        <v>0</v>
      </c>
      <c r="FZ32" s="176">
        <f>IFERROR(IF(FX32='Classificação geral'!$G26,'Classificação geral'!$K26,""),"")</f>
        <v>0</v>
      </c>
      <c r="GA32" s="176">
        <f>IFERROR(IF(FX32='Classificação geral'!$G26,'Classificação geral'!$L26,""),"")</f>
        <v>0</v>
      </c>
      <c r="GB32" s="176">
        <f>IFERROR(IF(FX32='Classificação geral'!$G26,'Classificação geral'!$J26,""),"")</f>
        <v>0</v>
      </c>
      <c r="GC32" s="176" t="str">
        <f>IFERROR(IF(FX32='Classificação geral'!$G26,'Classificação geral'!$EP26,""),"")</f>
        <v/>
      </c>
      <c r="GD32" s="176" t="str">
        <f>IFERROR(IF(FX32='Classificação geral'!$G26,'Classificação geral'!$EQ26,""),"")</f>
        <v/>
      </c>
      <c r="GE32" s="176" t="str">
        <f>IFERROR(IF(FX32='Classificação geral'!$G26,'Classificação geral'!$ER26,""),"")</f>
        <v/>
      </c>
      <c r="GF32" s="176" t="str">
        <f>IFERROR(IF(FX32='Classificação geral'!$G26,'Classificação geral'!$ES26,""),"")</f>
        <v/>
      </c>
      <c r="GG32" s="176" t="str">
        <f>IFERROR(IF(FX32='Classificação geral'!$G26,'Classificação geral'!$ET26,""),"")</f>
        <v/>
      </c>
      <c r="GH32" s="180">
        <f>IFERROR(IF(FX32='Classificação geral'!$G26,'Classificação geral'!$AK26,""),"")</f>
        <v>0</v>
      </c>
      <c r="GI32" s="189" t="str">
        <f>IF(FX32='Classificação geral'!$G26,'Classificação geral'!$AL26,"")</f>
        <v/>
      </c>
      <c r="GJ32" s="179" t="str">
        <f>IFERROR(RANK(GI32,GI:GI,0)+ COUNTIF(GI$12:GI31,GI32),"")</f>
        <v/>
      </c>
    </row>
    <row r="33" spans="2:192" s="181" customFormat="1" ht="21.75" customHeight="1" x14ac:dyDescent="0.3">
      <c r="B33" s="188" t="str">
        <f t="shared" si="0"/>
        <v/>
      </c>
      <c r="C33" s="183" t="str">
        <f t="shared" si="1"/>
        <v/>
      </c>
      <c r="D33" s="184" t="str">
        <f t="shared" si="2"/>
        <v/>
      </c>
      <c r="E33" s="184" t="str">
        <f t="shared" si="3"/>
        <v/>
      </c>
      <c r="F33" s="184" t="str">
        <f t="shared" si="4"/>
        <v/>
      </c>
      <c r="G33" s="184" t="str">
        <f t="shared" si="5"/>
        <v/>
      </c>
      <c r="H33" s="185" t="str">
        <f t="shared" si="6"/>
        <v/>
      </c>
      <c r="I33" s="185" t="str">
        <f t="shared" si="7"/>
        <v/>
      </c>
      <c r="J33" s="185" t="str">
        <f t="shared" si="8"/>
        <v/>
      </c>
      <c r="K33" s="277" t="str">
        <f t="shared" si="9"/>
        <v/>
      </c>
      <c r="L33" s="277" t="str">
        <f t="shared" si="10"/>
        <v/>
      </c>
      <c r="M33" s="277" t="str">
        <f t="shared" si="11"/>
        <v/>
      </c>
      <c r="N33" s="277" t="str">
        <f t="shared" si="12"/>
        <v/>
      </c>
      <c r="O33" s="277" t="str">
        <f t="shared" si="13"/>
        <v/>
      </c>
      <c r="P33" s="278" t="str">
        <f t="shared" si="14"/>
        <v/>
      </c>
      <c r="Q33" s="401" t="str">
        <f t="shared" si="15"/>
        <v/>
      </c>
      <c r="R33" s="186">
        <v>20</v>
      </c>
      <c r="S33" s="187"/>
      <c r="T33" s="187"/>
      <c r="U33" s="188" t="str">
        <f t="shared" si="16"/>
        <v/>
      </c>
      <c r="V33" s="183" t="str">
        <f t="shared" si="17"/>
        <v/>
      </c>
      <c r="W33" s="184" t="str">
        <f t="shared" si="18"/>
        <v/>
      </c>
      <c r="X33" s="184" t="str">
        <f t="shared" si="19"/>
        <v/>
      </c>
      <c r="Y33" s="184" t="str">
        <f t="shared" si="20"/>
        <v/>
      </c>
      <c r="Z33" s="184" t="str">
        <f t="shared" si="21"/>
        <v/>
      </c>
      <c r="AA33" s="185" t="str">
        <f t="shared" si="22"/>
        <v/>
      </c>
      <c r="AB33" s="185" t="str">
        <f t="shared" si="23"/>
        <v/>
      </c>
      <c r="AC33" s="185" t="str">
        <f t="shared" si="24"/>
        <v/>
      </c>
      <c r="AD33" s="277" t="str">
        <f t="shared" si="25"/>
        <v/>
      </c>
      <c r="AE33" s="277" t="str">
        <f t="shared" si="26"/>
        <v/>
      </c>
      <c r="AF33" s="277" t="str">
        <f t="shared" si="27"/>
        <v/>
      </c>
      <c r="AG33" s="277" t="str">
        <f t="shared" si="28"/>
        <v/>
      </c>
      <c r="AH33" s="277" t="str">
        <f t="shared" si="29"/>
        <v/>
      </c>
      <c r="AI33" s="278" t="str">
        <f t="shared" si="30"/>
        <v/>
      </c>
      <c r="AJ33" s="401" t="str">
        <f t="shared" si="31"/>
        <v/>
      </c>
      <c r="AK33" s="186">
        <v>20</v>
      </c>
      <c r="AN33" s="188" t="str">
        <f t="shared" si="32"/>
        <v/>
      </c>
      <c r="AO33" s="183" t="str">
        <f t="shared" si="33"/>
        <v/>
      </c>
      <c r="AP33" s="184" t="str">
        <f t="shared" si="34"/>
        <v/>
      </c>
      <c r="AQ33" s="184" t="str">
        <f t="shared" si="35"/>
        <v/>
      </c>
      <c r="AR33" s="184" t="str">
        <f t="shared" si="36"/>
        <v/>
      </c>
      <c r="AS33" s="184" t="str">
        <f t="shared" si="37"/>
        <v/>
      </c>
      <c r="AT33" s="185" t="str">
        <f t="shared" si="38"/>
        <v/>
      </c>
      <c r="AU33" s="185" t="str">
        <f t="shared" si="39"/>
        <v/>
      </c>
      <c r="AV33" s="185" t="str">
        <f t="shared" si="40"/>
        <v/>
      </c>
      <c r="AW33" s="277" t="str">
        <f t="shared" si="41"/>
        <v/>
      </c>
      <c r="AX33" s="277" t="str">
        <f t="shared" si="42"/>
        <v/>
      </c>
      <c r="AY33" s="277" t="str">
        <f t="shared" si="43"/>
        <v/>
      </c>
      <c r="AZ33" s="277" t="str">
        <f t="shared" si="44"/>
        <v/>
      </c>
      <c r="BA33" s="277" t="str">
        <f t="shared" si="45"/>
        <v/>
      </c>
      <c r="BB33" s="278" t="str">
        <f t="shared" si="46"/>
        <v/>
      </c>
      <c r="BC33" s="401" t="str">
        <f t="shared" si="47"/>
        <v/>
      </c>
      <c r="BD33" s="186">
        <v>20</v>
      </c>
      <c r="BE33" s="187"/>
      <c r="BF33" s="187"/>
      <c r="BG33" s="188" t="str">
        <f t="shared" si="48"/>
        <v/>
      </c>
      <c r="BH33" s="183" t="str">
        <f t="shared" si="49"/>
        <v/>
      </c>
      <c r="BI33" s="184" t="str">
        <f t="shared" si="50"/>
        <v/>
      </c>
      <c r="BJ33" s="184" t="str">
        <f t="shared" si="51"/>
        <v/>
      </c>
      <c r="BK33" s="184" t="str">
        <f t="shared" si="52"/>
        <v/>
      </c>
      <c r="BL33" s="184" t="str">
        <f t="shared" si="53"/>
        <v/>
      </c>
      <c r="BM33" s="185" t="str">
        <f t="shared" si="54"/>
        <v/>
      </c>
      <c r="BN33" s="185" t="str">
        <f t="shared" si="55"/>
        <v/>
      </c>
      <c r="BO33" s="185" t="str">
        <f t="shared" si="56"/>
        <v/>
      </c>
      <c r="BP33" s="277" t="str">
        <f t="shared" si="57"/>
        <v/>
      </c>
      <c r="BQ33" s="277" t="str">
        <f t="shared" si="58"/>
        <v/>
      </c>
      <c r="BR33" s="277" t="str">
        <f t="shared" si="59"/>
        <v/>
      </c>
      <c r="BS33" s="277" t="str">
        <f t="shared" si="60"/>
        <v/>
      </c>
      <c r="BT33" s="277" t="str">
        <f t="shared" si="61"/>
        <v/>
      </c>
      <c r="BU33" s="278" t="str">
        <f t="shared" si="62"/>
        <v/>
      </c>
      <c r="BV33" s="401" t="str">
        <f t="shared" si="63"/>
        <v/>
      </c>
      <c r="BW33" s="186">
        <v>20</v>
      </c>
      <c r="BY33" s="187"/>
      <c r="BZ33" s="188" t="str">
        <f t="shared" si="64"/>
        <v/>
      </c>
      <c r="CA33" s="183" t="str">
        <f t="shared" si="65"/>
        <v/>
      </c>
      <c r="CB33" s="184" t="str">
        <f t="shared" si="66"/>
        <v/>
      </c>
      <c r="CC33" s="184" t="str">
        <f t="shared" si="67"/>
        <v/>
      </c>
      <c r="CD33" s="184" t="str">
        <f t="shared" si="68"/>
        <v/>
      </c>
      <c r="CE33" s="184" t="str">
        <f t="shared" si="69"/>
        <v/>
      </c>
      <c r="CF33" s="185" t="str">
        <f t="shared" si="70"/>
        <v/>
      </c>
      <c r="CG33" s="185" t="str">
        <f t="shared" si="71"/>
        <v/>
      </c>
      <c r="CH33" s="185" t="str">
        <f t="shared" si="72"/>
        <v/>
      </c>
      <c r="CI33" s="277" t="str">
        <f t="shared" si="73"/>
        <v/>
      </c>
      <c r="CJ33" s="277" t="str">
        <f t="shared" si="74"/>
        <v/>
      </c>
      <c r="CK33" s="277" t="str">
        <f t="shared" si="75"/>
        <v/>
      </c>
      <c r="CL33" s="277" t="str">
        <f t="shared" si="76"/>
        <v/>
      </c>
      <c r="CM33" s="277" t="str">
        <f t="shared" si="77"/>
        <v/>
      </c>
      <c r="CN33" s="278" t="str">
        <f t="shared" si="78"/>
        <v/>
      </c>
      <c r="CO33" s="401" t="str">
        <f t="shared" si="79"/>
        <v/>
      </c>
      <c r="CP33" s="186">
        <v>20</v>
      </c>
      <c r="CQ33" s="187"/>
      <c r="CR33" s="187"/>
      <c r="CS33" s="187"/>
      <c r="CT33" s="187"/>
      <c r="CU33" s="187"/>
      <c r="CV33" s="187"/>
      <c r="CW33" s="187"/>
      <c r="CX33" s="187"/>
      <c r="CZ33" s="189" t="str">
        <f>IFERROR(IF(AND('Classificação geral'!$G27="fem",'Classificação geral'!$H27=3,'Classificação geral'!$F27="par"),'Classificação geral'!$C27,""),"")</f>
        <v/>
      </c>
      <c r="DA33" s="178">
        <f>IF($CZ33='Classificação geral'!$C27,'Classificação geral'!$D27,"")</f>
        <v>0</v>
      </c>
      <c r="DB33" s="178">
        <f>IF($CZ33='Classificação geral'!$C27,'Classificação geral'!$E27,"")</f>
        <v>0</v>
      </c>
      <c r="DC33" s="178" t="str">
        <f>IF($CZ33='Classificação geral'!$C27,'Classificação geral'!$F27,"")</f>
        <v/>
      </c>
      <c r="DD33" s="178" t="str">
        <f>IF($CZ33='Classificação geral'!$C27,'Classificação geral'!$G27,"")</f>
        <v/>
      </c>
      <c r="DE33" s="189">
        <f>IF($DD33='Classificação geral'!$G27,'Classificação geral'!$H27,"")</f>
        <v>0</v>
      </c>
      <c r="DF33" s="176">
        <f>IFERROR(IF(DD33='Classificação geral'!$G27,'Classificação geral'!$K27,""),"")</f>
        <v>0</v>
      </c>
      <c r="DG33" s="176">
        <f>IFERROR(IF(DD33='Classificação geral'!$G27,'Classificação geral'!$L27,""),"")</f>
        <v>0</v>
      </c>
      <c r="DH33" s="176">
        <f>IFERROR(IF(DD33='Classificação geral'!$G27,'Classificação geral'!$J27,""),"")</f>
        <v>0</v>
      </c>
      <c r="DI33" s="176" t="str">
        <f>IFERROR(IF(DD33='Classificação geral'!$G27,'Classificação geral'!$EP27,""),"")</f>
        <v/>
      </c>
      <c r="DJ33" s="176" t="str">
        <f>IFERROR(IF(DD33='Classificação geral'!$G27,'Classificação geral'!$EQ27,""),"")</f>
        <v/>
      </c>
      <c r="DK33" s="176" t="str">
        <f>IFERROR(IF(DD33='Classificação geral'!$G27,'Classificação geral'!$ER27,""),"")</f>
        <v/>
      </c>
      <c r="DL33" s="176" t="str">
        <f>IFERROR(IF(DD33='Classificação geral'!$G27,'Classificação geral'!$ES27,""),"")</f>
        <v/>
      </c>
      <c r="DM33" s="176" t="str">
        <f>IFERROR(IF(DD33='Classificação geral'!$G27,'Classificação geral'!$ET27,""),"")</f>
        <v/>
      </c>
      <c r="DN33" s="180">
        <f>IFERROR(IF(DD33='Classificação geral'!$G27,'Classificação geral'!$AK27,""),"")</f>
        <v>0</v>
      </c>
      <c r="DO33" s="190" t="str">
        <f>IF($DD33='Classificação geral'!$G27,'Classificação geral'!$AL27,"")</f>
        <v/>
      </c>
      <c r="DP33" s="179" t="str">
        <f>IFERROR(RANK(DO33,DO:DO,0)+ COUNTIF(DO$12:DO32,DO33),"")</f>
        <v/>
      </c>
      <c r="DR33" s="189" t="str">
        <f>IFERROR(IF(AND('Classificação geral'!$G27="mas",'Classificação geral'!$H27=3,'Classificação geral'!$F27="par"),'Classificação geral'!$C27,""),"")</f>
        <v/>
      </c>
      <c r="DS33" s="178">
        <f>IF($DR33='Classificação geral'!$C27,'Classificação geral'!$D27,"")</f>
        <v>0</v>
      </c>
      <c r="DT33" s="178">
        <f>IF($DR33='Classificação geral'!$C27,'Classificação geral'!$E27,"")</f>
        <v>0</v>
      </c>
      <c r="DU33" s="178" t="str">
        <f>IF($DR33='Classificação geral'!$C27,'Classificação geral'!$F27,"")</f>
        <v/>
      </c>
      <c r="DV33" s="178" t="str">
        <f>IF($DR33='Classificação geral'!$C27,'Classificação geral'!$G27,"")</f>
        <v/>
      </c>
      <c r="DW33" s="189">
        <f>IF($DV33='Classificação geral'!$G27,'Classificação geral'!$H27,"")</f>
        <v>0</v>
      </c>
      <c r="DX33" s="176">
        <f>IFERROR(IF(DV33='Classificação geral'!$G27,'Classificação geral'!$K27,""),"")</f>
        <v>0</v>
      </c>
      <c r="DY33" s="176">
        <f>IFERROR(IF(DV33='Classificação geral'!$G27,'Classificação geral'!$L27,""),"")</f>
        <v>0</v>
      </c>
      <c r="DZ33" s="176">
        <f>IFERROR(IF(DV33='Classificação geral'!$G27,'Classificação geral'!$J27,""),"")</f>
        <v>0</v>
      </c>
      <c r="EA33" s="176" t="str">
        <f>IFERROR(IF(DV33='Classificação geral'!$G27,'Classificação geral'!$EP27,""),"")</f>
        <v/>
      </c>
      <c r="EB33" s="176" t="str">
        <f>IFERROR(IF(DV33='Classificação geral'!$G27,'Classificação geral'!$EQ27,""),"")</f>
        <v/>
      </c>
      <c r="EC33" s="176" t="str">
        <f>IFERROR(IF(DV33='Classificação geral'!$G27,'Classificação geral'!$ER27,""),"")</f>
        <v/>
      </c>
      <c r="ED33" s="176" t="str">
        <f>IFERROR(IF(DV33='Classificação geral'!$G27,'Classificação geral'!$ES27,""),"")</f>
        <v/>
      </c>
      <c r="EE33" s="176" t="str">
        <f>IFERROR(IF(DV33='Classificação geral'!$G27,'Classificação geral'!$ET27,""),"")</f>
        <v/>
      </c>
      <c r="EF33" s="180">
        <f>IFERROR(IF(DV33='Classificação geral'!$G27,'Classificação geral'!$AK27,""),"")</f>
        <v>0</v>
      </c>
      <c r="EG33" s="189" t="str">
        <f>IF($DV33='Classificação geral'!$G27,'Classificação geral'!$AL27,"")</f>
        <v/>
      </c>
      <c r="EH33" s="179" t="str">
        <f>IFERROR(RANK(EG33,EG:EG,0)+ COUNTIF(EG$12:EG32,EG33),"")</f>
        <v/>
      </c>
      <c r="EJ33" s="189" t="str">
        <f>IFERROR(IF(AND('Classificação geral'!$G27="fem",'Classificação geral'!$H27=3,'Classificação geral'!$F27="trio"),'Classificação geral'!$C27,""),"")</f>
        <v/>
      </c>
      <c r="EK33" s="178">
        <f>IF(EJ33='Classificação geral'!$C27,'Classificação geral'!$D27,"")</f>
        <v>0</v>
      </c>
      <c r="EL33" s="178">
        <f>IF(EJ33='Classificação geral'!$C27,'Classificação geral'!$E27,"")</f>
        <v>0</v>
      </c>
      <c r="EM33" s="178" t="str">
        <f>IF(EJ33='Classificação geral'!$C27,'Classificação geral'!$F27,"")</f>
        <v/>
      </c>
      <c r="EN33" s="178" t="str">
        <f>IF(EJ33='Classificação geral'!$C27,'Classificação geral'!$G27,"")</f>
        <v/>
      </c>
      <c r="EO33" s="189">
        <f>IF(EN33='Classificação geral'!$G27,'Classificação geral'!$H27,"")</f>
        <v>0</v>
      </c>
      <c r="EP33" s="176">
        <f>IFERROR(IF(EN33='Classificação geral'!$G27,'Classificação geral'!$K27,""),"")</f>
        <v>0</v>
      </c>
      <c r="EQ33" s="176">
        <f>IFERROR(IF(EN33='Classificação geral'!$G27,'Classificação geral'!$L27,""),"")</f>
        <v>0</v>
      </c>
      <c r="ER33" s="176">
        <f>IFERROR(IF(EN33='Classificação geral'!$G27,'Classificação geral'!$J27,""),"")</f>
        <v>0</v>
      </c>
      <c r="ES33" s="176" t="str">
        <f>IFERROR(IF(EN33='Classificação geral'!$G27,'Classificação geral'!$EP27,""),"")</f>
        <v/>
      </c>
      <c r="ET33" s="176" t="str">
        <f>IFERROR(IF(EN33='Classificação geral'!$G27,'Classificação geral'!$EQ27,""),"")</f>
        <v/>
      </c>
      <c r="EU33" s="176" t="str">
        <f>IFERROR(IF(EN33='Classificação geral'!$G27,'Classificação geral'!$ER27,""),"")</f>
        <v/>
      </c>
      <c r="EV33" s="176" t="str">
        <f>IFERROR(IF(EN33='Classificação geral'!$G27,'Classificação geral'!$ES27,""),"")</f>
        <v/>
      </c>
      <c r="EW33" s="176" t="str">
        <f>IFERROR(IF(EN33='Classificação geral'!$G27,'Classificação geral'!$ET27,""),"")</f>
        <v/>
      </c>
      <c r="EX33" s="180">
        <f>IFERROR(IF(EN33='Classificação geral'!$G27,'Classificação geral'!$AK27,""),"")</f>
        <v>0</v>
      </c>
      <c r="EY33" s="189" t="str">
        <f>IF(EN33='Classificação geral'!$G27,'Classificação geral'!$AL27,"")</f>
        <v/>
      </c>
      <c r="EZ33" s="179" t="str">
        <f>IFERROR(RANK(EY33,EY:EY,0)+ COUNTIF(EY$12:EY32,EY33),"")</f>
        <v/>
      </c>
      <c r="FB33" s="189" t="str">
        <f>IFERROR(IF(AND('Classificação geral'!$G27="mas",'Classificação geral'!$H27=3,'Classificação geral'!$F27="trio"),'Classificação geral'!$C27,""),"")</f>
        <v/>
      </c>
      <c r="FC33" s="178">
        <f>IF(FB33='Classificação geral'!$C27,'Classificação geral'!$D27,"")</f>
        <v>0</v>
      </c>
      <c r="FD33" s="178">
        <f>IF(FB33='Classificação geral'!$C27,'Classificação geral'!$E27,"")</f>
        <v>0</v>
      </c>
      <c r="FE33" s="178" t="str">
        <f>IF(FB33='Classificação geral'!$C27,'Classificação geral'!$F27,"")</f>
        <v/>
      </c>
      <c r="FF33" s="178" t="str">
        <f>IF(FB33='Classificação geral'!$C27,'Classificação geral'!$G27,"")</f>
        <v/>
      </c>
      <c r="FG33" s="189">
        <f>IF(FF33='Classificação geral'!$G27,'Classificação geral'!$H27,"")</f>
        <v>0</v>
      </c>
      <c r="FH33" s="176">
        <f>IFERROR(IF(FF33='Classificação geral'!$G27,'Classificação geral'!$K27,""),"")</f>
        <v>0</v>
      </c>
      <c r="FI33" s="176">
        <f>IFERROR(IF(FF33='Classificação geral'!$G27,'Classificação geral'!$L27,""),"")</f>
        <v>0</v>
      </c>
      <c r="FJ33" s="176">
        <f>IFERROR(IF(FF33='Classificação geral'!$G27,'Classificação geral'!$J27,""),"")</f>
        <v>0</v>
      </c>
      <c r="FK33" s="176" t="str">
        <f>IFERROR(IF(FF33='Classificação geral'!$G27,'Classificação geral'!$EP27,""),"")</f>
        <v/>
      </c>
      <c r="FL33" s="176" t="str">
        <f>IFERROR(IF(FF33='Classificação geral'!$G27,'Classificação geral'!$EQ27,""),"")</f>
        <v/>
      </c>
      <c r="FM33" s="176" t="str">
        <f>IFERROR(IF(FF33='Classificação geral'!$G27,'Classificação geral'!$ER27,""),"")</f>
        <v/>
      </c>
      <c r="FN33" s="176" t="str">
        <f>IFERROR(IF(FF33='Classificação geral'!$G27,'Classificação geral'!$ES27,""),"")</f>
        <v/>
      </c>
      <c r="FO33" s="176" t="str">
        <f>IFERROR(IF(FF33='Classificação geral'!$G27,'Classificação geral'!$ET27,""),"")</f>
        <v/>
      </c>
      <c r="FP33" s="180">
        <f>IFERROR(IF(FF33='Classificação geral'!$G27,'Classificação geral'!$AK27,""),"")</f>
        <v>0</v>
      </c>
      <c r="FQ33" s="189" t="str">
        <f>IF(FF33='Classificação geral'!$G27,'Classificação geral'!$AL27,"")</f>
        <v/>
      </c>
      <c r="FR33" s="179" t="str">
        <f>IFERROR(RANK(FQ33,FQ:FQ,0)+ COUNTIF(FQ$12:FQ32,FQ33),"")</f>
        <v/>
      </c>
      <c r="FT33" s="189" t="str">
        <f>IFERROR(IF(AND('Classificação geral'!$G27="misto",'Classificação geral'!$H27=3,'Classificação geral'!$F27="par"),'Classificação geral'!$C27,""),"")</f>
        <v/>
      </c>
      <c r="FU33" s="178">
        <f>IF(FT33='Classificação geral'!$C27,'Classificação geral'!$D27,"")</f>
        <v>0</v>
      </c>
      <c r="FV33" s="178">
        <f>IF(FT33='Classificação geral'!$C27,'Classificação geral'!$E27,"")</f>
        <v>0</v>
      </c>
      <c r="FW33" s="178" t="str">
        <f>IF(FT33='Classificação geral'!$C27,'Classificação geral'!$F27,"")</f>
        <v/>
      </c>
      <c r="FX33" s="178" t="str">
        <f>IF(FT33='Classificação geral'!$C27,'Classificação geral'!$G27,"")</f>
        <v/>
      </c>
      <c r="FY33" s="189">
        <f>IF(FX33='Classificação geral'!$G27,'Classificação geral'!$H27,"")</f>
        <v>0</v>
      </c>
      <c r="FZ33" s="176">
        <f>IFERROR(IF(FX33='Classificação geral'!$G27,'Classificação geral'!$K27,""),"")</f>
        <v>0</v>
      </c>
      <c r="GA33" s="176">
        <f>IFERROR(IF(FX33='Classificação geral'!$G27,'Classificação geral'!$L27,""),"")</f>
        <v>0</v>
      </c>
      <c r="GB33" s="176">
        <f>IFERROR(IF(FX33='Classificação geral'!$G27,'Classificação geral'!$J27,""),"")</f>
        <v>0</v>
      </c>
      <c r="GC33" s="176" t="str">
        <f>IFERROR(IF(FX33='Classificação geral'!$G27,'Classificação geral'!$EP27,""),"")</f>
        <v/>
      </c>
      <c r="GD33" s="176" t="str">
        <f>IFERROR(IF(FX33='Classificação geral'!$G27,'Classificação geral'!$EQ27,""),"")</f>
        <v/>
      </c>
      <c r="GE33" s="176" t="str">
        <f>IFERROR(IF(FX33='Classificação geral'!$G27,'Classificação geral'!$ER27,""),"")</f>
        <v/>
      </c>
      <c r="GF33" s="176" t="str">
        <f>IFERROR(IF(FX33='Classificação geral'!$G27,'Classificação geral'!$ES27,""),"")</f>
        <v/>
      </c>
      <c r="GG33" s="176" t="str">
        <f>IFERROR(IF(FX33='Classificação geral'!$G27,'Classificação geral'!$ET27,""),"")</f>
        <v/>
      </c>
      <c r="GH33" s="180">
        <f>IFERROR(IF(FX33='Classificação geral'!$G27,'Classificação geral'!$AK27,""),"")</f>
        <v>0</v>
      </c>
      <c r="GI33" s="189" t="str">
        <f>IF(FX33='Classificação geral'!$G27,'Classificação geral'!$AL27,"")</f>
        <v/>
      </c>
      <c r="GJ33" s="179" t="str">
        <f>IFERROR(RANK(GI33,GI:GI,0)+ COUNTIF(GI$12:GI32,GI33),"")</f>
        <v/>
      </c>
    </row>
    <row r="34" spans="2:192" s="181" customFormat="1" ht="21.75" customHeight="1" x14ac:dyDescent="0.3">
      <c r="B34" s="188" t="str">
        <f t="shared" si="0"/>
        <v/>
      </c>
      <c r="C34" s="183" t="str">
        <f t="shared" si="1"/>
        <v/>
      </c>
      <c r="D34" s="184" t="str">
        <f t="shared" si="2"/>
        <v/>
      </c>
      <c r="E34" s="184" t="str">
        <f t="shared" si="3"/>
        <v/>
      </c>
      <c r="F34" s="184" t="str">
        <f t="shared" si="4"/>
        <v/>
      </c>
      <c r="G34" s="184" t="str">
        <f t="shared" si="5"/>
        <v/>
      </c>
      <c r="H34" s="185" t="str">
        <f t="shared" si="6"/>
        <v/>
      </c>
      <c r="I34" s="185" t="str">
        <f t="shared" si="7"/>
        <v/>
      </c>
      <c r="J34" s="185" t="str">
        <f t="shared" si="8"/>
        <v/>
      </c>
      <c r="K34" s="277" t="str">
        <f t="shared" si="9"/>
        <v/>
      </c>
      <c r="L34" s="277" t="str">
        <f t="shared" si="10"/>
        <v/>
      </c>
      <c r="M34" s="277" t="str">
        <f t="shared" si="11"/>
        <v/>
      </c>
      <c r="N34" s="277" t="str">
        <f t="shared" si="12"/>
        <v/>
      </c>
      <c r="O34" s="277" t="str">
        <f t="shared" si="13"/>
        <v/>
      </c>
      <c r="P34" s="278" t="str">
        <f t="shared" si="14"/>
        <v/>
      </c>
      <c r="Q34" s="401" t="str">
        <f t="shared" si="15"/>
        <v/>
      </c>
      <c r="R34" s="186">
        <v>21</v>
      </c>
      <c r="S34" s="187"/>
      <c r="T34" s="187"/>
      <c r="U34" s="188" t="str">
        <f t="shared" si="16"/>
        <v/>
      </c>
      <c r="V34" s="183" t="str">
        <f t="shared" si="17"/>
        <v/>
      </c>
      <c r="W34" s="184" t="str">
        <f t="shared" si="18"/>
        <v/>
      </c>
      <c r="X34" s="184" t="str">
        <f t="shared" si="19"/>
        <v/>
      </c>
      <c r="Y34" s="184" t="str">
        <f t="shared" si="20"/>
        <v/>
      </c>
      <c r="Z34" s="184" t="str">
        <f t="shared" si="21"/>
        <v/>
      </c>
      <c r="AA34" s="185" t="str">
        <f t="shared" si="22"/>
        <v/>
      </c>
      <c r="AB34" s="185" t="str">
        <f t="shared" si="23"/>
        <v/>
      </c>
      <c r="AC34" s="185" t="str">
        <f t="shared" si="24"/>
        <v/>
      </c>
      <c r="AD34" s="277" t="str">
        <f t="shared" si="25"/>
        <v/>
      </c>
      <c r="AE34" s="277" t="str">
        <f t="shared" si="26"/>
        <v/>
      </c>
      <c r="AF34" s="277" t="str">
        <f t="shared" si="27"/>
        <v/>
      </c>
      <c r="AG34" s="277" t="str">
        <f t="shared" si="28"/>
        <v/>
      </c>
      <c r="AH34" s="277" t="str">
        <f t="shared" si="29"/>
        <v/>
      </c>
      <c r="AI34" s="278" t="str">
        <f t="shared" si="30"/>
        <v/>
      </c>
      <c r="AJ34" s="401" t="str">
        <f t="shared" si="31"/>
        <v/>
      </c>
      <c r="AK34" s="186">
        <v>21</v>
      </c>
      <c r="AN34" s="188" t="str">
        <f t="shared" si="32"/>
        <v/>
      </c>
      <c r="AO34" s="183" t="str">
        <f t="shared" si="33"/>
        <v/>
      </c>
      <c r="AP34" s="184" t="str">
        <f t="shared" si="34"/>
        <v/>
      </c>
      <c r="AQ34" s="184" t="str">
        <f t="shared" si="35"/>
        <v/>
      </c>
      <c r="AR34" s="184" t="str">
        <f t="shared" si="36"/>
        <v/>
      </c>
      <c r="AS34" s="184" t="str">
        <f t="shared" si="37"/>
        <v/>
      </c>
      <c r="AT34" s="185" t="str">
        <f t="shared" si="38"/>
        <v/>
      </c>
      <c r="AU34" s="185" t="str">
        <f t="shared" si="39"/>
        <v/>
      </c>
      <c r="AV34" s="185" t="str">
        <f t="shared" si="40"/>
        <v/>
      </c>
      <c r="AW34" s="277" t="str">
        <f t="shared" si="41"/>
        <v/>
      </c>
      <c r="AX34" s="277" t="str">
        <f t="shared" si="42"/>
        <v/>
      </c>
      <c r="AY34" s="277" t="str">
        <f t="shared" si="43"/>
        <v/>
      </c>
      <c r="AZ34" s="277" t="str">
        <f t="shared" si="44"/>
        <v/>
      </c>
      <c r="BA34" s="277" t="str">
        <f t="shared" si="45"/>
        <v/>
      </c>
      <c r="BB34" s="278" t="str">
        <f t="shared" si="46"/>
        <v/>
      </c>
      <c r="BC34" s="401" t="str">
        <f t="shared" si="47"/>
        <v/>
      </c>
      <c r="BD34" s="186">
        <v>21</v>
      </c>
      <c r="BE34" s="187"/>
      <c r="BF34" s="187"/>
      <c r="BG34" s="188" t="str">
        <f t="shared" si="48"/>
        <v/>
      </c>
      <c r="BH34" s="183" t="str">
        <f t="shared" si="49"/>
        <v/>
      </c>
      <c r="BI34" s="184" t="str">
        <f t="shared" si="50"/>
        <v/>
      </c>
      <c r="BJ34" s="184" t="str">
        <f t="shared" si="51"/>
        <v/>
      </c>
      <c r="BK34" s="184" t="str">
        <f t="shared" si="52"/>
        <v/>
      </c>
      <c r="BL34" s="184" t="str">
        <f t="shared" si="53"/>
        <v/>
      </c>
      <c r="BM34" s="185" t="str">
        <f t="shared" si="54"/>
        <v/>
      </c>
      <c r="BN34" s="185" t="str">
        <f t="shared" si="55"/>
        <v/>
      </c>
      <c r="BO34" s="185" t="str">
        <f t="shared" si="56"/>
        <v/>
      </c>
      <c r="BP34" s="277" t="str">
        <f t="shared" si="57"/>
        <v/>
      </c>
      <c r="BQ34" s="277" t="str">
        <f t="shared" si="58"/>
        <v/>
      </c>
      <c r="BR34" s="277" t="str">
        <f t="shared" si="59"/>
        <v/>
      </c>
      <c r="BS34" s="277" t="str">
        <f t="shared" si="60"/>
        <v/>
      </c>
      <c r="BT34" s="277" t="str">
        <f t="shared" si="61"/>
        <v/>
      </c>
      <c r="BU34" s="278" t="str">
        <f t="shared" si="62"/>
        <v/>
      </c>
      <c r="BV34" s="401" t="str">
        <f t="shared" si="63"/>
        <v/>
      </c>
      <c r="BW34" s="186">
        <v>21</v>
      </c>
      <c r="BY34" s="187"/>
      <c r="BZ34" s="188" t="str">
        <f t="shared" si="64"/>
        <v/>
      </c>
      <c r="CA34" s="183" t="str">
        <f t="shared" si="65"/>
        <v/>
      </c>
      <c r="CB34" s="184" t="str">
        <f t="shared" si="66"/>
        <v/>
      </c>
      <c r="CC34" s="184" t="str">
        <f t="shared" si="67"/>
        <v/>
      </c>
      <c r="CD34" s="184" t="str">
        <f t="shared" si="68"/>
        <v/>
      </c>
      <c r="CE34" s="184" t="str">
        <f t="shared" si="69"/>
        <v/>
      </c>
      <c r="CF34" s="185" t="str">
        <f t="shared" si="70"/>
        <v/>
      </c>
      <c r="CG34" s="185" t="str">
        <f t="shared" si="71"/>
        <v/>
      </c>
      <c r="CH34" s="185" t="str">
        <f t="shared" si="72"/>
        <v/>
      </c>
      <c r="CI34" s="277" t="str">
        <f t="shared" si="73"/>
        <v/>
      </c>
      <c r="CJ34" s="277" t="str">
        <f t="shared" si="74"/>
        <v/>
      </c>
      <c r="CK34" s="277" t="str">
        <f t="shared" si="75"/>
        <v/>
      </c>
      <c r="CL34" s="277" t="str">
        <f t="shared" si="76"/>
        <v/>
      </c>
      <c r="CM34" s="277" t="str">
        <f t="shared" si="77"/>
        <v/>
      </c>
      <c r="CN34" s="278" t="str">
        <f t="shared" si="78"/>
        <v/>
      </c>
      <c r="CO34" s="401" t="str">
        <f t="shared" si="79"/>
        <v/>
      </c>
      <c r="CP34" s="186">
        <v>21</v>
      </c>
      <c r="CQ34" s="187"/>
      <c r="CR34" s="187"/>
      <c r="CS34" s="187"/>
      <c r="CT34" s="187"/>
      <c r="CU34" s="187"/>
      <c r="CV34" s="187"/>
      <c r="CW34" s="187"/>
      <c r="CX34" s="187"/>
      <c r="CZ34" s="189" t="str">
        <f>IFERROR(IF(AND('Classificação geral'!$G28="fem",'Classificação geral'!$H28=3,'Classificação geral'!$F28="par"),'Classificação geral'!$C28,""),"")</f>
        <v/>
      </c>
      <c r="DA34" s="178">
        <f>IF($CZ34='Classificação geral'!$C28,'Classificação geral'!$D28,"")</f>
        <v>0</v>
      </c>
      <c r="DB34" s="178">
        <f>IF($CZ34='Classificação geral'!$C28,'Classificação geral'!$E28,"")</f>
        <v>0</v>
      </c>
      <c r="DC34" s="178" t="str">
        <f>IF($CZ34='Classificação geral'!$C28,'Classificação geral'!$F28,"")</f>
        <v/>
      </c>
      <c r="DD34" s="178" t="str">
        <f>IF($CZ34='Classificação geral'!$C28,'Classificação geral'!$G28,"")</f>
        <v/>
      </c>
      <c r="DE34" s="189">
        <f>IF($DD34='Classificação geral'!$G28,'Classificação geral'!$H28,"")</f>
        <v>0</v>
      </c>
      <c r="DF34" s="176">
        <f>IFERROR(IF(DD34='Classificação geral'!$G28,'Classificação geral'!$K28,""),"")</f>
        <v>0</v>
      </c>
      <c r="DG34" s="176">
        <f>IFERROR(IF(DD34='Classificação geral'!$G28,'Classificação geral'!$L28,""),"")</f>
        <v>0</v>
      </c>
      <c r="DH34" s="176">
        <f>IFERROR(IF(DD34='Classificação geral'!$G28,'Classificação geral'!$J28,""),"")</f>
        <v>0</v>
      </c>
      <c r="DI34" s="176" t="str">
        <f>IFERROR(IF(DD34='Classificação geral'!$G28,'Classificação geral'!$EP28,""),"")</f>
        <v/>
      </c>
      <c r="DJ34" s="176" t="str">
        <f>IFERROR(IF(DD34='Classificação geral'!$G28,'Classificação geral'!$EQ28,""),"")</f>
        <v/>
      </c>
      <c r="DK34" s="176" t="str">
        <f>IFERROR(IF(DD34='Classificação geral'!$G28,'Classificação geral'!$ER28,""),"")</f>
        <v/>
      </c>
      <c r="DL34" s="176" t="str">
        <f>IFERROR(IF(DD34='Classificação geral'!$G28,'Classificação geral'!$ES28,""),"")</f>
        <v/>
      </c>
      <c r="DM34" s="176" t="str">
        <f>IFERROR(IF(DD34='Classificação geral'!$G28,'Classificação geral'!$ET28,""),"")</f>
        <v/>
      </c>
      <c r="DN34" s="180">
        <f>IFERROR(IF(DD34='Classificação geral'!$G28,'Classificação geral'!$AK28,""),"")</f>
        <v>0</v>
      </c>
      <c r="DO34" s="190" t="str">
        <f>IF($DD34='Classificação geral'!$G28,'Classificação geral'!$AL28,"")</f>
        <v/>
      </c>
      <c r="DP34" s="179" t="str">
        <f>IFERROR(RANK(DO34,DO:DO,0)+ COUNTIF(DO$12:DO33,DO34),"")</f>
        <v/>
      </c>
      <c r="DR34" s="189" t="str">
        <f>IFERROR(IF(AND('Classificação geral'!$G28="mas",'Classificação geral'!$H28=3,'Classificação geral'!$F28="par"),'Classificação geral'!$C28,""),"")</f>
        <v/>
      </c>
      <c r="DS34" s="178">
        <f>IF($DR34='Classificação geral'!$C28,'Classificação geral'!$D28,"")</f>
        <v>0</v>
      </c>
      <c r="DT34" s="178">
        <f>IF($DR34='Classificação geral'!$C28,'Classificação geral'!$E28,"")</f>
        <v>0</v>
      </c>
      <c r="DU34" s="178" t="str">
        <f>IF($DR34='Classificação geral'!$C28,'Classificação geral'!$F28,"")</f>
        <v/>
      </c>
      <c r="DV34" s="178" t="str">
        <f>IF($DR34='Classificação geral'!$C28,'Classificação geral'!$G28,"")</f>
        <v/>
      </c>
      <c r="DW34" s="189">
        <f>IF($DV34='Classificação geral'!$G28,'Classificação geral'!$H28,"")</f>
        <v>0</v>
      </c>
      <c r="DX34" s="176">
        <f>IFERROR(IF(DV34='Classificação geral'!$G28,'Classificação geral'!$K28,""),"")</f>
        <v>0</v>
      </c>
      <c r="DY34" s="176">
        <f>IFERROR(IF(DV34='Classificação geral'!$G28,'Classificação geral'!$L28,""),"")</f>
        <v>0</v>
      </c>
      <c r="DZ34" s="176">
        <f>IFERROR(IF(DV34='Classificação geral'!$G28,'Classificação geral'!$J28,""),"")</f>
        <v>0</v>
      </c>
      <c r="EA34" s="176" t="str">
        <f>IFERROR(IF(DV34='Classificação geral'!$G28,'Classificação geral'!$EP28,""),"")</f>
        <v/>
      </c>
      <c r="EB34" s="176" t="str">
        <f>IFERROR(IF(DV34='Classificação geral'!$G28,'Classificação geral'!$EQ28,""),"")</f>
        <v/>
      </c>
      <c r="EC34" s="176" t="str">
        <f>IFERROR(IF(DV34='Classificação geral'!$G28,'Classificação geral'!$ER28,""),"")</f>
        <v/>
      </c>
      <c r="ED34" s="176" t="str">
        <f>IFERROR(IF(DV34='Classificação geral'!$G28,'Classificação geral'!$ES28,""),"")</f>
        <v/>
      </c>
      <c r="EE34" s="176" t="str">
        <f>IFERROR(IF(DV34='Classificação geral'!$G28,'Classificação geral'!$ET28,""),"")</f>
        <v/>
      </c>
      <c r="EF34" s="180">
        <f>IFERROR(IF(DV34='Classificação geral'!$G28,'Classificação geral'!$AK28,""),"")</f>
        <v>0</v>
      </c>
      <c r="EG34" s="189" t="str">
        <f>IF($DV34='Classificação geral'!$G28,'Classificação geral'!$AL28,"")</f>
        <v/>
      </c>
      <c r="EH34" s="179" t="str">
        <f>IFERROR(RANK(EG34,EG:EG,0)+ COUNTIF(EG$12:EG33,EG34),"")</f>
        <v/>
      </c>
      <c r="EJ34" s="189" t="str">
        <f>IFERROR(IF(AND('Classificação geral'!$G28="fem",'Classificação geral'!$H28=3,'Classificação geral'!$F28="trio"),'Classificação geral'!$C28,""),"")</f>
        <v/>
      </c>
      <c r="EK34" s="178">
        <f>IF(EJ34='Classificação geral'!$C28,'Classificação geral'!$D28,"")</f>
        <v>0</v>
      </c>
      <c r="EL34" s="178">
        <f>IF(EJ34='Classificação geral'!$C28,'Classificação geral'!$E28,"")</f>
        <v>0</v>
      </c>
      <c r="EM34" s="178" t="str">
        <f>IF(EJ34='Classificação geral'!$C28,'Classificação geral'!$F28,"")</f>
        <v/>
      </c>
      <c r="EN34" s="178" t="str">
        <f>IF(EJ34='Classificação geral'!$C28,'Classificação geral'!$G28,"")</f>
        <v/>
      </c>
      <c r="EO34" s="189">
        <f>IF(EN34='Classificação geral'!$G28,'Classificação geral'!$H28,"")</f>
        <v>0</v>
      </c>
      <c r="EP34" s="176">
        <f>IFERROR(IF(EN34='Classificação geral'!$G28,'Classificação geral'!$K28,""),"")</f>
        <v>0</v>
      </c>
      <c r="EQ34" s="176">
        <f>IFERROR(IF(EN34='Classificação geral'!$G28,'Classificação geral'!$L28,""),"")</f>
        <v>0</v>
      </c>
      <c r="ER34" s="176">
        <f>IFERROR(IF(EN34='Classificação geral'!$G28,'Classificação geral'!$J28,""),"")</f>
        <v>0</v>
      </c>
      <c r="ES34" s="176" t="str">
        <f>IFERROR(IF(EN34='Classificação geral'!$G28,'Classificação geral'!$EP28,""),"")</f>
        <v/>
      </c>
      <c r="ET34" s="176" t="str">
        <f>IFERROR(IF(EN34='Classificação geral'!$G28,'Classificação geral'!$EQ28,""),"")</f>
        <v/>
      </c>
      <c r="EU34" s="176" t="str">
        <f>IFERROR(IF(EN34='Classificação geral'!$G28,'Classificação geral'!$ER28,""),"")</f>
        <v/>
      </c>
      <c r="EV34" s="176" t="str">
        <f>IFERROR(IF(EN34='Classificação geral'!$G28,'Classificação geral'!$ES28,""),"")</f>
        <v/>
      </c>
      <c r="EW34" s="176" t="str">
        <f>IFERROR(IF(EN34='Classificação geral'!$G28,'Classificação geral'!$ET28,""),"")</f>
        <v/>
      </c>
      <c r="EX34" s="180">
        <f>IFERROR(IF(EN34='Classificação geral'!$G28,'Classificação geral'!$AK28,""),"")</f>
        <v>0</v>
      </c>
      <c r="EY34" s="189" t="str">
        <f>IF(EN34='Classificação geral'!$G28,'Classificação geral'!$AL28,"")</f>
        <v/>
      </c>
      <c r="EZ34" s="179" t="str">
        <f>IFERROR(RANK(EY34,EY:EY,0)+ COUNTIF(EY$12:EY33,EY34),"")</f>
        <v/>
      </c>
      <c r="FB34" s="189" t="str">
        <f>IFERROR(IF(AND('Classificação geral'!$G28="mas",'Classificação geral'!$H28=3,'Classificação geral'!$F28="trio"),'Classificação geral'!$C28,""),"")</f>
        <v/>
      </c>
      <c r="FC34" s="178">
        <f>IF(FB34='Classificação geral'!$C28,'Classificação geral'!$D28,"")</f>
        <v>0</v>
      </c>
      <c r="FD34" s="178">
        <f>IF(FB34='Classificação geral'!$C28,'Classificação geral'!$E28,"")</f>
        <v>0</v>
      </c>
      <c r="FE34" s="178" t="str">
        <f>IF(FB34='Classificação geral'!$C28,'Classificação geral'!$F28,"")</f>
        <v/>
      </c>
      <c r="FF34" s="178" t="str">
        <f>IF(FB34='Classificação geral'!$C28,'Classificação geral'!$G28,"")</f>
        <v/>
      </c>
      <c r="FG34" s="189">
        <f>IF(FF34='Classificação geral'!$G28,'Classificação geral'!$H28,"")</f>
        <v>0</v>
      </c>
      <c r="FH34" s="176">
        <f>IFERROR(IF(FF34='Classificação geral'!$G28,'Classificação geral'!$K28,""),"")</f>
        <v>0</v>
      </c>
      <c r="FI34" s="176">
        <f>IFERROR(IF(FF34='Classificação geral'!$G28,'Classificação geral'!$L28,""),"")</f>
        <v>0</v>
      </c>
      <c r="FJ34" s="176">
        <f>IFERROR(IF(FF34='Classificação geral'!$G28,'Classificação geral'!$J28,""),"")</f>
        <v>0</v>
      </c>
      <c r="FK34" s="176" t="str">
        <f>IFERROR(IF(FF34='Classificação geral'!$G28,'Classificação geral'!$EP28,""),"")</f>
        <v/>
      </c>
      <c r="FL34" s="176" t="str">
        <f>IFERROR(IF(FF34='Classificação geral'!$G28,'Classificação geral'!$EQ28,""),"")</f>
        <v/>
      </c>
      <c r="FM34" s="176" t="str">
        <f>IFERROR(IF(FF34='Classificação geral'!$G28,'Classificação geral'!$ER28,""),"")</f>
        <v/>
      </c>
      <c r="FN34" s="176" t="str">
        <f>IFERROR(IF(FF34='Classificação geral'!$G28,'Classificação geral'!$ES28,""),"")</f>
        <v/>
      </c>
      <c r="FO34" s="176" t="str">
        <f>IFERROR(IF(FF34='Classificação geral'!$G28,'Classificação geral'!$ET28,""),"")</f>
        <v/>
      </c>
      <c r="FP34" s="180">
        <f>IFERROR(IF(FF34='Classificação geral'!$G28,'Classificação geral'!$AK28,""),"")</f>
        <v>0</v>
      </c>
      <c r="FQ34" s="189" t="str">
        <f>IF(FF34='Classificação geral'!$G28,'Classificação geral'!$AL28,"")</f>
        <v/>
      </c>
      <c r="FR34" s="179" t="str">
        <f>IFERROR(RANK(FQ34,FQ:FQ,0)+ COUNTIF(FQ$12:FQ33,FQ34),"")</f>
        <v/>
      </c>
      <c r="FT34" s="189" t="str">
        <f>IFERROR(IF(AND('Classificação geral'!$G28="misto",'Classificação geral'!$H28=3,'Classificação geral'!$F28="par"),'Classificação geral'!$C28,""),"")</f>
        <v/>
      </c>
      <c r="FU34" s="178">
        <f>IF(FT34='Classificação geral'!$C28,'Classificação geral'!$D28,"")</f>
        <v>0</v>
      </c>
      <c r="FV34" s="178">
        <f>IF(FT34='Classificação geral'!$C28,'Classificação geral'!$E28,"")</f>
        <v>0</v>
      </c>
      <c r="FW34" s="178" t="str">
        <f>IF(FT34='Classificação geral'!$C28,'Classificação geral'!$F28,"")</f>
        <v/>
      </c>
      <c r="FX34" s="178" t="str">
        <f>IF(FT34='Classificação geral'!$C28,'Classificação geral'!$G28,"")</f>
        <v/>
      </c>
      <c r="FY34" s="189">
        <f>IF(FX34='Classificação geral'!$G28,'Classificação geral'!$H28,"")</f>
        <v>0</v>
      </c>
      <c r="FZ34" s="176">
        <f>IFERROR(IF(FX34='Classificação geral'!$G28,'Classificação geral'!$K28,""),"")</f>
        <v>0</v>
      </c>
      <c r="GA34" s="176">
        <f>IFERROR(IF(FX34='Classificação geral'!$G28,'Classificação geral'!$L28,""),"")</f>
        <v>0</v>
      </c>
      <c r="GB34" s="176">
        <f>IFERROR(IF(FX34='Classificação geral'!$G28,'Classificação geral'!$J28,""),"")</f>
        <v>0</v>
      </c>
      <c r="GC34" s="176" t="str">
        <f>IFERROR(IF(FX34='Classificação geral'!$G28,'Classificação geral'!$EP28,""),"")</f>
        <v/>
      </c>
      <c r="GD34" s="176" t="str">
        <f>IFERROR(IF(FX34='Classificação geral'!$G28,'Classificação geral'!$EQ28,""),"")</f>
        <v/>
      </c>
      <c r="GE34" s="176" t="str">
        <f>IFERROR(IF(FX34='Classificação geral'!$G28,'Classificação geral'!$ER28,""),"")</f>
        <v/>
      </c>
      <c r="GF34" s="176" t="str">
        <f>IFERROR(IF(FX34='Classificação geral'!$G28,'Classificação geral'!$ES28,""),"")</f>
        <v/>
      </c>
      <c r="GG34" s="176" t="str">
        <f>IFERROR(IF(FX34='Classificação geral'!$G28,'Classificação geral'!$ET28,""),"")</f>
        <v/>
      </c>
      <c r="GH34" s="180">
        <f>IFERROR(IF(FX34='Classificação geral'!$G28,'Classificação geral'!$AK28,""),"")</f>
        <v>0</v>
      </c>
      <c r="GI34" s="189" t="str">
        <f>IF(FX34='Classificação geral'!$G28,'Classificação geral'!$AL28,"")</f>
        <v/>
      </c>
      <c r="GJ34" s="179" t="str">
        <f>IFERROR(RANK(GI34,GI:GI,0)+ COUNTIF(GI$12:GI33,GI34),"")</f>
        <v/>
      </c>
    </row>
    <row r="35" spans="2:192" s="181" customFormat="1" ht="21.75" customHeight="1" x14ac:dyDescent="0.3">
      <c r="B35" s="188" t="str">
        <f t="shared" si="0"/>
        <v/>
      </c>
      <c r="C35" s="183" t="str">
        <f t="shared" si="1"/>
        <v/>
      </c>
      <c r="D35" s="184" t="str">
        <f t="shared" si="2"/>
        <v/>
      </c>
      <c r="E35" s="184" t="str">
        <f t="shared" si="3"/>
        <v/>
      </c>
      <c r="F35" s="184" t="str">
        <f t="shared" si="4"/>
        <v/>
      </c>
      <c r="G35" s="184" t="str">
        <f t="shared" si="5"/>
        <v/>
      </c>
      <c r="H35" s="185" t="str">
        <f t="shared" si="6"/>
        <v/>
      </c>
      <c r="I35" s="185" t="str">
        <f t="shared" si="7"/>
        <v/>
      </c>
      <c r="J35" s="185" t="str">
        <f t="shared" si="8"/>
        <v/>
      </c>
      <c r="K35" s="277" t="str">
        <f t="shared" si="9"/>
        <v/>
      </c>
      <c r="L35" s="277" t="str">
        <f t="shared" si="10"/>
        <v/>
      </c>
      <c r="M35" s="277" t="str">
        <f t="shared" si="11"/>
        <v/>
      </c>
      <c r="N35" s="277" t="str">
        <f t="shared" si="12"/>
        <v/>
      </c>
      <c r="O35" s="277" t="str">
        <f t="shared" si="13"/>
        <v/>
      </c>
      <c r="P35" s="278" t="str">
        <f t="shared" si="14"/>
        <v/>
      </c>
      <c r="Q35" s="401" t="str">
        <f t="shared" si="15"/>
        <v/>
      </c>
      <c r="R35" s="186">
        <v>22</v>
      </c>
      <c r="S35" s="187"/>
      <c r="T35" s="187"/>
      <c r="U35" s="188" t="str">
        <f t="shared" si="16"/>
        <v/>
      </c>
      <c r="V35" s="183" t="str">
        <f t="shared" si="17"/>
        <v/>
      </c>
      <c r="W35" s="184" t="str">
        <f t="shared" si="18"/>
        <v/>
      </c>
      <c r="X35" s="184" t="str">
        <f t="shared" si="19"/>
        <v/>
      </c>
      <c r="Y35" s="184" t="str">
        <f t="shared" si="20"/>
        <v/>
      </c>
      <c r="Z35" s="184" t="str">
        <f t="shared" si="21"/>
        <v/>
      </c>
      <c r="AA35" s="185" t="str">
        <f t="shared" si="22"/>
        <v/>
      </c>
      <c r="AB35" s="185" t="str">
        <f t="shared" si="23"/>
        <v/>
      </c>
      <c r="AC35" s="185" t="str">
        <f t="shared" si="24"/>
        <v/>
      </c>
      <c r="AD35" s="277" t="str">
        <f t="shared" si="25"/>
        <v/>
      </c>
      <c r="AE35" s="277" t="str">
        <f t="shared" si="26"/>
        <v/>
      </c>
      <c r="AF35" s="277" t="str">
        <f t="shared" si="27"/>
        <v/>
      </c>
      <c r="AG35" s="277" t="str">
        <f t="shared" si="28"/>
        <v/>
      </c>
      <c r="AH35" s="277" t="str">
        <f t="shared" si="29"/>
        <v/>
      </c>
      <c r="AI35" s="278" t="str">
        <f t="shared" si="30"/>
        <v/>
      </c>
      <c r="AJ35" s="401" t="str">
        <f t="shared" si="31"/>
        <v/>
      </c>
      <c r="AK35" s="186">
        <v>22</v>
      </c>
      <c r="AN35" s="188" t="str">
        <f t="shared" si="32"/>
        <v/>
      </c>
      <c r="AO35" s="183" t="str">
        <f t="shared" si="33"/>
        <v/>
      </c>
      <c r="AP35" s="184" t="str">
        <f t="shared" si="34"/>
        <v/>
      </c>
      <c r="AQ35" s="184" t="str">
        <f t="shared" si="35"/>
        <v/>
      </c>
      <c r="AR35" s="184" t="str">
        <f t="shared" si="36"/>
        <v/>
      </c>
      <c r="AS35" s="184" t="str">
        <f t="shared" si="37"/>
        <v/>
      </c>
      <c r="AT35" s="185" t="str">
        <f t="shared" si="38"/>
        <v/>
      </c>
      <c r="AU35" s="185" t="str">
        <f t="shared" si="39"/>
        <v/>
      </c>
      <c r="AV35" s="185" t="str">
        <f t="shared" si="40"/>
        <v/>
      </c>
      <c r="AW35" s="277" t="str">
        <f t="shared" si="41"/>
        <v/>
      </c>
      <c r="AX35" s="277" t="str">
        <f t="shared" si="42"/>
        <v/>
      </c>
      <c r="AY35" s="277" t="str">
        <f t="shared" si="43"/>
        <v/>
      </c>
      <c r="AZ35" s="277" t="str">
        <f t="shared" si="44"/>
        <v/>
      </c>
      <c r="BA35" s="277" t="str">
        <f t="shared" si="45"/>
        <v/>
      </c>
      <c r="BB35" s="278" t="str">
        <f t="shared" si="46"/>
        <v/>
      </c>
      <c r="BC35" s="401" t="str">
        <f t="shared" si="47"/>
        <v/>
      </c>
      <c r="BD35" s="186">
        <v>22</v>
      </c>
      <c r="BE35" s="187"/>
      <c r="BF35" s="187"/>
      <c r="BG35" s="188" t="str">
        <f t="shared" si="48"/>
        <v/>
      </c>
      <c r="BH35" s="183" t="str">
        <f t="shared" si="49"/>
        <v/>
      </c>
      <c r="BI35" s="184" t="str">
        <f t="shared" si="50"/>
        <v/>
      </c>
      <c r="BJ35" s="184" t="str">
        <f t="shared" si="51"/>
        <v/>
      </c>
      <c r="BK35" s="184" t="str">
        <f t="shared" si="52"/>
        <v/>
      </c>
      <c r="BL35" s="184" t="str">
        <f t="shared" si="53"/>
        <v/>
      </c>
      <c r="BM35" s="185" t="str">
        <f t="shared" si="54"/>
        <v/>
      </c>
      <c r="BN35" s="185" t="str">
        <f t="shared" si="55"/>
        <v/>
      </c>
      <c r="BO35" s="185" t="str">
        <f t="shared" si="56"/>
        <v/>
      </c>
      <c r="BP35" s="277" t="str">
        <f t="shared" si="57"/>
        <v/>
      </c>
      <c r="BQ35" s="277" t="str">
        <f t="shared" si="58"/>
        <v/>
      </c>
      <c r="BR35" s="277" t="str">
        <f t="shared" si="59"/>
        <v/>
      </c>
      <c r="BS35" s="277" t="str">
        <f t="shared" si="60"/>
        <v/>
      </c>
      <c r="BT35" s="277" t="str">
        <f t="shared" si="61"/>
        <v/>
      </c>
      <c r="BU35" s="278" t="str">
        <f t="shared" si="62"/>
        <v/>
      </c>
      <c r="BV35" s="401" t="str">
        <f t="shared" si="63"/>
        <v/>
      </c>
      <c r="BW35" s="186">
        <v>22</v>
      </c>
      <c r="BY35" s="187"/>
      <c r="BZ35" s="188" t="str">
        <f t="shared" si="64"/>
        <v/>
      </c>
      <c r="CA35" s="183" t="str">
        <f t="shared" si="65"/>
        <v/>
      </c>
      <c r="CB35" s="184" t="str">
        <f t="shared" si="66"/>
        <v/>
      </c>
      <c r="CC35" s="184" t="str">
        <f t="shared" si="67"/>
        <v/>
      </c>
      <c r="CD35" s="184" t="str">
        <f t="shared" si="68"/>
        <v/>
      </c>
      <c r="CE35" s="184" t="str">
        <f t="shared" si="69"/>
        <v/>
      </c>
      <c r="CF35" s="185" t="str">
        <f t="shared" si="70"/>
        <v/>
      </c>
      <c r="CG35" s="185" t="str">
        <f t="shared" si="71"/>
        <v/>
      </c>
      <c r="CH35" s="185" t="str">
        <f t="shared" si="72"/>
        <v/>
      </c>
      <c r="CI35" s="277" t="str">
        <f t="shared" si="73"/>
        <v/>
      </c>
      <c r="CJ35" s="277" t="str">
        <f t="shared" si="74"/>
        <v/>
      </c>
      <c r="CK35" s="277" t="str">
        <f t="shared" si="75"/>
        <v/>
      </c>
      <c r="CL35" s="277" t="str">
        <f t="shared" si="76"/>
        <v/>
      </c>
      <c r="CM35" s="277" t="str">
        <f t="shared" si="77"/>
        <v/>
      </c>
      <c r="CN35" s="278" t="str">
        <f t="shared" si="78"/>
        <v/>
      </c>
      <c r="CO35" s="401" t="str">
        <f t="shared" si="79"/>
        <v/>
      </c>
      <c r="CP35" s="186">
        <v>22</v>
      </c>
      <c r="CQ35" s="187"/>
      <c r="CR35" s="187"/>
      <c r="CS35" s="187"/>
      <c r="CT35" s="187"/>
      <c r="CU35" s="187"/>
      <c r="CV35" s="187"/>
      <c r="CW35" s="187"/>
      <c r="CX35" s="187"/>
      <c r="CZ35" s="189" t="str">
        <f>IFERROR(IF(AND('Classificação geral'!$G29="fem",'Classificação geral'!$H29=3,'Classificação geral'!$F29="par"),'Classificação geral'!$C29,""),"")</f>
        <v/>
      </c>
      <c r="DA35" s="178">
        <f>IF($CZ35='Classificação geral'!$C29,'Classificação geral'!$D29,"")</f>
        <v>0</v>
      </c>
      <c r="DB35" s="178">
        <f>IF($CZ35='Classificação geral'!$C29,'Classificação geral'!$E29,"")</f>
        <v>0</v>
      </c>
      <c r="DC35" s="178" t="str">
        <f>IF($CZ35='Classificação geral'!$C29,'Classificação geral'!$F29,"")</f>
        <v/>
      </c>
      <c r="DD35" s="178" t="str">
        <f>IF($CZ35='Classificação geral'!$C29,'Classificação geral'!$G29,"")</f>
        <v/>
      </c>
      <c r="DE35" s="189">
        <f>IF($DD35='Classificação geral'!$G29,'Classificação geral'!$H29,"")</f>
        <v>0</v>
      </c>
      <c r="DF35" s="176">
        <f>IFERROR(IF(DD35='Classificação geral'!$G29,'Classificação geral'!$K29,""),"")</f>
        <v>0</v>
      </c>
      <c r="DG35" s="176">
        <f>IFERROR(IF(DD35='Classificação geral'!$G29,'Classificação geral'!$L29,""),"")</f>
        <v>0</v>
      </c>
      <c r="DH35" s="176">
        <f>IFERROR(IF(DD35='Classificação geral'!$G29,'Classificação geral'!$J29,""),"")</f>
        <v>0</v>
      </c>
      <c r="DI35" s="176" t="str">
        <f>IFERROR(IF(DD35='Classificação geral'!$G29,'Classificação geral'!$EP29,""),"")</f>
        <v/>
      </c>
      <c r="DJ35" s="176" t="str">
        <f>IFERROR(IF(DD35='Classificação geral'!$G29,'Classificação geral'!$EQ29,""),"")</f>
        <v/>
      </c>
      <c r="DK35" s="176" t="str">
        <f>IFERROR(IF(DD35='Classificação geral'!$G29,'Classificação geral'!$ER29,""),"")</f>
        <v/>
      </c>
      <c r="DL35" s="176" t="str">
        <f>IFERROR(IF(DD35='Classificação geral'!$G29,'Classificação geral'!$ES29,""),"")</f>
        <v/>
      </c>
      <c r="DM35" s="176" t="str">
        <f>IFERROR(IF(DD35='Classificação geral'!$G29,'Classificação geral'!$ET29,""),"")</f>
        <v/>
      </c>
      <c r="DN35" s="180">
        <f>IFERROR(IF(DD35='Classificação geral'!$G29,'Classificação geral'!$AK29,""),"")</f>
        <v>0</v>
      </c>
      <c r="DO35" s="190" t="str">
        <f>IF($DD35='Classificação geral'!$G29,'Classificação geral'!$AL29,"")</f>
        <v/>
      </c>
      <c r="DP35" s="179" t="str">
        <f>IFERROR(RANK(DO35,DO:DO,0)+ COUNTIF(DO$12:DO34,DO35),"")</f>
        <v/>
      </c>
      <c r="DR35" s="189" t="str">
        <f>IFERROR(IF(AND('Classificação geral'!$G29="mas",'Classificação geral'!$H29=3,'Classificação geral'!$F29="par"),'Classificação geral'!$C29,""),"")</f>
        <v/>
      </c>
      <c r="DS35" s="178">
        <f>IF($DR35='Classificação geral'!$C29,'Classificação geral'!$D29,"")</f>
        <v>0</v>
      </c>
      <c r="DT35" s="178">
        <f>IF($DR35='Classificação geral'!$C29,'Classificação geral'!$E29,"")</f>
        <v>0</v>
      </c>
      <c r="DU35" s="178" t="str">
        <f>IF($DR35='Classificação geral'!$C29,'Classificação geral'!$F29,"")</f>
        <v/>
      </c>
      <c r="DV35" s="178" t="str">
        <f>IF($DR35='Classificação geral'!$C29,'Classificação geral'!$G29,"")</f>
        <v/>
      </c>
      <c r="DW35" s="189">
        <f>IF($DV35='Classificação geral'!$G29,'Classificação geral'!$H29,"")</f>
        <v>0</v>
      </c>
      <c r="DX35" s="176">
        <f>IFERROR(IF(DV35='Classificação geral'!$G29,'Classificação geral'!$K29,""),"")</f>
        <v>0</v>
      </c>
      <c r="DY35" s="176">
        <f>IFERROR(IF(DV35='Classificação geral'!$G29,'Classificação geral'!$L29,""),"")</f>
        <v>0</v>
      </c>
      <c r="DZ35" s="176">
        <f>IFERROR(IF(DV35='Classificação geral'!$G29,'Classificação geral'!$J29,""),"")</f>
        <v>0</v>
      </c>
      <c r="EA35" s="176" t="str">
        <f>IFERROR(IF(DV35='Classificação geral'!$G29,'Classificação geral'!$EP29,""),"")</f>
        <v/>
      </c>
      <c r="EB35" s="176" t="str">
        <f>IFERROR(IF(DV35='Classificação geral'!$G29,'Classificação geral'!$EQ29,""),"")</f>
        <v/>
      </c>
      <c r="EC35" s="176" t="str">
        <f>IFERROR(IF(DV35='Classificação geral'!$G29,'Classificação geral'!$ER29,""),"")</f>
        <v/>
      </c>
      <c r="ED35" s="176" t="str">
        <f>IFERROR(IF(DV35='Classificação geral'!$G29,'Classificação geral'!$ES29,""),"")</f>
        <v/>
      </c>
      <c r="EE35" s="176" t="str">
        <f>IFERROR(IF(DV35='Classificação geral'!$G29,'Classificação geral'!$ET29,""),"")</f>
        <v/>
      </c>
      <c r="EF35" s="180">
        <f>IFERROR(IF(DV35='Classificação geral'!$G29,'Classificação geral'!$AK29,""),"")</f>
        <v>0</v>
      </c>
      <c r="EG35" s="189" t="str">
        <f>IF($DV35='Classificação geral'!$G29,'Classificação geral'!$AL29,"")</f>
        <v/>
      </c>
      <c r="EH35" s="179" t="str">
        <f>IFERROR(RANK(EG35,EG:EG,0)+ COUNTIF(EG$12:EG34,EG35),"")</f>
        <v/>
      </c>
      <c r="EJ35" s="189" t="str">
        <f>IFERROR(IF(AND('Classificação geral'!$G29="fem",'Classificação geral'!$H29=3,'Classificação geral'!$F29="trio"),'Classificação geral'!$C29,""),"")</f>
        <v/>
      </c>
      <c r="EK35" s="178">
        <f>IF(EJ35='Classificação geral'!$C29,'Classificação geral'!$D29,"")</f>
        <v>0</v>
      </c>
      <c r="EL35" s="178">
        <f>IF(EJ35='Classificação geral'!$C29,'Classificação geral'!$E29,"")</f>
        <v>0</v>
      </c>
      <c r="EM35" s="178" t="str">
        <f>IF(EJ35='Classificação geral'!$C29,'Classificação geral'!$F29,"")</f>
        <v/>
      </c>
      <c r="EN35" s="178" t="str">
        <f>IF(EJ35='Classificação geral'!$C29,'Classificação geral'!$G29,"")</f>
        <v/>
      </c>
      <c r="EO35" s="189">
        <f>IF(EN35='Classificação geral'!$G29,'Classificação geral'!$H29,"")</f>
        <v>0</v>
      </c>
      <c r="EP35" s="176">
        <f>IFERROR(IF(EN35='Classificação geral'!$G29,'Classificação geral'!$K29,""),"")</f>
        <v>0</v>
      </c>
      <c r="EQ35" s="176">
        <f>IFERROR(IF(EN35='Classificação geral'!$G29,'Classificação geral'!$L29,""),"")</f>
        <v>0</v>
      </c>
      <c r="ER35" s="176">
        <f>IFERROR(IF(EN35='Classificação geral'!$G29,'Classificação geral'!$J29,""),"")</f>
        <v>0</v>
      </c>
      <c r="ES35" s="176" t="str">
        <f>IFERROR(IF(EN35='Classificação geral'!$G29,'Classificação geral'!$EP29,""),"")</f>
        <v/>
      </c>
      <c r="ET35" s="176" t="str">
        <f>IFERROR(IF(EN35='Classificação geral'!$G29,'Classificação geral'!$EQ29,""),"")</f>
        <v/>
      </c>
      <c r="EU35" s="176" t="str">
        <f>IFERROR(IF(EN35='Classificação geral'!$G29,'Classificação geral'!$ER29,""),"")</f>
        <v/>
      </c>
      <c r="EV35" s="176" t="str">
        <f>IFERROR(IF(EN35='Classificação geral'!$G29,'Classificação geral'!$ES29,""),"")</f>
        <v/>
      </c>
      <c r="EW35" s="176" t="str">
        <f>IFERROR(IF(EN35='Classificação geral'!$G29,'Classificação geral'!$ET29,""),"")</f>
        <v/>
      </c>
      <c r="EX35" s="180">
        <f>IFERROR(IF(EN35='Classificação geral'!$G29,'Classificação geral'!$AK29,""),"")</f>
        <v>0</v>
      </c>
      <c r="EY35" s="189" t="str">
        <f>IF(EN35='Classificação geral'!$G29,'Classificação geral'!$AL29,"")</f>
        <v/>
      </c>
      <c r="EZ35" s="179" t="str">
        <f>IFERROR(RANK(EY35,EY:EY,0)+ COUNTIF(EY$12:EY34,EY35),"")</f>
        <v/>
      </c>
      <c r="FB35" s="189" t="str">
        <f>IFERROR(IF(AND('Classificação geral'!$G29="mas",'Classificação geral'!$H29=3,'Classificação geral'!$F29="trio"),'Classificação geral'!$C29,""),"")</f>
        <v/>
      </c>
      <c r="FC35" s="178">
        <f>IF(FB35='Classificação geral'!$C29,'Classificação geral'!$D29,"")</f>
        <v>0</v>
      </c>
      <c r="FD35" s="178">
        <f>IF(FB35='Classificação geral'!$C29,'Classificação geral'!$E29,"")</f>
        <v>0</v>
      </c>
      <c r="FE35" s="178" t="str">
        <f>IF(FB35='Classificação geral'!$C29,'Classificação geral'!$F29,"")</f>
        <v/>
      </c>
      <c r="FF35" s="178" t="str">
        <f>IF(FB35='Classificação geral'!$C29,'Classificação geral'!$G29,"")</f>
        <v/>
      </c>
      <c r="FG35" s="189">
        <f>IF(FF35='Classificação geral'!$G29,'Classificação geral'!$H29,"")</f>
        <v>0</v>
      </c>
      <c r="FH35" s="176">
        <f>IFERROR(IF(FF35='Classificação geral'!$G29,'Classificação geral'!$K29,""),"")</f>
        <v>0</v>
      </c>
      <c r="FI35" s="176">
        <f>IFERROR(IF(FF35='Classificação geral'!$G29,'Classificação geral'!$L29,""),"")</f>
        <v>0</v>
      </c>
      <c r="FJ35" s="176">
        <f>IFERROR(IF(FF35='Classificação geral'!$G29,'Classificação geral'!$J29,""),"")</f>
        <v>0</v>
      </c>
      <c r="FK35" s="176" t="str">
        <f>IFERROR(IF(FF35='Classificação geral'!$G29,'Classificação geral'!$EP29,""),"")</f>
        <v/>
      </c>
      <c r="FL35" s="176" t="str">
        <f>IFERROR(IF(FF35='Classificação geral'!$G29,'Classificação geral'!$EQ29,""),"")</f>
        <v/>
      </c>
      <c r="FM35" s="176" t="str">
        <f>IFERROR(IF(FF35='Classificação geral'!$G29,'Classificação geral'!$ER29,""),"")</f>
        <v/>
      </c>
      <c r="FN35" s="176" t="str">
        <f>IFERROR(IF(FF35='Classificação geral'!$G29,'Classificação geral'!$ES29,""),"")</f>
        <v/>
      </c>
      <c r="FO35" s="176" t="str">
        <f>IFERROR(IF(FF35='Classificação geral'!$G29,'Classificação geral'!$ET29,""),"")</f>
        <v/>
      </c>
      <c r="FP35" s="180">
        <f>IFERROR(IF(FF35='Classificação geral'!$G29,'Classificação geral'!$AK29,""),"")</f>
        <v>0</v>
      </c>
      <c r="FQ35" s="189" t="str">
        <f>IF(FF35='Classificação geral'!$G29,'Classificação geral'!$AL29,"")</f>
        <v/>
      </c>
      <c r="FR35" s="179" t="str">
        <f>IFERROR(RANK(FQ35,FQ:FQ,0)+ COUNTIF(FQ$12:FQ34,FQ35),"")</f>
        <v/>
      </c>
      <c r="FT35" s="189" t="str">
        <f>IFERROR(IF(AND('Classificação geral'!$G29="misto",'Classificação geral'!$H29=3,'Classificação geral'!$F29="par"),'Classificação geral'!$C29,""),"")</f>
        <v/>
      </c>
      <c r="FU35" s="178">
        <f>IF(FT35='Classificação geral'!$C29,'Classificação geral'!$D29,"")</f>
        <v>0</v>
      </c>
      <c r="FV35" s="178">
        <f>IF(FT35='Classificação geral'!$C29,'Classificação geral'!$E29,"")</f>
        <v>0</v>
      </c>
      <c r="FW35" s="178" t="str">
        <f>IF(FT35='Classificação geral'!$C29,'Classificação geral'!$F29,"")</f>
        <v/>
      </c>
      <c r="FX35" s="178" t="str">
        <f>IF(FT35='Classificação geral'!$C29,'Classificação geral'!$G29,"")</f>
        <v/>
      </c>
      <c r="FY35" s="189">
        <f>IF(FX35='Classificação geral'!$G29,'Classificação geral'!$H29,"")</f>
        <v>0</v>
      </c>
      <c r="FZ35" s="176">
        <f>IFERROR(IF(FX35='Classificação geral'!$G29,'Classificação geral'!$K29,""),"")</f>
        <v>0</v>
      </c>
      <c r="GA35" s="176">
        <f>IFERROR(IF(FX35='Classificação geral'!$G29,'Classificação geral'!$L29,""),"")</f>
        <v>0</v>
      </c>
      <c r="GB35" s="176">
        <f>IFERROR(IF(FX35='Classificação geral'!$G29,'Classificação geral'!$J29,""),"")</f>
        <v>0</v>
      </c>
      <c r="GC35" s="176" t="str">
        <f>IFERROR(IF(FX35='Classificação geral'!$G29,'Classificação geral'!$EP29,""),"")</f>
        <v/>
      </c>
      <c r="GD35" s="176" t="str">
        <f>IFERROR(IF(FX35='Classificação geral'!$G29,'Classificação geral'!$EQ29,""),"")</f>
        <v/>
      </c>
      <c r="GE35" s="176" t="str">
        <f>IFERROR(IF(FX35='Classificação geral'!$G29,'Classificação geral'!$ER29,""),"")</f>
        <v/>
      </c>
      <c r="GF35" s="176" t="str">
        <f>IFERROR(IF(FX35='Classificação geral'!$G29,'Classificação geral'!$ES29,""),"")</f>
        <v/>
      </c>
      <c r="GG35" s="176" t="str">
        <f>IFERROR(IF(FX35='Classificação geral'!$G29,'Classificação geral'!$ET29,""),"")</f>
        <v/>
      </c>
      <c r="GH35" s="180">
        <f>IFERROR(IF(FX35='Classificação geral'!$G29,'Classificação geral'!$AK29,""),"")</f>
        <v>0</v>
      </c>
      <c r="GI35" s="189" t="str">
        <f>IF(FX35='Classificação geral'!$G29,'Classificação geral'!$AL29,"")</f>
        <v/>
      </c>
      <c r="GJ35" s="179" t="str">
        <f>IFERROR(RANK(GI35,GI:GI,0)+ COUNTIF(GI$12:GI34,GI35),"")</f>
        <v/>
      </c>
    </row>
    <row r="36" spans="2:192" s="181" customFormat="1" ht="21.75" customHeight="1" x14ac:dyDescent="0.3">
      <c r="B36" s="188" t="str">
        <f t="shared" si="0"/>
        <v/>
      </c>
      <c r="C36" s="183" t="str">
        <f t="shared" si="1"/>
        <v/>
      </c>
      <c r="D36" s="184" t="str">
        <f t="shared" si="2"/>
        <v/>
      </c>
      <c r="E36" s="184" t="str">
        <f t="shared" si="3"/>
        <v/>
      </c>
      <c r="F36" s="184" t="str">
        <f t="shared" si="4"/>
        <v/>
      </c>
      <c r="G36" s="184" t="str">
        <f t="shared" si="5"/>
        <v/>
      </c>
      <c r="H36" s="185" t="str">
        <f t="shared" si="6"/>
        <v/>
      </c>
      <c r="I36" s="185" t="str">
        <f t="shared" si="7"/>
        <v/>
      </c>
      <c r="J36" s="185" t="str">
        <f t="shared" si="8"/>
        <v/>
      </c>
      <c r="K36" s="277" t="str">
        <f t="shared" si="9"/>
        <v/>
      </c>
      <c r="L36" s="277" t="str">
        <f t="shared" si="10"/>
        <v/>
      </c>
      <c r="M36" s="277" t="str">
        <f t="shared" si="11"/>
        <v/>
      </c>
      <c r="N36" s="277" t="str">
        <f t="shared" si="12"/>
        <v/>
      </c>
      <c r="O36" s="277" t="str">
        <f t="shared" si="13"/>
        <v/>
      </c>
      <c r="P36" s="278" t="str">
        <f t="shared" si="14"/>
        <v/>
      </c>
      <c r="Q36" s="401" t="str">
        <f t="shared" si="15"/>
        <v/>
      </c>
      <c r="R36" s="186">
        <v>23</v>
      </c>
      <c r="S36" s="187"/>
      <c r="T36" s="187"/>
      <c r="U36" s="188" t="str">
        <f t="shared" si="16"/>
        <v/>
      </c>
      <c r="V36" s="183" t="str">
        <f t="shared" si="17"/>
        <v/>
      </c>
      <c r="W36" s="184" t="str">
        <f t="shared" si="18"/>
        <v/>
      </c>
      <c r="X36" s="184" t="str">
        <f t="shared" si="19"/>
        <v/>
      </c>
      <c r="Y36" s="184" t="str">
        <f t="shared" si="20"/>
        <v/>
      </c>
      <c r="Z36" s="184" t="str">
        <f t="shared" si="21"/>
        <v/>
      </c>
      <c r="AA36" s="185" t="str">
        <f t="shared" si="22"/>
        <v/>
      </c>
      <c r="AB36" s="185" t="str">
        <f t="shared" si="23"/>
        <v/>
      </c>
      <c r="AC36" s="185" t="str">
        <f t="shared" si="24"/>
        <v/>
      </c>
      <c r="AD36" s="277" t="str">
        <f t="shared" si="25"/>
        <v/>
      </c>
      <c r="AE36" s="277" t="str">
        <f t="shared" si="26"/>
        <v/>
      </c>
      <c r="AF36" s="277" t="str">
        <f t="shared" si="27"/>
        <v/>
      </c>
      <c r="AG36" s="277" t="str">
        <f t="shared" si="28"/>
        <v/>
      </c>
      <c r="AH36" s="277" t="str">
        <f t="shared" si="29"/>
        <v/>
      </c>
      <c r="AI36" s="278" t="str">
        <f t="shared" si="30"/>
        <v/>
      </c>
      <c r="AJ36" s="401" t="str">
        <f t="shared" si="31"/>
        <v/>
      </c>
      <c r="AK36" s="186">
        <v>23</v>
      </c>
      <c r="AN36" s="188" t="str">
        <f t="shared" si="32"/>
        <v/>
      </c>
      <c r="AO36" s="183" t="str">
        <f t="shared" si="33"/>
        <v/>
      </c>
      <c r="AP36" s="184" t="str">
        <f t="shared" si="34"/>
        <v/>
      </c>
      <c r="AQ36" s="184" t="str">
        <f t="shared" si="35"/>
        <v/>
      </c>
      <c r="AR36" s="184" t="str">
        <f t="shared" si="36"/>
        <v/>
      </c>
      <c r="AS36" s="184" t="str">
        <f t="shared" si="37"/>
        <v/>
      </c>
      <c r="AT36" s="185" t="str">
        <f t="shared" si="38"/>
        <v/>
      </c>
      <c r="AU36" s="185" t="str">
        <f t="shared" si="39"/>
        <v/>
      </c>
      <c r="AV36" s="185" t="str">
        <f t="shared" si="40"/>
        <v/>
      </c>
      <c r="AW36" s="277" t="str">
        <f t="shared" si="41"/>
        <v/>
      </c>
      <c r="AX36" s="277" t="str">
        <f t="shared" si="42"/>
        <v/>
      </c>
      <c r="AY36" s="277" t="str">
        <f t="shared" si="43"/>
        <v/>
      </c>
      <c r="AZ36" s="277" t="str">
        <f t="shared" si="44"/>
        <v/>
      </c>
      <c r="BA36" s="277" t="str">
        <f t="shared" si="45"/>
        <v/>
      </c>
      <c r="BB36" s="278" t="str">
        <f t="shared" si="46"/>
        <v/>
      </c>
      <c r="BC36" s="401" t="str">
        <f t="shared" si="47"/>
        <v/>
      </c>
      <c r="BD36" s="186">
        <v>23</v>
      </c>
      <c r="BE36" s="187"/>
      <c r="BF36" s="187"/>
      <c r="BG36" s="188" t="str">
        <f t="shared" si="48"/>
        <v/>
      </c>
      <c r="BH36" s="183" t="str">
        <f t="shared" si="49"/>
        <v/>
      </c>
      <c r="BI36" s="184" t="str">
        <f t="shared" si="50"/>
        <v/>
      </c>
      <c r="BJ36" s="184" t="str">
        <f t="shared" si="51"/>
        <v/>
      </c>
      <c r="BK36" s="184" t="str">
        <f t="shared" si="52"/>
        <v/>
      </c>
      <c r="BL36" s="184" t="str">
        <f t="shared" si="53"/>
        <v/>
      </c>
      <c r="BM36" s="185" t="str">
        <f t="shared" si="54"/>
        <v/>
      </c>
      <c r="BN36" s="185" t="str">
        <f t="shared" si="55"/>
        <v/>
      </c>
      <c r="BO36" s="185" t="str">
        <f t="shared" si="56"/>
        <v/>
      </c>
      <c r="BP36" s="277" t="str">
        <f t="shared" si="57"/>
        <v/>
      </c>
      <c r="BQ36" s="277" t="str">
        <f t="shared" si="58"/>
        <v/>
      </c>
      <c r="BR36" s="277" t="str">
        <f t="shared" si="59"/>
        <v/>
      </c>
      <c r="BS36" s="277" t="str">
        <f t="shared" si="60"/>
        <v/>
      </c>
      <c r="BT36" s="277" t="str">
        <f t="shared" si="61"/>
        <v/>
      </c>
      <c r="BU36" s="278" t="str">
        <f t="shared" si="62"/>
        <v/>
      </c>
      <c r="BV36" s="401" t="str">
        <f t="shared" si="63"/>
        <v/>
      </c>
      <c r="BW36" s="186">
        <v>23</v>
      </c>
      <c r="BY36" s="187"/>
      <c r="BZ36" s="188" t="str">
        <f t="shared" si="64"/>
        <v/>
      </c>
      <c r="CA36" s="183" t="str">
        <f t="shared" si="65"/>
        <v/>
      </c>
      <c r="CB36" s="184" t="str">
        <f t="shared" si="66"/>
        <v/>
      </c>
      <c r="CC36" s="184" t="str">
        <f t="shared" si="67"/>
        <v/>
      </c>
      <c r="CD36" s="184" t="str">
        <f t="shared" si="68"/>
        <v/>
      </c>
      <c r="CE36" s="184" t="str">
        <f t="shared" si="69"/>
        <v/>
      </c>
      <c r="CF36" s="185" t="str">
        <f t="shared" si="70"/>
        <v/>
      </c>
      <c r="CG36" s="185" t="str">
        <f t="shared" si="71"/>
        <v/>
      </c>
      <c r="CH36" s="185" t="str">
        <f t="shared" si="72"/>
        <v/>
      </c>
      <c r="CI36" s="277" t="str">
        <f t="shared" si="73"/>
        <v/>
      </c>
      <c r="CJ36" s="277" t="str">
        <f t="shared" si="74"/>
        <v/>
      </c>
      <c r="CK36" s="277" t="str">
        <f t="shared" si="75"/>
        <v/>
      </c>
      <c r="CL36" s="277" t="str">
        <f t="shared" si="76"/>
        <v/>
      </c>
      <c r="CM36" s="277" t="str">
        <f t="shared" si="77"/>
        <v/>
      </c>
      <c r="CN36" s="278" t="str">
        <f t="shared" si="78"/>
        <v/>
      </c>
      <c r="CO36" s="401" t="str">
        <f t="shared" si="79"/>
        <v/>
      </c>
      <c r="CP36" s="186">
        <v>23</v>
      </c>
      <c r="CQ36" s="187"/>
      <c r="CR36" s="187"/>
      <c r="CS36" s="187"/>
      <c r="CT36" s="187"/>
      <c r="CU36" s="187"/>
      <c r="CV36" s="187"/>
      <c r="CW36" s="187"/>
      <c r="CX36" s="187"/>
      <c r="CZ36" s="189" t="str">
        <f>IFERROR(IF(AND('Classificação geral'!$G30="fem",'Classificação geral'!$H30=3,'Classificação geral'!$F30="par"),'Classificação geral'!$C30,""),"")</f>
        <v/>
      </c>
      <c r="DA36" s="178">
        <f>IF($CZ36='Classificação geral'!$C30,'Classificação geral'!$D30,"")</f>
        <v>0</v>
      </c>
      <c r="DB36" s="178">
        <f>IF($CZ36='Classificação geral'!$C30,'Classificação geral'!$E30,"")</f>
        <v>0</v>
      </c>
      <c r="DC36" s="178" t="str">
        <f>IF($CZ36='Classificação geral'!$C30,'Classificação geral'!$F30,"")</f>
        <v/>
      </c>
      <c r="DD36" s="178" t="str">
        <f>IF($CZ36='Classificação geral'!$C30,'Classificação geral'!$G30,"")</f>
        <v/>
      </c>
      <c r="DE36" s="189">
        <f>IF($DD36='Classificação geral'!$G30,'Classificação geral'!$H30,"")</f>
        <v>0</v>
      </c>
      <c r="DF36" s="176">
        <f>IFERROR(IF(DD36='Classificação geral'!$G30,'Classificação geral'!$K30,""),"")</f>
        <v>0</v>
      </c>
      <c r="DG36" s="176">
        <f>IFERROR(IF(DD36='Classificação geral'!$G30,'Classificação geral'!$L30,""),"")</f>
        <v>0</v>
      </c>
      <c r="DH36" s="176">
        <f>IFERROR(IF(DD36='Classificação geral'!$G30,'Classificação geral'!$J30,""),"")</f>
        <v>0</v>
      </c>
      <c r="DI36" s="176" t="str">
        <f>IFERROR(IF(DD36='Classificação geral'!$G30,'Classificação geral'!$EP30,""),"")</f>
        <v/>
      </c>
      <c r="DJ36" s="176" t="str">
        <f>IFERROR(IF(DD36='Classificação geral'!$G30,'Classificação geral'!$EQ30,""),"")</f>
        <v/>
      </c>
      <c r="DK36" s="176" t="str">
        <f>IFERROR(IF(DD36='Classificação geral'!$G30,'Classificação geral'!$ER30,""),"")</f>
        <v/>
      </c>
      <c r="DL36" s="176" t="str">
        <f>IFERROR(IF(DD36='Classificação geral'!$G30,'Classificação geral'!$ES30,""),"")</f>
        <v/>
      </c>
      <c r="DM36" s="176" t="str">
        <f>IFERROR(IF(DD36='Classificação geral'!$G30,'Classificação geral'!$ET30,""),"")</f>
        <v/>
      </c>
      <c r="DN36" s="180">
        <f>IFERROR(IF(DD36='Classificação geral'!$G30,'Classificação geral'!$AK30,""),"")</f>
        <v>0</v>
      </c>
      <c r="DO36" s="190" t="str">
        <f>IF($DD36='Classificação geral'!$G30,'Classificação geral'!$AL30,"")</f>
        <v/>
      </c>
      <c r="DP36" s="179" t="str">
        <f>IFERROR(RANK(DO36,DO:DO,0)+ COUNTIF(DO$12:DO35,DO36),"")</f>
        <v/>
      </c>
      <c r="DR36" s="189" t="str">
        <f>IFERROR(IF(AND('Classificação geral'!$G30="mas",'Classificação geral'!$H30=3,'Classificação geral'!$F30="par"),'Classificação geral'!$C30,""),"")</f>
        <v/>
      </c>
      <c r="DS36" s="178">
        <f>IF($DR36='Classificação geral'!$C30,'Classificação geral'!$D30,"")</f>
        <v>0</v>
      </c>
      <c r="DT36" s="178">
        <f>IF($DR36='Classificação geral'!$C30,'Classificação geral'!$E30,"")</f>
        <v>0</v>
      </c>
      <c r="DU36" s="178" t="str">
        <f>IF($DR36='Classificação geral'!$C30,'Classificação geral'!$F30,"")</f>
        <v/>
      </c>
      <c r="DV36" s="178" t="str">
        <f>IF($DR36='Classificação geral'!$C30,'Classificação geral'!$G30,"")</f>
        <v/>
      </c>
      <c r="DW36" s="189">
        <f>IF($DV36='Classificação geral'!$G30,'Classificação geral'!$H30,"")</f>
        <v>0</v>
      </c>
      <c r="DX36" s="176">
        <f>IFERROR(IF(DV36='Classificação geral'!$G30,'Classificação geral'!$K30,""),"")</f>
        <v>0</v>
      </c>
      <c r="DY36" s="176">
        <f>IFERROR(IF(DV36='Classificação geral'!$G30,'Classificação geral'!$L30,""),"")</f>
        <v>0</v>
      </c>
      <c r="DZ36" s="176">
        <f>IFERROR(IF(DV36='Classificação geral'!$G30,'Classificação geral'!$J30,""),"")</f>
        <v>0</v>
      </c>
      <c r="EA36" s="176" t="str">
        <f>IFERROR(IF(DV36='Classificação geral'!$G30,'Classificação geral'!$EP30,""),"")</f>
        <v/>
      </c>
      <c r="EB36" s="176" t="str">
        <f>IFERROR(IF(DV36='Classificação geral'!$G30,'Classificação geral'!$EQ30,""),"")</f>
        <v/>
      </c>
      <c r="EC36" s="176" t="str">
        <f>IFERROR(IF(DV36='Classificação geral'!$G30,'Classificação geral'!$ER30,""),"")</f>
        <v/>
      </c>
      <c r="ED36" s="176" t="str">
        <f>IFERROR(IF(DV36='Classificação geral'!$G30,'Classificação geral'!$ES30,""),"")</f>
        <v/>
      </c>
      <c r="EE36" s="176" t="str">
        <f>IFERROR(IF(DV36='Classificação geral'!$G30,'Classificação geral'!$ET30,""),"")</f>
        <v/>
      </c>
      <c r="EF36" s="180">
        <f>IFERROR(IF(DV36='Classificação geral'!$G30,'Classificação geral'!$AK30,""),"")</f>
        <v>0</v>
      </c>
      <c r="EG36" s="189" t="str">
        <f>IF($DV36='Classificação geral'!$G30,'Classificação geral'!$AL30,"")</f>
        <v/>
      </c>
      <c r="EH36" s="179" t="str">
        <f>IFERROR(RANK(EG36,EG:EG,0)+ COUNTIF(EG$12:EG35,EG36),"")</f>
        <v/>
      </c>
      <c r="EJ36" s="189" t="str">
        <f>IFERROR(IF(AND('Classificação geral'!$G30="fem",'Classificação geral'!$H30=3,'Classificação geral'!$F30="trio"),'Classificação geral'!$C30,""),"")</f>
        <v/>
      </c>
      <c r="EK36" s="178">
        <f>IF(EJ36='Classificação geral'!$C30,'Classificação geral'!$D30,"")</f>
        <v>0</v>
      </c>
      <c r="EL36" s="178">
        <f>IF(EJ36='Classificação geral'!$C30,'Classificação geral'!$E30,"")</f>
        <v>0</v>
      </c>
      <c r="EM36" s="178" t="str">
        <f>IF(EJ36='Classificação geral'!$C30,'Classificação geral'!$F30,"")</f>
        <v/>
      </c>
      <c r="EN36" s="178" t="str">
        <f>IF(EJ36='Classificação geral'!$C30,'Classificação geral'!$G30,"")</f>
        <v/>
      </c>
      <c r="EO36" s="189">
        <f>IF(EN36='Classificação geral'!$G30,'Classificação geral'!$H30,"")</f>
        <v>0</v>
      </c>
      <c r="EP36" s="176">
        <f>IFERROR(IF(EN36='Classificação geral'!$G30,'Classificação geral'!$K30,""),"")</f>
        <v>0</v>
      </c>
      <c r="EQ36" s="176">
        <f>IFERROR(IF(EN36='Classificação geral'!$G30,'Classificação geral'!$L30,""),"")</f>
        <v>0</v>
      </c>
      <c r="ER36" s="176">
        <f>IFERROR(IF(EN36='Classificação geral'!$G30,'Classificação geral'!$J30,""),"")</f>
        <v>0</v>
      </c>
      <c r="ES36" s="176" t="str">
        <f>IFERROR(IF(EN36='Classificação geral'!$G30,'Classificação geral'!$EP30,""),"")</f>
        <v/>
      </c>
      <c r="ET36" s="176" t="str">
        <f>IFERROR(IF(EN36='Classificação geral'!$G30,'Classificação geral'!$EQ30,""),"")</f>
        <v/>
      </c>
      <c r="EU36" s="176" t="str">
        <f>IFERROR(IF(EN36='Classificação geral'!$G30,'Classificação geral'!$ER30,""),"")</f>
        <v/>
      </c>
      <c r="EV36" s="176" t="str">
        <f>IFERROR(IF(EN36='Classificação geral'!$G30,'Classificação geral'!$ES30,""),"")</f>
        <v/>
      </c>
      <c r="EW36" s="176" t="str">
        <f>IFERROR(IF(EN36='Classificação geral'!$G30,'Classificação geral'!$ET30,""),"")</f>
        <v/>
      </c>
      <c r="EX36" s="180">
        <f>IFERROR(IF(EN36='Classificação geral'!$G30,'Classificação geral'!$AK30,""),"")</f>
        <v>0</v>
      </c>
      <c r="EY36" s="189" t="str">
        <f>IF(EN36='Classificação geral'!$G30,'Classificação geral'!$AL30,"")</f>
        <v/>
      </c>
      <c r="EZ36" s="179" t="str">
        <f>IFERROR(RANK(EY36,EY:EY,0)+ COUNTIF(EY$12:EY35,EY36),"")</f>
        <v/>
      </c>
      <c r="FB36" s="189" t="str">
        <f>IFERROR(IF(AND('Classificação geral'!$G30="mas",'Classificação geral'!$H30=3,'Classificação geral'!$F30="trio"),'Classificação geral'!$C30,""),"")</f>
        <v/>
      </c>
      <c r="FC36" s="178">
        <f>IF(FB36='Classificação geral'!$C30,'Classificação geral'!$D30,"")</f>
        <v>0</v>
      </c>
      <c r="FD36" s="178">
        <f>IF(FB36='Classificação geral'!$C30,'Classificação geral'!$E30,"")</f>
        <v>0</v>
      </c>
      <c r="FE36" s="178" t="str">
        <f>IF(FB36='Classificação geral'!$C30,'Classificação geral'!$F30,"")</f>
        <v/>
      </c>
      <c r="FF36" s="178" t="str">
        <f>IF(FB36='Classificação geral'!$C30,'Classificação geral'!$G30,"")</f>
        <v/>
      </c>
      <c r="FG36" s="189">
        <f>IF(FF36='Classificação geral'!$G30,'Classificação geral'!$H30,"")</f>
        <v>0</v>
      </c>
      <c r="FH36" s="176">
        <f>IFERROR(IF(FF36='Classificação geral'!$G30,'Classificação geral'!$K30,""),"")</f>
        <v>0</v>
      </c>
      <c r="FI36" s="176">
        <f>IFERROR(IF(FF36='Classificação geral'!$G30,'Classificação geral'!$L30,""),"")</f>
        <v>0</v>
      </c>
      <c r="FJ36" s="176">
        <f>IFERROR(IF(FF36='Classificação geral'!$G30,'Classificação geral'!$J30,""),"")</f>
        <v>0</v>
      </c>
      <c r="FK36" s="176" t="str">
        <f>IFERROR(IF(FF36='Classificação geral'!$G30,'Classificação geral'!$EP30,""),"")</f>
        <v/>
      </c>
      <c r="FL36" s="176" t="str">
        <f>IFERROR(IF(FF36='Classificação geral'!$G30,'Classificação geral'!$EQ30,""),"")</f>
        <v/>
      </c>
      <c r="FM36" s="176" t="str">
        <f>IFERROR(IF(FF36='Classificação geral'!$G30,'Classificação geral'!$ER30,""),"")</f>
        <v/>
      </c>
      <c r="FN36" s="176" t="str">
        <f>IFERROR(IF(FF36='Classificação geral'!$G30,'Classificação geral'!$ES30,""),"")</f>
        <v/>
      </c>
      <c r="FO36" s="176" t="str">
        <f>IFERROR(IF(FF36='Classificação geral'!$G30,'Classificação geral'!$ET30,""),"")</f>
        <v/>
      </c>
      <c r="FP36" s="180">
        <f>IFERROR(IF(FF36='Classificação geral'!$G30,'Classificação geral'!$AK30,""),"")</f>
        <v>0</v>
      </c>
      <c r="FQ36" s="189" t="str">
        <f>IF(FF36='Classificação geral'!$G30,'Classificação geral'!$AL30,"")</f>
        <v/>
      </c>
      <c r="FR36" s="179" t="str">
        <f>IFERROR(RANK(FQ36,FQ:FQ,0)+ COUNTIF(FQ$12:FQ35,FQ36),"")</f>
        <v/>
      </c>
      <c r="FT36" s="189" t="str">
        <f>IFERROR(IF(AND('Classificação geral'!$G30="misto",'Classificação geral'!$H30=3,'Classificação geral'!$F30="par"),'Classificação geral'!$C30,""),"")</f>
        <v/>
      </c>
      <c r="FU36" s="178">
        <f>IF(FT36='Classificação geral'!$C30,'Classificação geral'!$D30,"")</f>
        <v>0</v>
      </c>
      <c r="FV36" s="178">
        <f>IF(FT36='Classificação geral'!$C30,'Classificação geral'!$E30,"")</f>
        <v>0</v>
      </c>
      <c r="FW36" s="178" t="str">
        <f>IF(FT36='Classificação geral'!$C30,'Classificação geral'!$F30,"")</f>
        <v/>
      </c>
      <c r="FX36" s="178" t="str">
        <f>IF(FT36='Classificação geral'!$C30,'Classificação geral'!$G30,"")</f>
        <v/>
      </c>
      <c r="FY36" s="189">
        <f>IF(FX36='Classificação geral'!$G30,'Classificação geral'!$H30,"")</f>
        <v>0</v>
      </c>
      <c r="FZ36" s="176">
        <f>IFERROR(IF(FX36='Classificação geral'!$G30,'Classificação geral'!$K30,""),"")</f>
        <v>0</v>
      </c>
      <c r="GA36" s="176">
        <f>IFERROR(IF(FX36='Classificação geral'!$G30,'Classificação geral'!$L30,""),"")</f>
        <v>0</v>
      </c>
      <c r="GB36" s="176">
        <f>IFERROR(IF(FX36='Classificação geral'!$G30,'Classificação geral'!$J30,""),"")</f>
        <v>0</v>
      </c>
      <c r="GC36" s="176" t="str">
        <f>IFERROR(IF(FX36='Classificação geral'!$G30,'Classificação geral'!$EP30,""),"")</f>
        <v/>
      </c>
      <c r="GD36" s="176" t="str">
        <f>IFERROR(IF(FX36='Classificação geral'!$G30,'Classificação geral'!$EQ30,""),"")</f>
        <v/>
      </c>
      <c r="GE36" s="176" t="str">
        <f>IFERROR(IF(FX36='Classificação geral'!$G30,'Classificação geral'!$ER30,""),"")</f>
        <v/>
      </c>
      <c r="GF36" s="176" t="str">
        <f>IFERROR(IF(FX36='Classificação geral'!$G30,'Classificação geral'!$ES30,""),"")</f>
        <v/>
      </c>
      <c r="GG36" s="176" t="str">
        <f>IFERROR(IF(FX36='Classificação geral'!$G30,'Classificação geral'!$ET30,""),"")</f>
        <v/>
      </c>
      <c r="GH36" s="180">
        <f>IFERROR(IF(FX36='Classificação geral'!$G30,'Classificação geral'!$AK30,""),"")</f>
        <v>0</v>
      </c>
      <c r="GI36" s="189" t="str">
        <f>IF(FX36='Classificação geral'!$G30,'Classificação geral'!$AL30,"")</f>
        <v/>
      </c>
      <c r="GJ36" s="179" t="str">
        <f>IFERROR(RANK(GI36,GI:GI,0)+ COUNTIF(GI$12:GI35,GI36),"")</f>
        <v/>
      </c>
    </row>
    <row r="37" spans="2:192" s="181" customFormat="1" ht="21.75" customHeight="1" x14ac:dyDescent="0.3">
      <c r="B37" s="188" t="str">
        <f t="shared" si="0"/>
        <v/>
      </c>
      <c r="C37" s="183" t="str">
        <f t="shared" si="1"/>
        <v/>
      </c>
      <c r="D37" s="184" t="str">
        <f t="shared" si="2"/>
        <v/>
      </c>
      <c r="E37" s="184" t="str">
        <f t="shared" si="3"/>
        <v/>
      </c>
      <c r="F37" s="184" t="str">
        <f t="shared" si="4"/>
        <v/>
      </c>
      <c r="G37" s="184" t="str">
        <f t="shared" si="5"/>
        <v/>
      </c>
      <c r="H37" s="185" t="str">
        <f t="shared" si="6"/>
        <v/>
      </c>
      <c r="I37" s="185" t="str">
        <f t="shared" si="7"/>
        <v/>
      </c>
      <c r="J37" s="185" t="str">
        <f t="shared" si="8"/>
        <v/>
      </c>
      <c r="K37" s="277" t="str">
        <f t="shared" si="9"/>
        <v/>
      </c>
      <c r="L37" s="277" t="str">
        <f t="shared" si="10"/>
        <v/>
      </c>
      <c r="M37" s="277" t="str">
        <f t="shared" si="11"/>
        <v/>
      </c>
      <c r="N37" s="277" t="str">
        <f t="shared" si="12"/>
        <v/>
      </c>
      <c r="O37" s="277" t="str">
        <f t="shared" si="13"/>
        <v/>
      </c>
      <c r="P37" s="278" t="str">
        <f t="shared" si="14"/>
        <v/>
      </c>
      <c r="Q37" s="401" t="str">
        <f t="shared" si="15"/>
        <v/>
      </c>
      <c r="R37" s="186">
        <v>24</v>
      </c>
      <c r="S37" s="187"/>
      <c r="T37" s="187"/>
      <c r="U37" s="188" t="str">
        <f t="shared" si="16"/>
        <v/>
      </c>
      <c r="V37" s="183" t="str">
        <f t="shared" si="17"/>
        <v/>
      </c>
      <c r="W37" s="184" t="str">
        <f t="shared" si="18"/>
        <v/>
      </c>
      <c r="X37" s="184" t="str">
        <f t="shared" si="19"/>
        <v/>
      </c>
      <c r="Y37" s="184" t="str">
        <f t="shared" si="20"/>
        <v/>
      </c>
      <c r="Z37" s="184" t="str">
        <f t="shared" si="21"/>
        <v/>
      </c>
      <c r="AA37" s="185" t="str">
        <f t="shared" si="22"/>
        <v/>
      </c>
      <c r="AB37" s="185" t="str">
        <f t="shared" si="23"/>
        <v/>
      </c>
      <c r="AC37" s="185" t="str">
        <f t="shared" si="24"/>
        <v/>
      </c>
      <c r="AD37" s="277" t="str">
        <f t="shared" si="25"/>
        <v/>
      </c>
      <c r="AE37" s="277" t="str">
        <f t="shared" si="26"/>
        <v/>
      </c>
      <c r="AF37" s="277" t="str">
        <f t="shared" si="27"/>
        <v/>
      </c>
      <c r="AG37" s="277" t="str">
        <f t="shared" si="28"/>
        <v/>
      </c>
      <c r="AH37" s="277" t="str">
        <f t="shared" si="29"/>
        <v/>
      </c>
      <c r="AI37" s="278" t="str">
        <f t="shared" si="30"/>
        <v/>
      </c>
      <c r="AJ37" s="401" t="str">
        <f t="shared" si="31"/>
        <v/>
      </c>
      <c r="AK37" s="186">
        <v>24</v>
      </c>
      <c r="AN37" s="188" t="str">
        <f t="shared" si="32"/>
        <v/>
      </c>
      <c r="AO37" s="183" t="str">
        <f t="shared" si="33"/>
        <v/>
      </c>
      <c r="AP37" s="184" t="str">
        <f t="shared" si="34"/>
        <v/>
      </c>
      <c r="AQ37" s="184" t="str">
        <f t="shared" si="35"/>
        <v/>
      </c>
      <c r="AR37" s="184" t="str">
        <f t="shared" si="36"/>
        <v/>
      </c>
      <c r="AS37" s="184" t="str">
        <f t="shared" si="37"/>
        <v/>
      </c>
      <c r="AT37" s="185" t="str">
        <f t="shared" si="38"/>
        <v/>
      </c>
      <c r="AU37" s="185" t="str">
        <f t="shared" si="39"/>
        <v/>
      </c>
      <c r="AV37" s="185" t="str">
        <f t="shared" si="40"/>
        <v/>
      </c>
      <c r="AW37" s="277" t="str">
        <f t="shared" si="41"/>
        <v/>
      </c>
      <c r="AX37" s="277" t="str">
        <f t="shared" si="42"/>
        <v/>
      </c>
      <c r="AY37" s="277" t="str">
        <f t="shared" si="43"/>
        <v/>
      </c>
      <c r="AZ37" s="277" t="str">
        <f t="shared" si="44"/>
        <v/>
      </c>
      <c r="BA37" s="277" t="str">
        <f t="shared" si="45"/>
        <v/>
      </c>
      <c r="BB37" s="278" t="str">
        <f t="shared" si="46"/>
        <v/>
      </c>
      <c r="BC37" s="401" t="str">
        <f t="shared" si="47"/>
        <v/>
      </c>
      <c r="BD37" s="186">
        <v>24</v>
      </c>
      <c r="BE37" s="187"/>
      <c r="BF37" s="187"/>
      <c r="BG37" s="188" t="str">
        <f t="shared" si="48"/>
        <v/>
      </c>
      <c r="BH37" s="183" t="str">
        <f t="shared" si="49"/>
        <v/>
      </c>
      <c r="BI37" s="184" t="str">
        <f t="shared" si="50"/>
        <v/>
      </c>
      <c r="BJ37" s="184" t="str">
        <f t="shared" si="51"/>
        <v/>
      </c>
      <c r="BK37" s="184" t="str">
        <f t="shared" si="52"/>
        <v/>
      </c>
      <c r="BL37" s="184" t="str">
        <f t="shared" si="53"/>
        <v/>
      </c>
      <c r="BM37" s="185" t="str">
        <f t="shared" si="54"/>
        <v/>
      </c>
      <c r="BN37" s="185" t="str">
        <f t="shared" si="55"/>
        <v/>
      </c>
      <c r="BO37" s="185" t="str">
        <f t="shared" si="56"/>
        <v/>
      </c>
      <c r="BP37" s="277" t="str">
        <f t="shared" si="57"/>
        <v/>
      </c>
      <c r="BQ37" s="277" t="str">
        <f t="shared" si="58"/>
        <v/>
      </c>
      <c r="BR37" s="277" t="str">
        <f t="shared" si="59"/>
        <v/>
      </c>
      <c r="BS37" s="277" t="str">
        <f t="shared" si="60"/>
        <v/>
      </c>
      <c r="BT37" s="277" t="str">
        <f t="shared" si="61"/>
        <v/>
      </c>
      <c r="BU37" s="278" t="str">
        <f t="shared" si="62"/>
        <v/>
      </c>
      <c r="BV37" s="401" t="str">
        <f t="shared" si="63"/>
        <v/>
      </c>
      <c r="BW37" s="186">
        <v>24</v>
      </c>
      <c r="BY37" s="187"/>
      <c r="BZ37" s="188" t="str">
        <f t="shared" si="64"/>
        <v/>
      </c>
      <c r="CA37" s="183" t="str">
        <f t="shared" si="65"/>
        <v/>
      </c>
      <c r="CB37" s="184" t="str">
        <f t="shared" si="66"/>
        <v/>
      </c>
      <c r="CC37" s="184" t="str">
        <f t="shared" si="67"/>
        <v/>
      </c>
      <c r="CD37" s="184" t="str">
        <f t="shared" si="68"/>
        <v/>
      </c>
      <c r="CE37" s="184" t="str">
        <f t="shared" si="69"/>
        <v/>
      </c>
      <c r="CF37" s="185" t="str">
        <f t="shared" si="70"/>
        <v/>
      </c>
      <c r="CG37" s="185" t="str">
        <f t="shared" si="71"/>
        <v/>
      </c>
      <c r="CH37" s="185" t="str">
        <f t="shared" si="72"/>
        <v/>
      </c>
      <c r="CI37" s="277" t="str">
        <f t="shared" si="73"/>
        <v/>
      </c>
      <c r="CJ37" s="277" t="str">
        <f t="shared" si="74"/>
        <v/>
      </c>
      <c r="CK37" s="277" t="str">
        <f t="shared" si="75"/>
        <v/>
      </c>
      <c r="CL37" s="277" t="str">
        <f t="shared" si="76"/>
        <v/>
      </c>
      <c r="CM37" s="277" t="str">
        <f t="shared" si="77"/>
        <v/>
      </c>
      <c r="CN37" s="278" t="str">
        <f t="shared" si="78"/>
        <v/>
      </c>
      <c r="CO37" s="401" t="str">
        <f t="shared" si="79"/>
        <v/>
      </c>
      <c r="CP37" s="186">
        <v>24</v>
      </c>
      <c r="CQ37" s="187"/>
      <c r="CR37" s="187"/>
      <c r="CS37" s="187"/>
      <c r="CT37" s="187"/>
      <c r="CU37" s="187"/>
      <c r="CV37" s="187"/>
      <c r="CW37" s="187"/>
      <c r="CX37" s="187"/>
      <c r="CZ37" s="189" t="str">
        <f>IFERROR(IF(AND('Classificação geral'!$G31="fem",'Classificação geral'!$H31=3,'Classificação geral'!$F31="par"),'Classificação geral'!$C31,""),"")</f>
        <v/>
      </c>
      <c r="DA37" s="178">
        <f>IF($CZ37='Classificação geral'!$C31,'Classificação geral'!$D31,"")</f>
        <v>0</v>
      </c>
      <c r="DB37" s="178">
        <f>IF($CZ37='Classificação geral'!$C31,'Classificação geral'!$E31,"")</f>
        <v>0</v>
      </c>
      <c r="DC37" s="178" t="str">
        <f>IF($CZ37='Classificação geral'!$C31,'Classificação geral'!$F31,"")</f>
        <v/>
      </c>
      <c r="DD37" s="178" t="str">
        <f>IF($CZ37='Classificação geral'!$C31,'Classificação geral'!$G31,"")</f>
        <v/>
      </c>
      <c r="DE37" s="189">
        <f>IF($DD37='Classificação geral'!$G31,'Classificação geral'!$H31,"")</f>
        <v>0</v>
      </c>
      <c r="DF37" s="176">
        <f>IFERROR(IF(DD37='Classificação geral'!$G31,'Classificação geral'!$K31,""),"")</f>
        <v>0</v>
      </c>
      <c r="DG37" s="176">
        <f>IFERROR(IF(DD37='Classificação geral'!$G31,'Classificação geral'!$L31,""),"")</f>
        <v>0</v>
      </c>
      <c r="DH37" s="176">
        <f>IFERROR(IF(DD37='Classificação geral'!$G31,'Classificação geral'!$J31,""),"")</f>
        <v>0</v>
      </c>
      <c r="DI37" s="176" t="str">
        <f>IFERROR(IF(DD37='Classificação geral'!$G31,'Classificação geral'!$EP31,""),"")</f>
        <v/>
      </c>
      <c r="DJ37" s="176" t="str">
        <f>IFERROR(IF(DD37='Classificação geral'!$G31,'Classificação geral'!$EQ31,""),"")</f>
        <v/>
      </c>
      <c r="DK37" s="176" t="str">
        <f>IFERROR(IF(DD37='Classificação geral'!$G31,'Classificação geral'!$ER31,""),"")</f>
        <v/>
      </c>
      <c r="DL37" s="176" t="str">
        <f>IFERROR(IF(DD37='Classificação geral'!$G31,'Classificação geral'!$ES31,""),"")</f>
        <v/>
      </c>
      <c r="DM37" s="176" t="str">
        <f>IFERROR(IF(DD37='Classificação geral'!$G31,'Classificação geral'!$ET31,""),"")</f>
        <v/>
      </c>
      <c r="DN37" s="180">
        <f>IFERROR(IF(DD37='Classificação geral'!$G31,'Classificação geral'!$AK31,""),"")</f>
        <v>0</v>
      </c>
      <c r="DO37" s="190" t="str">
        <f>IF($DD37='Classificação geral'!$G31,'Classificação geral'!$AL31,"")</f>
        <v/>
      </c>
      <c r="DP37" s="179" t="str">
        <f>IFERROR(RANK(DO37,DO:DO,0)+ COUNTIF(DO$12:DO36,DO37),"")</f>
        <v/>
      </c>
      <c r="DR37" s="189" t="str">
        <f>IFERROR(IF(AND('Classificação geral'!$G31="mas",'Classificação geral'!$H31=3,'Classificação geral'!$F31="par"),'Classificação geral'!$C31,""),"")</f>
        <v/>
      </c>
      <c r="DS37" s="178">
        <f>IF($DR37='Classificação geral'!$C31,'Classificação geral'!$D31,"")</f>
        <v>0</v>
      </c>
      <c r="DT37" s="178">
        <f>IF($DR37='Classificação geral'!$C31,'Classificação geral'!$E31,"")</f>
        <v>0</v>
      </c>
      <c r="DU37" s="178" t="str">
        <f>IF($DR37='Classificação geral'!$C31,'Classificação geral'!$F31,"")</f>
        <v/>
      </c>
      <c r="DV37" s="178" t="str">
        <f>IF($DR37='Classificação geral'!$C31,'Classificação geral'!$G31,"")</f>
        <v/>
      </c>
      <c r="DW37" s="189">
        <f>IF($DV37='Classificação geral'!$G31,'Classificação geral'!$H31,"")</f>
        <v>0</v>
      </c>
      <c r="DX37" s="176">
        <f>IFERROR(IF(DV37='Classificação geral'!$G31,'Classificação geral'!$K31,""),"")</f>
        <v>0</v>
      </c>
      <c r="DY37" s="176">
        <f>IFERROR(IF(DV37='Classificação geral'!$G31,'Classificação geral'!$L31,""),"")</f>
        <v>0</v>
      </c>
      <c r="DZ37" s="176">
        <f>IFERROR(IF(DV37='Classificação geral'!$G31,'Classificação geral'!$J31,""),"")</f>
        <v>0</v>
      </c>
      <c r="EA37" s="176" t="str">
        <f>IFERROR(IF(DV37='Classificação geral'!$G31,'Classificação geral'!$EP31,""),"")</f>
        <v/>
      </c>
      <c r="EB37" s="176" t="str">
        <f>IFERROR(IF(DV37='Classificação geral'!$G31,'Classificação geral'!$EQ31,""),"")</f>
        <v/>
      </c>
      <c r="EC37" s="176" t="str">
        <f>IFERROR(IF(DV37='Classificação geral'!$G31,'Classificação geral'!$ER31,""),"")</f>
        <v/>
      </c>
      <c r="ED37" s="176" t="str">
        <f>IFERROR(IF(DV37='Classificação geral'!$G31,'Classificação geral'!$ES31,""),"")</f>
        <v/>
      </c>
      <c r="EE37" s="176" t="str">
        <f>IFERROR(IF(DV37='Classificação geral'!$G31,'Classificação geral'!$ET31,""),"")</f>
        <v/>
      </c>
      <c r="EF37" s="180">
        <f>IFERROR(IF(DV37='Classificação geral'!$G31,'Classificação geral'!$AK31,""),"")</f>
        <v>0</v>
      </c>
      <c r="EG37" s="189" t="str">
        <f>IF($DV37='Classificação geral'!$G31,'Classificação geral'!$AL31,"")</f>
        <v/>
      </c>
      <c r="EH37" s="179" t="str">
        <f>IFERROR(RANK(EG37,EG:EG,0)+ COUNTIF(EG$12:EG36,EG37),"")</f>
        <v/>
      </c>
      <c r="EJ37" s="189" t="str">
        <f>IFERROR(IF(AND('Classificação geral'!$G31="fem",'Classificação geral'!$H31=3,'Classificação geral'!$F31="trio"),'Classificação geral'!$C31,""),"")</f>
        <v/>
      </c>
      <c r="EK37" s="178">
        <f>IF(EJ37='Classificação geral'!$C31,'Classificação geral'!$D31,"")</f>
        <v>0</v>
      </c>
      <c r="EL37" s="178">
        <f>IF(EJ37='Classificação geral'!$C31,'Classificação geral'!$E31,"")</f>
        <v>0</v>
      </c>
      <c r="EM37" s="178" t="str">
        <f>IF(EJ37='Classificação geral'!$C31,'Classificação geral'!$F31,"")</f>
        <v/>
      </c>
      <c r="EN37" s="178" t="str">
        <f>IF(EJ37='Classificação geral'!$C31,'Classificação geral'!$G31,"")</f>
        <v/>
      </c>
      <c r="EO37" s="189">
        <f>IF(EN37='Classificação geral'!$G31,'Classificação geral'!$H31,"")</f>
        <v>0</v>
      </c>
      <c r="EP37" s="176">
        <f>IFERROR(IF(EN37='Classificação geral'!$G31,'Classificação geral'!$K31,""),"")</f>
        <v>0</v>
      </c>
      <c r="EQ37" s="176">
        <f>IFERROR(IF(EN37='Classificação geral'!$G31,'Classificação geral'!$L31,""),"")</f>
        <v>0</v>
      </c>
      <c r="ER37" s="176">
        <f>IFERROR(IF(EN37='Classificação geral'!$G31,'Classificação geral'!$J31,""),"")</f>
        <v>0</v>
      </c>
      <c r="ES37" s="176" t="str">
        <f>IFERROR(IF(EN37='Classificação geral'!$G31,'Classificação geral'!$EP31,""),"")</f>
        <v/>
      </c>
      <c r="ET37" s="176" t="str">
        <f>IFERROR(IF(EN37='Classificação geral'!$G31,'Classificação geral'!$EQ31,""),"")</f>
        <v/>
      </c>
      <c r="EU37" s="176" t="str">
        <f>IFERROR(IF(EN37='Classificação geral'!$G31,'Classificação geral'!$ER31,""),"")</f>
        <v/>
      </c>
      <c r="EV37" s="176" t="str">
        <f>IFERROR(IF(EN37='Classificação geral'!$G31,'Classificação geral'!$ES31,""),"")</f>
        <v/>
      </c>
      <c r="EW37" s="176" t="str">
        <f>IFERROR(IF(EN37='Classificação geral'!$G31,'Classificação geral'!$ET31,""),"")</f>
        <v/>
      </c>
      <c r="EX37" s="180">
        <f>IFERROR(IF(EN37='Classificação geral'!$G31,'Classificação geral'!$AK31,""),"")</f>
        <v>0</v>
      </c>
      <c r="EY37" s="189" t="str">
        <f>IF(EN37='Classificação geral'!$G31,'Classificação geral'!$AL31,"")</f>
        <v/>
      </c>
      <c r="EZ37" s="179" t="str">
        <f>IFERROR(RANK(EY37,EY:EY,0)+ COUNTIF(EY$12:EY36,EY37),"")</f>
        <v/>
      </c>
      <c r="FB37" s="189" t="str">
        <f>IFERROR(IF(AND('Classificação geral'!$G31="mas",'Classificação geral'!$H31=3,'Classificação geral'!$F31="trio"),'Classificação geral'!$C31,""),"")</f>
        <v/>
      </c>
      <c r="FC37" s="178">
        <f>IF(FB37='Classificação geral'!$C31,'Classificação geral'!$D31,"")</f>
        <v>0</v>
      </c>
      <c r="FD37" s="178">
        <f>IF(FB37='Classificação geral'!$C31,'Classificação geral'!$E31,"")</f>
        <v>0</v>
      </c>
      <c r="FE37" s="178" t="str">
        <f>IF(FB37='Classificação geral'!$C31,'Classificação geral'!$F31,"")</f>
        <v/>
      </c>
      <c r="FF37" s="178" t="str">
        <f>IF(FB37='Classificação geral'!$C31,'Classificação geral'!$G31,"")</f>
        <v/>
      </c>
      <c r="FG37" s="189">
        <f>IF(FF37='Classificação geral'!$G31,'Classificação geral'!$H31,"")</f>
        <v>0</v>
      </c>
      <c r="FH37" s="176">
        <f>IFERROR(IF(FF37='Classificação geral'!$G31,'Classificação geral'!$K31,""),"")</f>
        <v>0</v>
      </c>
      <c r="FI37" s="176">
        <f>IFERROR(IF(FF37='Classificação geral'!$G31,'Classificação geral'!$L31,""),"")</f>
        <v>0</v>
      </c>
      <c r="FJ37" s="176">
        <f>IFERROR(IF(FF37='Classificação geral'!$G31,'Classificação geral'!$J31,""),"")</f>
        <v>0</v>
      </c>
      <c r="FK37" s="176" t="str">
        <f>IFERROR(IF(FF37='Classificação geral'!$G31,'Classificação geral'!$EP31,""),"")</f>
        <v/>
      </c>
      <c r="FL37" s="176" t="str">
        <f>IFERROR(IF(FF37='Classificação geral'!$G31,'Classificação geral'!$EQ31,""),"")</f>
        <v/>
      </c>
      <c r="FM37" s="176" t="str">
        <f>IFERROR(IF(FF37='Classificação geral'!$G31,'Classificação geral'!$ER31,""),"")</f>
        <v/>
      </c>
      <c r="FN37" s="176" t="str">
        <f>IFERROR(IF(FF37='Classificação geral'!$G31,'Classificação geral'!$ES31,""),"")</f>
        <v/>
      </c>
      <c r="FO37" s="176" t="str">
        <f>IFERROR(IF(FF37='Classificação geral'!$G31,'Classificação geral'!$ET31,""),"")</f>
        <v/>
      </c>
      <c r="FP37" s="180">
        <f>IFERROR(IF(FF37='Classificação geral'!$G31,'Classificação geral'!$AK31,""),"")</f>
        <v>0</v>
      </c>
      <c r="FQ37" s="189" t="str">
        <f>IF(FF37='Classificação geral'!$G31,'Classificação geral'!$AL31,"")</f>
        <v/>
      </c>
      <c r="FR37" s="179" t="str">
        <f>IFERROR(RANK(FQ37,FQ:FQ,0)+ COUNTIF(FQ$12:FQ36,FQ37),"")</f>
        <v/>
      </c>
      <c r="FT37" s="189" t="str">
        <f>IFERROR(IF(AND('Classificação geral'!$G31="misto",'Classificação geral'!$H31=3,'Classificação geral'!$F31="par"),'Classificação geral'!$C31,""),"")</f>
        <v/>
      </c>
      <c r="FU37" s="178">
        <f>IF(FT37='Classificação geral'!$C31,'Classificação geral'!$D31,"")</f>
        <v>0</v>
      </c>
      <c r="FV37" s="178">
        <f>IF(FT37='Classificação geral'!$C31,'Classificação geral'!$E31,"")</f>
        <v>0</v>
      </c>
      <c r="FW37" s="178" t="str">
        <f>IF(FT37='Classificação geral'!$C31,'Classificação geral'!$F31,"")</f>
        <v/>
      </c>
      <c r="FX37" s="178" t="str">
        <f>IF(FT37='Classificação geral'!$C31,'Classificação geral'!$G31,"")</f>
        <v/>
      </c>
      <c r="FY37" s="189">
        <f>IF(FX37='Classificação geral'!$G31,'Classificação geral'!$H31,"")</f>
        <v>0</v>
      </c>
      <c r="FZ37" s="176">
        <f>IFERROR(IF(FX37='Classificação geral'!$G31,'Classificação geral'!$K31,""),"")</f>
        <v>0</v>
      </c>
      <c r="GA37" s="176">
        <f>IFERROR(IF(FX37='Classificação geral'!$G31,'Classificação geral'!$L31,""),"")</f>
        <v>0</v>
      </c>
      <c r="GB37" s="176">
        <f>IFERROR(IF(FX37='Classificação geral'!$G31,'Classificação geral'!$J31,""),"")</f>
        <v>0</v>
      </c>
      <c r="GC37" s="176" t="str">
        <f>IFERROR(IF(FX37='Classificação geral'!$G31,'Classificação geral'!$EP31,""),"")</f>
        <v/>
      </c>
      <c r="GD37" s="176" t="str">
        <f>IFERROR(IF(FX37='Classificação geral'!$G31,'Classificação geral'!$EQ31,""),"")</f>
        <v/>
      </c>
      <c r="GE37" s="176" t="str">
        <f>IFERROR(IF(FX37='Classificação geral'!$G31,'Classificação geral'!$ER31,""),"")</f>
        <v/>
      </c>
      <c r="GF37" s="176" t="str">
        <f>IFERROR(IF(FX37='Classificação geral'!$G31,'Classificação geral'!$ES31,""),"")</f>
        <v/>
      </c>
      <c r="GG37" s="176" t="str">
        <f>IFERROR(IF(FX37='Classificação geral'!$G31,'Classificação geral'!$ET31,""),"")</f>
        <v/>
      </c>
      <c r="GH37" s="180">
        <f>IFERROR(IF(FX37='Classificação geral'!$G31,'Classificação geral'!$AK31,""),"")</f>
        <v>0</v>
      </c>
      <c r="GI37" s="189" t="str">
        <f>IF(FX37='Classificação geral'!$G31,'Classificação geral'!$AL31,"")</f>
        <v/>
      </c>
      <c r="GJ37" s="179" t="str">
        <f>IFERROR(RANK(GI37,GI:GI,0)+ COUNTIF(GI$12:GI36,GI37),"")</f>
        <v/>
      </c>
    </row>
    <row r="38" spans="2:192" s="181" customFormat="1" ht="21.75" customHeight="1" x14ac:dyDescent="0.3">
      <c r="B38" s="188" t="str">
        <f t="shared" si="0"/>
        <v/>
      </c>
      <c r="C38" s="183" t="str">
        <f t="shared" si="1"/>
        <v/>
      </c>
      <c r="D38" s="184" t="str">
        <f t="shared" si="2"/>
        <v/>
      </c>
      <c r="E38" s="184" t="str">
        <f t="shared" si="3"/>
        <v/>
      </c>
      <c r="F38" s="184" t="str">
        <f t="shared" si="4"/>
        <v/>
      </c>
      <c r="G38" s="184" t="str">
        <f t="shared" si="5"/>
        <v/>
      </c>
      <c r="H38" s="185" t="str">
        <f t="shared" si="6"/>
        <v/>
      </c>
      <c r="I38" s="185" t="str">
        <f t="shared" si="7"/>
        <v/>
      </c>
      <c r="J38" s="185" t="str">
        <f t="shared" si="8"/>
        <v/>
      </c>
      <c r="K38" s="277" t="str">
        <f t="shared" si="9"/>
        <v/>
      </c>
      <c r="L38" s="277" t="str">
        <f t="shared" si="10"/>
        <v/>
      </c>
      <c r="M38" s="277" t="str">
        <f t="shared" si="11"/>
        <v/>
      </c>
      <c r="N38" s="277" t="str">
        <f t="shared" si="12"/>
        <v/>
      </c>
      <c r="O38" s="277" t="str">
        <f t="shared" si="13"/>
        <v/>
      </c>
      <c r="P38" s="278" t="str">
        <f t="shared" si="14"/>
        <v/>
      </c>
      <c r="Q38" s="401" t="str">
        <f t="shared" si="15"/>
        <v/>
      </c>
      <c r="R38" s="186">
        <v>25</v>
      </c>
      <c r="S38" s="187"/>
      <c r="T38" s="187"/>
      <c r="U38" s="188" t="str">
        <f t="shared" si="16"/>
        <v/>
      </c>
      <c r="V38" s="183" t="str">
        <f t="shared" si="17"/>
        <v/>
      </c>
      <c r="W38" s="184" t="str">
        <f t="shared" si="18"/>
        <v/>
      </c>
      <c r="X38" s="184" t="str">
        <f t="shared" si="19"/>
        <v/>
      </c>
      <c r="Y38" s="184" t="str">
        <f t="shared" si="20"/>
        <v/>
      </c>
      <c r="Z38" s="184" t="str">
        <f t="shared" si="21"/>
        <v/>
      </c>
      <c r="AA38" s="185" t="str">
        <f t="shared" si="22"/>
        <v/>
      </c>
      <c r="AB38" s="185" t="str">
        <f t="shared" si="23"/>
        <v/>
      </c>
      <c r="AC38" s="185" t="str">
        <f t="shared" si="24"/>
        <v/>
      </c>
      <c r="AD38" s="277" t="str">
        <f t="shared" si="25"/>
        <v/>
      </c>
      <c r="AE38" s="277" t="str">
        <f t="shared" si="26"/>
        <v/>
      </c>
      <c r="AF38" s="277" t="str">
        <f t="shared" si="27"/>
        <v/>
      </c>
      <c r="AG38" s="277" t="str">
        <f t="shared" si="28"/>
        <v/>
      </c>
      <c r="AH38" s="277" t="str">
        <f t="shared" si="29"/>
        <v/>
      </c>
      <c r="AI38" s="278" t="str">
        <f t="shared" si="30"/>
        <v/>
      </c>
      <c r="AJ38" s="401" t="str">
        <f t="shared" si="31"/>
        <v/>
      </c>
      <c r="AK38" s="186">
        <v>25</v>
      </c>
      <c r="AN38" s="188" t="str">
        <f t="shared" si="32"/>
        <v/>
      </c>
      <c r="AO38" s="183" t="str">
        <f t="shared" si="33"/>
        <v/>
      </c>
      <c r="AP38" s="184" t="str">
        <f t="shared" si="34"/>
        <v/>
      </c>
      <c r="AQ38" s="184" t="str">
        <f t="shared" si="35"/>
        <v/>
      </c>
      <c r="AR38" s="184" t="str">
        <f t="shared" si="36"/>
        <v/>
      </c>
      <c r="AS38" s="184" t="str">
        <f t="shared" si="37"/>
        <v/>
      </c>
      <c r="AT38" s="185" t="str">
        <f t="shared" si="38"/>
        <v/>
      </c>
      <c r="AU38" s="185" t="str">
        <f t="shared" si="39"/>
        <v/>
      </c>
      <c r="AV38" s="185" t="str">
        <f t="shared" si="40"/>
        <v/>
      </c>
      <c r="AW38" s="277" t="str">
        <f t="shared" si="41"/>
        <v/>
      </c>
      <c r="AX38" s="277" t="str">
        <f t="shared" si="42"/>
        <v/>
      </c>
      <c r="AY38" s="277" t="str">
        <f t="shared" si="43"/>
        <v/>
      </c>
      <c r="AZ38" s="277" t="str">
        <f t="shared" si="44"/>
        <v/>
      </c>
      <c r="BA38" s="277" t="str">
        <f t="shared" si="45"/>
        <v/>
      </c>
      <c r="BB38" s="278" t="str">
        <f t="shared" si="46"/>
        <v/>
      </c>
      <c r="BC38" s="401" t="str">
        <f t="shared" si="47"/>
        <v/>
      </c>
      <c r="BD38" s="186">
        <v>25</v>
      </c>
      <c r="BE38" s="187"/>
      <c r="BF38" s="187"/>
      <c r="BG38" s="188" t="str">
        <f t="shared" si="48"/>
        <v/>
      </c>
      <c r="BH38" s="183" t="str">
        <f t="shared" si="49"/>
        <v/>
      </c>
      <c r="BI38" s="184" t="str">
        <f t="shared" si="50"/>
        <v/>
      </c>
      <c r="BJ38" s="184" t="str">
        <f t="shared" si="51"/>
        <v/>
      </c>
      <c r="BK38" s="184" t="str">
        <f t="shared" si="52"/>
        <v/>
      </c>
      <c r="BL38" s="184" t="str">
        <f t="shared" si="53"/>
        <v/>
      </c>
      <c r="BM38" s="185" t="str">
        <f t="shared" si="54"/>
        <v/>
      </c>
      <c r="BN38" s="185" t="str">
        <f t="shared" si="55"/>
        <v/>
      </c>
      <c r="BO38" s="185" t="str">
        <f t="shared" si="56"/>
        <v/>
      </c>
      <c r="BP38" s="277" t="str">
        <f t="shared" si="57"/>
        <v/>
      </c>
      <c r="BQ38" s="277" t="str">
        <f t="shared" si="58"/>
        <v/>
      </c>
      <c r="BR38" s="277" t="str">
        <f t="shared" si="59"/>
        <v/>
      </c>
      <c r="BS38" s="277" t="str">
        <f t="shared" si="60"/>
        <v/>
      </c>
      <c r="BT38" s="277" t="str">
        <f t="shared" si="61"/>
        <v/>
      </c>
      <c r="BU38" s="278" t="str">
        <f t="shared" si="62"/>
        <v/>
      </c>
      <c r="BV38" s="401" t="str">
        <f t="shared" si="63"/>
        <v/>
      </c>
      <c r="BW38" s="186">
        <v>25</v>
      </c>
      <c r="BY38" s="187"/>
      <c r="BZ38" s="188" t="str">
        <f t="shared" si="64"/>
        <v/>
      </c>
      <c r="CA38" s="183" t="str">
        <f t="shared" si="65"/>
        <v/>
      </c>
      <c r="CB38" s="184" t="str">
        <f t="shared" si="66"/>
        <v/>
      </c>
      <c r="CC38" s="184" t="str">
        <f t="shared" si="67"/>
        <v/>
      </c>
      <c r="CD38" s="184" t="str">
        <f t="shared" si="68"/>
        <v/>
      </c>
      <c r="CE38" s="184" t="str">
        <f t="shared" si="69"/>
        <v/>
      </c>
      <c r="CF38" s="185" t="str">
        <f t="shared" si="70"/>
        <v/>
      </c>
      <c r="CG38" s="185" t="str">
        <f t="shared" si="71"/>
        <v/>
      </c>
      <c r="CH38" s="185" t="str">
        <f t="shared" si="72"/>
        <v/>
      </c>
      <c r="CI38" s="277" t="str">
        <f t="shared" si="73"/>
        <v/>
      </c>
      <c r="CJ38" s="277" t="str">
        <f t="shared" si="74"/>
        <v/>
      </c>
      <c r="CK38" s="277" t="str">
        <f t="shared" si="75"/>
        <v/>
      </c>
      <c r="CL38" s="277" t="str">
        <f t="shared" si="76"/>
        <v/>
      </c>
      <c r="CM38" s="277" t="str">
        <f t="shared" si="77"/>
        <v/>
      </c>
      <c r="CN38" s="278" t="str">
        <f t="shared" si="78"/>
        <v/>
      </c>
      <c r="CO38" s="401" t="str">
        <f t="shared" si="79"/>
        <v/>
      </c>
      <c r="CP38" s="186">
        <v>25</v>
      </c>
      <c r="CQ38" s="187"/>
      <c r="CR38" s="187"/>
      <c r="CS38" s="187"/>
      <c r="CT38" s="187"/>
      <c r="CU38" s="187"/>
      <c r="CV38" s="187"/>
      <c r="CW38" s="187"/>
      <c r="CX38" s="187"/>
      <c r="CZ38" s="189" t="str">
        <f>IFERROR(IF(AND('Classificação geral'!$G32="fem",'Classificação geral'!$H32=3,'Classificação geral'!$F32="par"),'Classificação geral'!$C32,""),"")</f>
        <v/>
      </c>
      <c r="DA38" s="178">
        <f>IF($CZ38='Classificação geral'!$C32,'Classificação geral'!$D32,"")</f>
        <v>0</v>
      </c>
      <c r="DB38" s="178">
        <f>IF($CZ38='Classificação geral'!$C32,'Classificação geral'!$E32,"")</f>
        <v>0</v>
      </c>
      <c r="DC38" s="178" t="str">
        <f>IF($CZ38='Classificação geral'!$C32,'Classificação geral'!$F32,"")</f>
        <v/>
      </c>
      <c r="DD38" s="178" t="str">
        <f>IF($CZ38='Classificação geral'!$C32,'Classificação geral'!$G32,"")</f>
        <v/>
      </c>
      <c r="DE38" s="189">
        <f>IF($DD38='Classificação geral'!$G32,'Classificação geral'!$H32,"")</f>
        <v>0</v>
      </c>
      <c r="DF38" s="176">
        <f>IFERROR(IF(DD38='Classificação geral'!$G32,'Classificação geral'!$K32,""),"")</f>
        <v>0</v>
      </c>
      <c r="DG38" s="176">
        <f>IFERROR(IF(DD38='Classificação geral'!$G32,'Classificação geral'!$L32,""),"")</f>
        <v>0</v>
      </c>
      <c r="DH38" s="176">
        <f>IFERROR(IF(DD38='Classificação geral'!$G32,'Classificação geral'!$J32,""),"")</f>
        <v>0</v>
      </c>
      <c r="DI38" s="176" t="str">
        <f>IFERROR(IF(DD38='Classificação geral'!$G32,'Classificação geral'!$EP32,""),"")</f>
        <v/>
      </c>
      <c r="DJ38" s="176" t="str">
        <f>IFERROR(IF(DD38='Classificação geral'!$G32,'Classificação geral'!$EQ32,""),"")</f>
        <v/>
      </c>
      <c r="DK38" s="176" t="str">
        <f>IFERROR(IF(DD38='Classificação geral'!$G32,'Classificação geral'!$ER32,""),"")</f>
        <v/>
      </c>
      <c r="DL38" s="176" t="str">
        <f>IFERROR(IF(DD38='Classificação geral'!$G32,'Classificação geral'!$ES32,""),"")</f>
        <v/>
      </c>
      <c r="DM38" s="176" t="str">
        <f>IFERROR(IF(DD38='Classificação geral'!$G32,'Classificação geral'!$ET32,""),"")</f>
        <v/>
      </c>
      <c r="DN38" s="180">
        <f>IFERROR(IF(DD38='Classificação geral'!$G32,'Classificação geral'!$AK32,""),"")</f>
        <v>0</v>
      </c>
      <c r="DO38" s="190" t="str">
        <f>IF($DD38='Classificação geral'!$G32,'Classificação geral'!$AL32,"")</f>
        <v/>
      </c>
      <c r="DP38" s="179" t="str">
        <f>IFERROR(RANK(DO38,DO:DO,0)+ COUNTIF(DO$12:DO37,DO38),"")</f>
        <v/>
      </c>
      <c r="DR38" s="189" t="str">
        <f>IFERROR(IF(AND('Classificação geral'!$G32="mas",'Classificação geral'!$H32=3,'Classificação geral'!$F32="par"),'Classificação geral'!$C32,""),"")</f>
        <v/>
      </c>
      <c r="DS38" s="178">
        <f>IF($DR38='Classificação geral'!$C32,'Classificação geral'!$D32,"")</f>
        <v>0</v>
      </c>
      <c r="DT38" s="178">
        <f>IF($DR38='Classificação geral'!$C32,'Classificação geral'!$E32,"")</f>
        <v>0</v>
      </c>
      <c r="DU38" s="178" t="str">
        <f>IF($DR38='Classificação geral'!$C32,'Classificação geral'!$F32,"")</f>
        <v/>
      </c>
      <c r="DV38" s="178" t="str">
        <f>IF($DR38='Classificação geral'!$C32,'Classificação geral'!$G32,"")</f>
        <v/>
      </c>
      <c r="DW38" s="189">
        <f>IF($DV38='Classificação geral'!$G32,'Classificação geral'!$H32,"")</f>
        <v>0</v>
      </c>
      <c r="DX38" s="176">
        <f>IFERROR(IF(DV38='Classificação geral'!$G32,'Classificação geral'!$K32,""),"")</f>
        <v>0</v>
      </c>
      <c r="DY38" s="176">
        <f>IFERROR(IF(DV38='Classificação geral'!$G32,'Classificação geral'!$L32,""),"")</f>
        <v>0</v>
      </c>
      <c r="DZ38" s="176">
        <f>IFERROR(IF(DV38='Classificação geral'!$G32,'Classificação geral'!$J32,""),"")</f>
        <v>0</v>
      </c>
      <c r="EA38" s="176" t="str">
        <f>IFERROR(IF(DV38='Classificação geral'!$G32,'Classificação geral'!$EP32,""),"")</f>
        <v/>
      </c>
      <c r="EB38" s="176" t="str">
        <f>IFERROR(IF(DV38='Classificação geral'!$G32,'Classificação geral'!$EQ32,""),"")</f>
        <v/>
      </c>
      <c r="EC38" s="176" t="str">
        <f>IFERROR(IF(DV38='Classificação geral'!$G32,'Classificação geral'!$ER32,""),"")</f>
        <v/>
      </c>
      <c r="ED38" s="176" t="str">
        <f>IFERROR(IF(DV38='Classificação geral'!$G32,'Classificação geral'!$ES32,""),"")</f>
        <v/>
      </c>
      <c r="EE38" s="176" t="str">
        <f>IFERROR(IF(DV38='Classificação geral'!$G32,'Classificação geral'!$ET32,""),"")</f>
        <v/>
      </c>
      <c r="EF38" s="180">
        <f>IFERROR(IF(DV38='Classificação geral'!$G32,'Classificação geral'!$AK32,""),"")</f>
        <v>0</v>
      </c>
      <c r="EG38" s="189" t="str">
        <f>IF($DV38='Classificação geral'!$G32,'Classificação geral'!$AL32,"")</f>
        <v/>
      </c>
      <c r="EH38" s="179" t="str">
        <f>IFERROR(RANK(EG38,EG:EG,0)+ COUNTIF(EG$12:EG37,EG38),"")</f>
        <v/>
      </c>
      <c r="EJ38" s="189" t="str">
        <f>IFERROR(IF(AND('Classificação geral'!$G32="fem",'Classificação geral'!$H32=3,'Classificação geral'!$F32="trio"),'Classificação geral'!$C32,""),"")</f>
        <v/>
      </c>
      <c r="EK38" s="178">
        <f>IF(EJ38='Classificação geral'!$C32,'Classificação geral'!$D32,"")</f>
        <v>0</v>
      </c>
      <c r="EL38" s="178">
        <f>IF(EJ38='Classificação geral'!$C32,'Classificação geral'!$E32,"")</f>
        <v>0</v>
      </c>
      <c r="EM38" s="178" t="str">
        <f>IF(EJ38='Classificação geral'!$C32,'Classificação geral'!$F32,"")</f>
        <v/>
      </c>
      <c r="EN38" s="178" t="str">
        <f>IF(EJ38='Classificação geral'!$C32,'Classificação geral'!$G32,"")</f>
        <v/>
      </c>
      <c r="EO38" s="189">
        <f>IF(EN38='Classificação geral'!$G32,'Classificação geral'!$H32,"")</f>
        <v>0</v>
      </c>
      <c r="EP38" s="176">
        <f>IFERROR(IF(EN38='Classificação geral'!$G32,'Classificação geral'!$K32,""),"")</f>
        <v>0</v>
      </c>
      <c r="EQ38" s="176">
        <f>IFERROR(IF(EN38='Classificação geral'!$G32,'Classificação geral'!$L32,""),"")</f>
        <v>0</v>
      </c>
      <c r="ER38" s="176">
        <f>IFERROR(IF(EN38='Classificação geral'!$G32,'Classificação geral'!$J32,""),"")</f>
        <v>0</v>
      </c>
      <c r="ES38" s="176" t="str">
        <f>IFERROR(IF(EN38='Classificação geral'!$G32,'Classificação geral'!$EP32,""),"")</f>
        <v/>
      </c>
      <c r="ET38" s="176" t="str">
        <f>IFERROR(IF(EN38='Classificação geral'!$G32,'Classificação geral'!$EQ32,""),"")</f>
        <v/>
      </c>
      <c r="EU38" s="176" t="str">
        <f>IFERROR(IF(EN38='Classificação geral'!$G32,'Classificação geral'!$ER32,""),"")</f>
        <v/>
      </c>
      <c r="EV38" s="176" t="str">
        <f>IFERROR(IF(EN38='Classificação geral'!$G32,'Classificação geral'!$ES32,""),"")</f>
        <v/>
      </c>
      <c r="EW38" s="176" t="str">
        <f>IFERROR(IF(EN38='Classificação geral'!$G32,'Classificação geral'!$ET32,""),"")</f>
        <v/>
      </c>
      <c r="EX38" s="180">
        <f>IFERROR(IF(EN38='Classificação geral'!$G32,'Classificação geral'!$AK32,""),"")</f>
        <v>0</v>
      </c>
      <c r="EY38" s="189" t="str">
        <f>IF(EN38='Classificação geral'!$G32,'Classificação geral'!$AL32,"")</f>
        <v/>
      </c>
      <c r="EZ38" s="179" t="str">
        <f>IFERROR(RANK(EY38,EY:EY,0)+ COUNTIF(EY$12:EY37,EY38),"")</f>
        <v/>
      </c>
      <c r="FB38" s="189" t="str">
        <f>IFERROR(IF(AND('Classificação geral'!$G32="mas",'Classificação geral'!$H32=3,'Classificação geral'!$F32="trio"),'Classificação geral'!$C32,""),"")</f>
        <v/>
      </c>
      <c r="FC38" s="178">
        <f>IF(FB38='Classificação geral'!$C32,'Classificação geral'!$D32,"")</f>
        <v>0</v>
      </c>
      <c r="FD38" s="178">
        <f>IF(FB38='Classificação geral'!$C32,'Classificação geral'!$E32,"")</f>
        <v>0</v>
      </c>
      <c r="FE38" s="178" t="str">
        <f>IF(FB38='Classificação geral'!$C32,'Classificação geral'!$F32,"")</f>
        <v/>
      </c>
      <c r="FF38" s="178" t="str">
        <f>IF(FB38='Classificação geral'!$C32,'Classificação geral'!$G32,"")</f>
        <v/>
      </c>
      <c r="FG38" s="189">
        <f>IF(FF38='Classificação geral'!$G32,'Classificação geral'!$H32,"")</f>
        <v>0</v>
      </c>
      <c r="FH38" s="176">
        <f>IFERROR(IF(FF38='Classificação geral'!$G32,'Classificação geral'!$K32,""),"")</f>
        <v>0</v>
      </c>
      <c r="FI38" s="176">
        <f>IFERROR(IF(FF38='Classificação geral'!$G32,'Classificação geral'!$L32,""),"")</f>
        <v>0</v>
      </c>
      <c r="FJ38" s="176">
        <f>IFERROR(IF(FF38='Classificação geral'!$G32,'Classificação geral'!$J32,""),"")</f>
        <v>0</v>
      </c>
      <c r="FK38" s="176" t="str">
        <f>IFERROR(IF(FF38='Classificação geral'!$G32,'Classificação geral'!$EP32,""),"")</f>
        <v/>
      </c>
      <c r="FL38" s="176" t="str">
        <f>IFERROR(IF(FF38='Classificação geral'!$G32,'Classificação geral'!$EQ32,""),"")</f>
        <v/>
      </c>
      <c r="FM38" s="176" t="str">
        <f>IFERROR(IF(FF38='Classificação geral'!$G32,'Classificação geral'!$ER32,""),"")</f>
        <v/>
      </c>
      <c r="FN38" s="176" t="str">
        <f>IFERROR(IF(FF38='Classificação geral'!$G32,'Classificação geral'!$ES32,""),"")</f>
        <v/>
      </c>
      <c r="FO38" s="176" t="str">
        <f>IFERROR(IF(FF38='Classificação geral'!$G32,'Classificação geral'!$ET32,""),"")</f>
        <v/>
      </c>
      <c r="FP38" s="180">
        <f>IFERROR(IF(FF38='Classificação geral'!$G32,'Classificação geral'!$AK32,""),"")</f>
        <v>0</v>
      </c>
      <c r="FQ38" s="189" t="str">
        <f>IF(FF38='Classificação geral'!$G32,'Classificação geral'!$AL32,"")</f>
        <v/>
      </c>
      <c r="FR38" s="179" t="str">
        <f>IFERROR(RANK(FQ38,FQ:FQ,0)+ COUNTIF(FQ$12:FQ37,FQ38),"")</f>
        <v/>
      </c>
      <c r="FT38" s="189" t="str">
        <f>IFERROR(IF(AND('Classificação geral'!$G32="misto",'Classificação geral'!$H32=3,'Classificação geral'!$F32="par"),'Classificação geral'!$C32,""),"")</f>
        <v/>
      </c>
      <c r="FU38" s="178">
        <f>IF(FT38='Classificação geral'!$C32,'Classificação geral'!$D32,"")</f>
        <v>0</v>
      </c>
      <c r="FV38" s="178">
        <f>IF(FT38='Classificação geral'!$C32,'Classificação geral'!$E32,"")</f>
        <v>0</v>
      </c>
      <c r="FW38" s="178" t="str">
        <f>IF(FT38='Classificação geral'!$C32,'Classificação geral'!$F32,"")</f>
        <v/>
      </c>
      <c r="FX38" s="178" t="str">
        <f>IF(FT38='Classificação geral'!$C32,'Classificação geral'!$G32,"")</f>
        <v/>
      </c>
      <c r="FY38" s="189">
        <f>IF(FX38='Classificação geral'!$G32,'Classificação geral'!$H32,"")</f>
        <v>0</v>
      </c>
      <c r="FZ38" s="176">
        <f>IFERROR(IF(FX38='Classificação geral'!$G32,'Classificação geral'!$K32,""),"")</f>
        <v>0</v>
      </c>
      <c r="GA38" s="176">
        <f>IFERROR(IF(FX38='Classificação geral'!$G32,'Classificação geral'!$L32,""),"")</f>
        <v>0</v>
      </c>
      <c r="GB38" s="176">
        <f>IFERROR(IF(FX38='Classificação geral'!$G32,'Classificação geral'!$J32,""),"")</f>
        <v>0</v>
      </c>
      <c r="GC38" s="176" t="str">
        <f>IFERROR(IF(FX38='Classificação geral'!$G32,'Classificação geral'!$EP32,""),"")</f>
        <v/>
      </c>
      <c r="GD38" s="176" t="str">
        <f>IFERROR(IF(FX38='Classificação geral'!$G32,'Classificação geral'!$EQ32,""),"")</f>
        <v/>
      </c>
      <c r="GE38" s="176" t="str">
        <f>IFERROR(IF(FX38='Classificação geral'!$G32,'Classificação geral'!$ER32,""),"")</f>
        <v/>
      </c>
      <c r="GF38" s="176" t="str">
        <f>IFERROR(IF(FX38='Classificação geral'!$G32,'Classificação geral'!$ES32,""),"")</f>
        <v/>
      </c>
      <c r="GG38" s="176" t="str">
        <f>IFERROR(IF(FX38='Classificação geral'!$G32,'Classificação geral'!$ET32,""),"")</f>
        <v/>
      </c>
      <c r="GH38" s="180">
        <f>IFERROR(IF(FX38='Classificação geral'!$G32,'Classificação geral'!$AK32,""),"")</f>
        <v>0</v>
      </c>
      <c r="GI38" s="189" t="str">
        <f>IF(FX38='Classificação geral'!$G32,'Classificação geral'!$AL32,"")</f>
        <v/>
      </c>
      <c r="GJ38" s="179" t="str">
        <f>IFERROR(RANK(GI38,GI:GI,0)+ COUNTIF(GI$12:GI37,GI38),"")</f>
        <v/>
      </c>
    </row>
    <row r="39" spans="2:192" s="181" customFormat="1" ht="21.75" customHeight="1" x14ac:dyDescent="0.3">
      <c r="B39" s="188" t="str">
        <f t="shared" si="0"/>
        <v/>
      </c>
      <c r="C39" s="183" t="str">
        <f t="shared" si="1"/>
        <v/>
      </c>
      <c r="D39" s="184" t="str">
        <f t="shared" si="2"/>
        <v/>
      </c>
      <c r="E39" s="184" t="str">
        <f t="shared" si="3"/>
        <v/>
      </c>
      <c r="F39" s="184" t="str">
        <f t="shared" si="4"/>
        <v/>
      </c>
      <c r="G39" s="184" t="str">
        <f t="shared" si="5"/>
        <v/>
      </c>
      <c r="H39" s="185" t="str">
        <f t="shared" si="6"/>
        <v/>
      </c>
      <c r="I39" s="185" t="str">
        <f t="shared" si="7"/>
        <v/>
      </c>
      <c r="J39" s="185" t="str">
        <f t="shared" si="8"/>
        <v/>
      </c>
      <c r="K39" s="277" t="str">
        <f t="shared" si="9"/>
        <v/>
      </c>
      <c r="L39" s="277" t="str">
        <f t="shared" si="10"/>
        <v/>
      </c>
      <c r="M39" s="277" t="str">
        <f t="shared" si="11"/>
        <v/>
      </c>
      <c r="N39" s="277" t="str">
        <f t="shared" si="12"/>
        <v/>
      </c>
      <c r="O39" s="277" t="str">
        <f t="shared" si="13"/>
        <v/>
      </c>
      <c r="P39" s="278" t="str">
        <f t="shared" si="14"/>
        <v/>
      </c>
      <c r="Q39" s="401" t="str">
        <f t="shared" si="15"/>
        <v/>
      </c>
      <c r="R39" s="186">
        <v>26</v>
      </c>
      <c r="S39" s="187"/>
      <c r="T39" s="187"/>
      <c r="U39" s="188" t="str">
        <f t="shared" si="16"/>
        <v/>
      </c>
      <c r="V39" s="183" t="str">
        <f t="shared" si="17"/>
        <v/>
      </c>
      <c r="W39" s="184" t="str">
        <f t="shared" si="18"/>
        <v/>
      </c>
      <c r="X39" s="184" t="str">
        <f t="shared" si="19"/>
        <v/>
      </c>
      <c r="Y39" s="184" t="str">
        <f t="shared" si="20"/>
        <v/>
      </c>
      <c r="Z39" s="184" t="str">
        <f t="shared" si="21"/>
        <v/>
      </c>
      <c r="AA39" s="185" t="str">
        <f t="shared" si="22"/>
        <v/>
      </c>
      <c r="AB39" s="185" t="str">
        <f t="shared" si="23"/>
        <v/>
      </c>
      <c r="AC39" s="185" t="str">
        <f t="shared" si="24"/>
        <v/>
      </c>
      <c r="AD39" s="277" t="str">
        <f t="shared" si="25"/>
        <v/>
      </c>
      <c r="AE39" s="277" t="str">
        <f t="shared" si="26"/>
        <v/>
      </c>
      <c r="AF39" s="277" t="str">
        <f t="shared" si="27"/>
        <v/>
      </c>
      <c r="AG39" s="277" t="str">
        <f t="shared" si="28"/>
        <v/>
      </c>
      <c r="AH39" s="277" t="str">
        <f t="shared" si="29"/>
        <v/>
      </c>
      <c r="AI39" s="278" t="str">
        <f t="shared" si="30"/>
        <v/>
      </c>
      <c r="AJ39" s="401" t="str">
        <f t="shared" si="31"/>
        <v/>
      </c>
      <c r="AK39" s="186">
        <v>26</v>
      </c>
      <c r="AN39" s="188" t="str">
        <f t="shared" si="32"/>
        <v/>
      </c>
      <c r="AO39" s="183" t="str">
        <f t="shared" si="33"/>
        <v/>
      </c>
      <c r="AP39" s="184" t="str">
        <f t="shared" si="34"/>
        <v/>
      </c>
      <c r="AQ39" s="184" t="str">
        <f t="shared" si="35"/>
        <v/>
      </c>
      <c r="AR39" s="184" t="str">
        <f t="shared" si="36"/>
        <v/>
      </c>
      <c r="AS39" s="184" t="str">
        <f t="shared" si="37"/>
        <v/>
      </c>
      <c r="AT39" s="185" t="str">
        <f t="shared" si="38"/>
        <v/>
      </c>
      <c r="AU39" s="185" t="str">
        <f t="shared" si="39"/>
        <v/>
      </c>
      <c r="AV39" s="185" t="str">
        <f t="shared" si="40"/>
        <v/>
      </c>
      <c r="AW39" s="277" t="str">
        <f t="shared" si="41"/>
        <v/>
      </c>
      <c r="AX39" s="277" t="str">
        <f t="shared" si="42"/>
        <v/>
      </c>
      <c r="AY39" s="277" t="str">
        <f t="shared" si="43"/>
        <v/>
      </c>
      <c r="AZ39" s="277" t="str">
        <f t="shared" si="44"/>
        <v/>
      </c>
      <c r="BA39" s="277" t="str">
        <f t="shared" si="45"/>
        <v/>
      </c>
      <c r="BB39" s="278" t="str">
        <f t="shared" si="46"/>
        <v/>
      </c>
      <c r="BC39" s="401" t="str">
        <f t="shared" si="47"/>
        <v/>
      </c>
      <c r="BD39" s="186">
        <v>26</v>
      </c>
      <c r="BE39" s="187"/>
      <c r="BF39" s="187"/>
      <c r="BG39" s="188" t="str">
        <f t="shared" si="48"/>
        <v/>
      </c>
      <c r="BH39" s="183" t="str">
        <f t="shared" si="49"/>
        <v/>
      </c>
      <c r="BI39" s="184" t="str">
        <f t="shared" si="50"/>
        <v/>
      </c>
      <c r="BJ39" s="184" t="str">
        <f t="shared" si="51"/>
        <v/>
      </c>
      <c r="BK39" s="184" t="str">
        <f t="shared" si="52"/>
        <v/>
      </c>
      <c r="BL39" s="184" t="str">
        <f t="shared" si="53"/>
        <v/>
      </c>
      <c r="BM39" s="185" t="str">
        <f t="shared" si="54"/>
        <v/>
      </c>
      <c r="BN39" s="185" t="str">
        <f t="shared" si="55"/>
        <v/>
      </c>
      <c r="BO39" s="185" t="str">
        <f t="shared" si="56"/>
        <v/>
      </c>
      <c r="BP39" s="277" t="str">
        <f t="shared" si="57"/>
        <v/>
      </c>
      <c r="BQ39" s="277" t="str">
        <f t="shared" si="58"/>
        <v/>
      </c>
      <c r="BR39" s="277" t="str">
        <f t="shared" si="59"/>
        <v/>
      </c>
      <c r="BS39" s="277" t="str">
        <f t="shared" si="60"/>
        <v/>
      </c>
      <c r="BT39" s="277" t="str">
        <f t="shared" si="61"/>
        <v/>
      </c>
      <c r="BU39" s="278" t="str">
        <f t="shared" si="62"/>
        <v/>
      </c>
      <c r="BV39" s="401" t="str">
        <f t="shared" si="63"/>
        <v/>
      </c>
      <c r="BW39" s="186">
        <v>26</v>
      </c>
      <c r="BY39" s="187"/>
      <c r="BZ39" s="188" t="str">
        <f t="shared" si="64"/>
        <v/>
      </c>
      <c r="CA39" s="183" t="str">
        <f t="shared" si="65"/>
        <v/>
      </c>
      <c r="CB39" s="184" t="str">
        <f t="shared" si="66"/>
        <v/>
      </c>
      <c r="CC39" s="184" t="str">
        <f t="shared" si="67"/>
        <v/>
      </c>
      <c r="CD39" s="184" t="str">
        <f t="shared" si="68"/>
        <v/>
      </c>
      <c r="CE39" s="184" t="str">
        <f t="shared" si="69"/>
        <v/>
      </c>
      <c r="CF39" s="185" t="str">
        <f t="shared" si="70"/>
        <v/>
      </c>
      <c r="CG39" s="185" t="str">
        <f t="shared" si="71"/>
        <v/>
      </c>
      <c r="CH39" s="185" t="str">
        <f t="shared" si="72"/>
        <v/>
      </c>
      <c r="CI39" s="277" t="str">
        <f t="shared" si="73"/>
        <v/>
      </c>
      <c r="CJ39" s="277" t="str">
        <f t="shared" si="74"/>
        <v/>
      </c>
      <c r="CK39" s="277" t="str">
        <f t="shared" si="75"/>
        <v/>
      </c>
      <c r="CL39" s="277" t="str">
        <f t="shared" si="76"/>
        <v/>
      </c>
      <c r="CM39" s="277" t="str">
        <f t="shared" si="77"/>
        <v/>
      </c>
      <c r="CN39" s="278" t="str">
        <f t="shared" si="78"/>
        <v/>
      </c>
      <c r="CO39" s="401" t="str">
        <f t="shared" si="79"/>
        <v/>
      </c>
      <c r="CP39" s="186">
        <v>26</v>
      </c>
      <c r="CQ39" s="187"/>
      <c r="CR39" s="187"/>
      <c r="CS39" s="187"/>
      <c r="CT39" s="187"/>
      <c r="CU39" s="187"/>
      <c r="CV39" s="187"/>
      <c r="CW39" s="187"/>
      <c r="CX39" s="187"/>
      <c r="CZ39" s="189" t="str">
        <f>IFERROR(IF(AND('Classificação geral'!$G33="fem",'Classificação geral'!$H33=3,'Classificação geral'!$F33="par"),'Classificação geral'!$C33,""),"")</f>
        <v/>
      </c>
      <c r="DA39" s="178">
        <f>IF($CZ39='Classificação geral'!$C33,'Classificação geral'!$D33,"")</f>
        <v>0</v>
      </c>
      <c r="DB39" s="178">
        <f>IF($CZ39='Classificação geral'!$C33,'Classificação geral'!$E33,"")</f>
        <v>0</v>
      </c>
      <c r="DC39" s="178" t="str">
        <f>IF($CZ39='Classificação geral'!$C33,'Classificação geral'!$F33,"")</f>
        <v/>
      </c>
      <c r="DD39" s="178" t="str">
        <f>IF($CZ39='Classificação geral'!$C33,'Classificação geral'!$G33,"")</f>
        <v/>
      </c>
      <c r="DE39" s="189">
        <f>IF($DD39='Classificação geral'!$G33,'Classificação geral'!$H33,"")</f>
        <v>0</v>
      </c>
      <c r="DF39" s="176">
        <f>IFERROR(IF(DD39='Classificação geral'!$G33,'Classificação geral'!$K33,""),"")</f>
        <v>0</v>
      </c>
      <c r="DG39" s="176">
        <f>IFERROR(IF(DD39='Classificação geral'!$G33,'Classificação geral'!$L33,""),"")</f>
        <v>0</v>
      </c>
      <c r="DH39" s="176">
        <f>IFERROR(IF(DD39='Classificação geral'!$G33,'Classificação geral'!$J33,""),"")</f>
        <v>0</v>
      </c>
      <c r="DI39" s="176" t="str">
        <f>IFERROR(IF(DD39='Classificação geral'!$G33,'Classificação geral'!$EP33,""),"")</f>
        <v/>
      </c>
      <c r="DJ39" s="176" t="str">
        <f>IFERROR(IF(DD39='Classificação geral'!$G33,'Classificação geral'!$EQ33,""),"")</f>
        <v/>
      </c>
      <c r="DK39" s="176" t="str">
        <f>IFERROR(IF(DD39='Classificação geral'!$G33,'Classificação geral'!$ER33,""),"")</f>
        <v/>
      </c>
      <c r="DL39" s="176" t="str">
        <f>IFERROR(IF(DD39='Classificação geral'!$G33,'Classificação geral'!$ES33,""),"")</f>
        <v/>
      </c>
      <c r="DM39" s="176" t="str">
        <f>IFERROR(IF(DD39='Classificação geral'!$G33,'Classificação geral'!$ET33,""),"")</f>
        <v/>
      </c>
      <c r="DN39" s="180">
        <f>IFERROR(IF(DD39='Classificação geral'!$G33,'Classificação geral'!$AK33,""),"")</f>
        <v>0</v>
      </c>
      <c r="DO39" s="190" t="str">
        <f>IF($DD39='Classificação geral'!$G33,'Classificação geral'!$AL33,"")</f>
        <v/>
      </c>
      <c r="DP39" s="179" t="str">
        <f>IFERROR(RANK(DO39,DO:DO,0)+ COUNTIF(DO$12:DO38,DO39),"")</f>
        <v/>
      </c>
      <c r="DR39" s="189" t="str">
        <f>IFERROR(IF(AND('Classificação geral'!$G33="mas",'Classificação geral'!$H33=3,'Classificação geral'!$F33="par"),'Classificação geral'!$C33,""),"")</f>
        <v/>
      </c>
      <c r="DS39" s="178">
        <f>IF($DR39='Classificação geral'!$C33,'Classificação geral'!$D33,"")</f>
        <v>0</v>
      </c>
      <c r="DT39" s="178">
        <f>IF($DR39='Classificação geral'!$C33,'Classificação geral'!$E33,"")</f>
        <v>0</v>
      </c>
      <c r="DU39" s="178" t="str">
        <f>IF($DR39='Classificação geral'!$C33,'Classificação geral'!$F33,"")</f>
        <v/>
      </c>
      <c r="DV39" s="178" t="str">
        <f>IF($DR39='Classificação geral'!$C33,'Classificação geral'!$G33,"")</f>
        <v/>
      </c>
      <c r="DW39" s="189">
        <f>IF($DV39='Classificação geral'!$G33,'Classificação geral'!$H33,"")</f>
        <v>0</v>
      </c>
      <c r="DX39" s="176">
        <f>IFERROR(IF(DV39='Classificação geral'!$G33,'Classificação geral'!$K33,""),"")</f>
        <v>0</v>
      </c>
      <c r="DY39" s="176">
        <f>IFERROR(IF(DV39='Classificação geral'!$G33,'Classificação geral'!$L33,""),"")</f>
        <v>0</v>
      </c>
      <c r="DZ39" s="176">
        <f>IFERROR(IF(DV39='Classificação geral'!$G33,'Classificação geral'!$J33,""),"")</f>
        <v>0</v>
      </c>
      <c r="EA39" s="176" t="str">
        <f>IFERROR(IF(DV39='Classificação geral'!$G33,'Classificação geral'!$EP33,""),"")</f>
        <v/>
      </c>
      <c r="EB39" s="176" t="str">
        <f>IFERROR(IF(DV39='Classificação geral'!$G33,'Classificação geral'!$EQ33,""),"")</f>
        <v/>
      </c>
      <c r="EC39" s="176" t="str">
        <f>IFERROR(IF(DV39='Classificação geral'!$G33,'Classificação geral'!$ER33,""),"")</f>
        <v/>
      </c>
      <c r="ED39" s="176" t="str">
        <f>IFERROR(IF(DV39='Classificação geral'!$G33,'Classificação geral'!$ES33,""),"")</f>
        <v/>
      </c>
      <c r="EE39" s="176" t="str">
        <f>IFERROR(IF(DV39='Classificação geral'!$G33,'Classificação geral'!$ET33,""),"")</f>
        <v/>
      </c>
      <c r="EF39" s="180">
        <f>IFERROR(IF(DV39='Classificação geral'!$G33,'Classificação geral'!$AK33,""),"")</f>
        <v>0</v>
      </c>
      <c r="EG39" s="189" t="str">
        <f>IF($DV39='Classificação geral'!$G33,'Classificação geral'!$AL33,"")</f>
        <v/>
      </c>
      <c r="EH39" s="179" t="str">
        <f>IFERROR(RANK(EG39,EG:EG,0)+ COUNTIF(EG$12:EG38,EG39),"")</f>
        <v/>
      </c>
      <c r="EJ39" s="189" t="str">
        <f>IFERROR(IF(AND('Classificação geral'!$G33="fem",'Classificação geral'!$H33=3,'Classificação geral'!$F33="trio"),'Classificação geral'!$C33,""),"")</f>
        <v/>
      </c>
      <c r="EK39" s="178">
        <f>IF(EJ39='Classificação geral'!$C33,'Classificação geral'!$D33,"")</f>
        <v>0</v>
      </c>
      <c r="EL39" s="178">
        <f>IF(EJ39='Classificação geral'!$C33,'Classificação geral'!$E33,"")</f>
        <v>0</v>
      </c>
      <c r="EM39" s="178" t="str">
        <f>IF(EJ39='Classificação geral'!$C33,'Classificação geral'!$F33,"")</f>
        <v/>
      </c>
      <c r="EN39" s="178" t="str">
        <f>IF(EJ39='Classificação geral'!$C33,'Classificação geral'!$G33,"")</f>
        <v/>
      </c>
      <c r="EO39" s="189">
        <f>IF(EN39='Classificação geral'!$G33,'Classificação geral'!$H33,"")</f>
        <v>0</v>
      </c>
      <c r="EP39" s="176">
        <f>IFERROR(IF(EN39='Classificação geral'!$G33,'Classificação geral'!$K33,""),"")</f>
        <v>0</v>
      </c>
      <c r="EQ39" s="176">
        <f>IFERROR(IF(EN39='Classificação geral'!$G33,'Classificação geral'!$L33,""),"")</f>
        <v>0</v>
      </c>
      <c r="ER39" s="176">
        <f>IFERROR(IF(EN39='Classificação geral'!$G33,'Classificação geral'!$J33,""),"")</f>
        <v>0</v>
      </c>
      <c r="ES39" s="176" t="str">
        <f>IFERROR(IF(EN39='Classificação geral'!$G33,'Classificação geral'!$EP33,""),"")</f>
        <v/>
      </c>
      <c r="ET39" s="176" t="str">
        <f>IFERROR(IF(EN39='Classificação geral'!$G33,'Classificação geral'!$EQ33,""),"")</f>
        <v/>
      </c>
      <c r="EU39" s="176" t="str">
        <f>IFERROR(IF(EN39='Classificação geral'!$G33,'Classificação geral'!$ER33,""),"")</f>
        <v/>
      </c>
      <c r="EV39" s="176" t="str">
        <f>IFERROR(IF(EN39='Classificação geral'!$G33,'Classificação geral'!$ES33,""),"")</f>
        <v/>
      </c>
      <c r="EW39" s="176" t="str">
        <f>IFERROR(IF(EN39='Classificação geral'!$G33,'Classificação geral'!$ET33,""),"")</f>
        <v/>
      </c>
      <c r="EX39" s="180">
        <f>IFERROR(IF(EN39='Classificação geral'!$G33,'Classificação geral'!$AK33,""),"")</f>
        <v>0</v>
      </c>
      <c r="EY39" s="189" t="str">
        <f>IF(EN39='Classificação geral'!$G33,'Classificação geral'!$AL33,"")</f>
        <v/>
      </c>
      <c r="EZ39" s="179" t="str">
        <f>IFERROR(RANK(EY39,EY:EY,0)+ COUNTIF(EY$12:EY38,EY39),"")</f>
        <v/>
      </c>
      <c r="FB39" s="189" t="str">
        <f>IFERROR(IF(AND('Classificação geral'!$G33="mas",'Classificação geral'!$H33=3,'Classificação geral'!$F33="trio"),'Classificação geral'!$C33,""),"")</f>
        <v/>
      </c>
      <c r="FC39" s="178">
        <f>IF(FB39='Classificação geral'!$C33,'Classificação geral'!$D33,"")</f>
        <v>0</v>
      </c>
      <c r="FD39" s="178">
        <f>IF(FB39='Classificação geral'!$C33,'Classificação geral'!$E33,"")</f>
        <v>0</v>
      </c>
      <c r="FE39" s="178" t="str">
        <f>IF(FB39='Classificação geral'!$C33,'Classificação geral'!$F33,"")</f>
        <v/>
      </c>
      <c r="FF39" s="178" t="str">
        <f>IF(FB39='Classificação geral'!$C33,'Classificação geral'!$G33,"")</f>
        <v/>
      </c>
      <c r="FG39" s="189">
        <f>IF(FF39='Classificação geral'!$G33,'Classificação geral'!$H33,"")</f>
        <v>0</v>
      </c>
      <c r="FH39" s="176">
        <f>IFERROR(IF(FF39='Classificação geral'!$G33,'Classificação geral'!$K33,""),"")</f>
        <v>0</v>
      </c>
      <c r="FI39" s="176">
        <f>IFERROR(IF(FF39='Classificação geral'!$G33,'Classificação geral'!$L33,""),"")</f>
        <v>0</v>
      </c>
      <c r="FJ39" s="176">
        <f>IFERROR(IF(FF39='Classificação geral'!$G33,'Classificação geral'!$J33,""),"")</f>
        <v>0</v>
      </c>
      <c r="FK39" s="176" t="str">
        <f>IFERROR(IF(FF39='Classificação geral'!$G33,'Classificação geral'!$EP33,""),"")</f>
        <v/>
      </c>
      <c r="FL39" s="176" t="str">
        <f>IFERROR(IF(FF39='Classificação geral'!$G33,'Classificação geral'!$EQ33,""),"")</f>
        <v/>
      </c>
      <c r="FM39" s="176" t="str">
        <f>IFERROR(IF(FF39='Classificação geral'!$G33,'Classificação geral'!$ER33,""),"")</f>
        <v/>
      </c>
      <c r="FN39" s="176" t="str">
        <f>IFERROR(IF(FF39='Classificação geral'!$G33,'Classificação geral'!$ES33,""),"")</f>
        <v/>
      </c>
      <c r="FO39" s="176" t="str">
        <f>IFERROR(IF(FF39='Classificação geral'!$G33,'Classificação geral'!$ET33,""),"")</f>
        <v/>
      </c>
      <c r="FP39" s="180">
        <f>IFERROR(IF(FF39='Classificação geral'!$G33,'Classificação geral'!$AK33,""),"")</f>
        <v>0</v>
      </c>
      <c r="FQ39" s="189" t="str">
        <f>IF(FF39='Classificação geral'!$G33,'Classificação geral'!$AL33,"")</f>
        <v/>
      </c>
      <c r="FR39" s="179" t="str">
        <f>IFERROR(RANK(FQ39,FQ:FQ,0)+ COUNTIF(FQ$12:FQ38,FQ39),"")</f>
        <v/>
      </c>
      <c r="FT39" s="189" t="str">
        <f>IFERROR(IF(AND('Classificação geral'!$G33="misto",'Classificação geral'!$H33=3,'Classificação geral'!$F33="par"),'Classificação geral'!$C33,""),"")</f>
        <v/>
      </c>
      <c r="FU39" s="178">
        <f>IF(FT39='Classificação geral'!$C33,'Classificação geral'!$D33,"")</f>
        <v>0</v>
      </c>
      <c r="FV39" s="178">
        <f>IF(FT39='Classificação geral'!$C33,'Classificação geral'!$E33,"")</f>
        <v>0</v>
      </c>
      <c r="FW39" s="178" t="str">
        <f>IF(FT39='Classificação geral'!$C33,'Classificação geral'!$F33,"")</f>
        <v/>
      </c>
      <c r="FX39" s="178" t="str">
        <f>IF(FT39='Classificação geral'!$C33,'Classificação geral'!$G33,"")</f>
        <v/>
      </c>
      <c r="FY39" s="189">
        <f>IF(FX39='Classificação geral'!$G33,'Classificação geral'!$H33,"")</f>
        <v>0</v>
      </c>
      <c r="FZ39" s="176">
        <f>IFERROR(IF(FX39='Classificação geral'!$G33,'Classificação geral'!$K33,""),"")</f>
        <v>0</v>
      </c>
      <c r="GA39" s="176">
        <f>IFERROR(IF(FX39='Classificação geral'!$G33,'Classificação geral'!$L33,""),"")</f>
        <v>0</v>
      </c>
      <c r="GB39" s="176">
        <f>IFERROR(IF(FX39='Classificação geral'!$G33,'Classificação geral'!$J33,""),"")</f>
        <v>0</v>
      </c>
      <c r="GC39" s="176" t="str">
        <f>IFERROR(IF(FX39='Classificação geral'!$G33,'Classificação geral'!$EP33,""),"")</f>
        <v/>
      </c>
      <c r="GD39" s="176" t="str">
        <f>IFERROR(IF(FX39='Classificação geral'!$G33,'Classificação geral'!$EQ33,""),"")</f>
        <v/>
      </c>
      <c r="GE39" s="176" t="str">
        <f>IFERROR(IF(FX39='Classificação geral'!$G33,'Classificação geral'!$ER33,""),"")</f>
        <v/>
      </c>
      <c r="GF39" s="176" t="str">
        <f>IFERROR(IF(FX39='Classificação geral'!$G33,'Classificação geral'!$ES33,""),"")</f>
        <v/>
      </c>
      <c r="GG39" s="176" t="str">
        <f>IFERROR(IF(FX39='Classificação geral'!$G33,'Classificação geral'!$ET33,""),"")</f>
        <v/>
      </c>
      <c r="GH39" s="180">
        <f>IFERROR(IF(FX39='Classificação geral'!$G33,'Classificação geral'!$AK33,""),"")</f>
        <v>0</v>
      </c>
      <c r="GI39" s="189" t="str">
        <f>IF(FX39='Classificação geral'!$G33,'Classificação geral'!$AL33,"")</f>
        <v/>
      </c>
      <c r="GJ39" s="179" t="str">
        <f>IFERROR(RANK(GI39,GI:GI,0)+ COUNTIF(GI$12:GI38,GI39),"")</f>
        <v/>
      </c>
    </row>
    <row r="40" spans="2:192" s="181" customFormat="1" ht="21.75" customHeight="1" x14ac:dyDescent="0.3">
      <c r="B40" s="188" t="str">
        <f t="shared" si="0"/>
        <v/>
      </c>
      <c r="C40" s="183" t="str">
        <f t="shared" si="1"/>
        <v/>
      </c>
      <c r="D40" s="184" t="str">
        <f t="shared" si="2"/>
        <v/>
      </c>
      <c r="E40" s="184" t="str">
        <f t="shared" si="3"/>
        <v/>
      </c>
      <c r="F40" s="184" t="str">
        <f t="shared" si="4"/>
        <v/>
      </c>
      <c r="G40" s="184" t="str">
        <f t="shared" si="5"/>
        <v/>
      </c>
      <c r="H40" s="185" t="str">
        <f t="shared" si="6"/>
        <v/>
      </c>
      <c r="I40" s="185" t="str">
        <f t="shared" si="7"/>
        <v/>
      </c>
      <c r="J40" s="185" t="str">
        <f t="shared" si="8"/>
        <v/>
      </c>
      <c r="K40" s="277" t="str">
        <f t="shared" si="9"/>
        <v/>
      </c>
      <c r="L40" s="277" t="str">
        <f t="shared" si="10"/>
        <v/>
      </c>
      <c r="M40" s="277" t="str">
        <f t="shared" si="11"/>
        <v/>
      </c>
      <c r="N40" s="277" t="str">
        <f t="shared" si="12"/>
        <v/>
      </c>
      <c r="O40" s="277" t="str">
        <f t="shared" si="13"/>
        <v/>
      </c>
      <c r="P40" s="278" t="str">
        <f t="shared" si="14"/>
        <v/>
      </c>
      <c r="Q40" s="401" t="str">
        <f t="shared" si="15"/>
        <v/>
      </c>
      <c r="R40" s="186">
        <v>27</v>
      </c>
      <c r="S40" s="187"/>
      <c r="T40" s="187"/>
      <c r="U40" s="188" t="str">
        <f t="shared" si="16"/>
        <v/>
      </c>
      <c r="V40" s="183" t="str">
        <f t="shared" si="17"/>
        <v/>
      </c>
      <c r="W40" s="184" t="str">
        <f t="shared" si="18"/>
        <v/>
      </c>
      <c r="X40" s="184" t="str">
        <f t="shared" si="19"/>
        <v/>
      </c>
      <c r="Y40" s="184" t="str">
        <f t="shared" si="20"/>
        <v/>
      </c>
      <c r="Z40" s="184" t="str">
        <f t="shared" si="21"/>
        <v/>
      </c>
      <c r="AA40" s="185" t="str">
        <f t="shared" si="22"/>
        <v/>
      </c>
      <c r="AB40" s="185" t="str">
        <f t="shared" si="23"/>
        <v/>
      </c>
      <c r="AC40" s="185" t="str">
        <f t="shared" si="24"/>
        <v/>
      </c>
      <c r="AD40" s="277" t="str">
        <f t="shared" si="25"/>
        <v/>
      </c>
      <c r="AE40" s="277" t="str">
        <f t="shared" si="26"/>
        <v/>
      </c>
      <c r="AF40" s="277" t="str">
        <f t="shared" si="27"/>
        <v/>
      </c>
      <c r="AG40" s="277" t="str">
        <f t="shared" si="28"/>
        <v/>
      </c>
      <c r="AH40" s="277" t="str">
        <f t="shared" si="29"/>
        <v/>
      </c>
      <c r="AI40" s="278" t="str">
        <f t="shared" si="30"/>
        <v/>
      </c>
      <c r="AJ40" s="401" t="str">
        <f t="shared" si="31"/>
        <v/>
      </c>
      <c r="AK40" s="186">
        <v>27</v>
      </c>
      <c r="AN40" s="188" t="str">
        <f t="shared" si="32"/>
        <v/>
      </c>
      <c r="AO40" s="183" t="str">
        <f t="shared" si="33"/>
        <v/>
      </c>
      <c r="AP40" s="184" t="str">
        <f t="shared" si="34"/>
        <v/>
      </c>
      <c r="AQ40" s="184" t="str">
        <f t="shared" si="35"/>
        <v/>
      </c>
      <c r="AR40" s="184" t="str">
        <f t="shared" si="36"/>
        <v/>
      </c>
      <c r="AS40" s="184" t="str">
        <f t="shared" si="37"/>
        <v/>
      </c>
      <c r="AT40" s="185" t="str">
        <f t="shared" si="38"/>
        <v/>
      </c>
      <c r="AU40" s="185" t="str">
        <f t="shared" si="39"/>
        <v/>
      </c>
      <c r="AV40" s="185" t="str">
        <f t="shared" si="40"/>
        <v/>
      </c>
      <c r="AW40" s="277" t="str">
        <f t="shared" si="41"/>
        <v/>
      </c>
      <c r="AX40" s="277" t="str">
        <f t="shared" si="42"/>
        <v/>
      </c>
      <c r="AY40" s="277" t="str">
        <f t="shared" si="43"/>
        <v/>
      </c>
      <c r="AZ40" s="277" t="str">
        <f t="shared" si="44"/>
        <v/>
      </c>
      <c r="BA40" s="277" t="str">
        <f t="shared" si="45"/>
        <v/>
      </c>
      <c r="BB40" s="278" t="str">
        <f t="shared" si="46"/>
        <v/>
      </c>
      <c r="BC40" s="401" t="str">
        <f t="shared" si="47"/>
        <v/>
      </c>
      <c r="BD40" s="186">
        <v>27</v>
      </c>
      <c r="BE40" s="187"/>
      <c r="BF40" s="187"/>
      <c r="BG40" s="188" t="str">
        <f t="shared" si="48"/>
        <v/>
      </c>
      <c r="BH40" s="183" t="str">
        <f t="shared" si="49"/>
        <v/>
      </c>
      <c r="BI40" s="184" t="str">
        <f t="shared" si="50"/>
        <v/>
      </c>
      <c r="BJ40" s="184" t="str">
        <f t="shared" si="51"/>
        <v/>
      </c>
      <c r="BK40" s="184" t="str">
        <f t="shared" si="52"/>
        <v/>
      </c>
      <c r="BL40" s="184" t="str">
        <f t="shared" si="53"/>
        <v/>
      </c>
      <c r="BM40" s="185" t="str">
        <f t="shared" si="54"/>
        <v/>
      </c>
      <c r="BN40" s="185" t="str">
        <f t="shared" si="55"/>
        <v/>
      </c>
      <c r="BO40" s="185" t="str">
        <f t="shared" si="56"/>
        <v/>
      </c>
      <c r="BP40" s="277" t="str">
        <f t="shared" si="57"/>
        <v/>
      </c>
      <c r="BQ40" s="277" t="str">
        <f t="shared" si="58"/>
        <v/>
      </c>
      <c r="BR40" s="277" t="str">
        <f t="shared" si="59"/>
        <v/>
      </c>
      <c r="BS40" s="277" t="str">
        <f t="shared" si="60"/>
        <v/>
      </c>
      <c r="BT40" s="277" t="str">
        <f t="shared" si="61"/>
        <v/>
      </c>
      <c r="BU40" s="278" t="str">
        <f t="shared" si="62"/>
        <v/>
      </c>
      <c r="BV40" s="401" t="str">
        <f t="shared" si="63"/>
        <v/>
      </c>
      <c r="BW40" s="186">
        <v>27</v>
      </c>
      <c r="BY40" s="187"/>
      <c r="BZ40" s="188" t="str">
        <f t="shared" si="64"/>
        <v/>
      </c>
      <c r="CA40" s="183" t="str">
        <f t="shared" si="65"/>
        <v/>
      </c>
      <c r="CB40" s="184" t="str">
        <f t="shared" si="66"/>
        <v/>
      </c>
      <c r="CC40" s="184" t="str">
        <f t="shared" si="67"/>
        <v/>
      </c>
      <c r="CD40" s="184" t="str">
        <f t="shared" si="68"/>
        <v/>
      </c>
      <c r="CE40" s="184" t="str">
        <f t="shared" si="69"/>
        <v/>
      </c>
      <c r="CF40" s="185" t="str">
        <f t="shared" si="70"/>
        <v/>
      </c>
      <c r="CG40" s="185" t="str">
        <f t="shared" si="71"/>
        <v/>
      </c>
      <c r="CH40" s="185" t="str">
        <f t="shared" si="72"/>
        <v/>
      </c>
      <c r="CI40" s="277" t="str">
        <f t="shared" si="73"/>
        <v/>
      </c>
      <c r="CJ40" s="277" t="str">
        <f t="shared" si="74"/>
        <v/>
      </c>
      <c r="CK40" s="277" t="str">
        <f t="shared" si="75"/>
        <v/>
      </c>
      <c r="CL40" s="277" t="str">
        <f t="shared" si="76"/>
        <v/>
      </c>
      <c r="CM40" s="277" t="str">
        <f t="shared" si="77"/>
        <v/>
      </c>
      <c r="CN40" s="278" t="str">
        <f t="shared" si="78"/>
        <v/>
      </c>
      <c r="CO40" s="401" t="str">
        <f t="shared" si="79"/>
        <v/>
      </c>
      <c r="CP40" s="186">
        <v>27</v>
      </c>
      <c r="CQ40" s="187"/>
      <c r="CR40" s="187"/>
      <c r="CS40" s="187"/>
      <c r="CT40" s="187"/>
      <c r="CU40" s="187"/>
      <c r="CV40" s="187"/>
      <c r="CW40" s="187"/>
      <c r="CX40" s="187"/>
      <c r="CZ40" s="189" t="str">
        <f>IFERROR(IF(AND('Classificação geral'!$G34="fem",'Classificação geral'!$H34=3,'Classificação geral'!$F34="par"),'Classificação geral'!$C34,""),"")</f>
        <v/>
      </c>
      <c r="DA40" s="178">
        <f>IF($CZ40='Classificação geral'!$C34,'Classificação geral'!$D34,"")</f>
        <v>0</v>
      </c>
      <c r="DB40" s="178">
        <f>IF($CZ40='Classificação geral'!$C34,'Classificação geral'!$E34,"")</f>
        <v>0</v>
      </c>
      <c r="DC40" s="178" t="str">
        <f>IF($CZ40='Classificação geral'!$C34,'Classificação geral'!$F34,"")</f>
        <v/>
      </c>
      <c r="DD40" s="178" t="str">
        <f>IF($CZ40='Classificação geral'!$C34,'Classificação geral'!$G34,"")</f>
        <v/>
      </c>
      <c r="DE40" s="189">
        <f>IF($DD40='Classificação geral'!$G34,'Classificação geral'!$H34,"")</f>
        <v>0</v>
      </c>
      <c r="DF40" s="176">
        <f>IFERROR(IF(DD40='Classificação geral'!$G34,'Classificação geral'!$K34,""),"")</f>
        <v>0</v>
      </c>
      <c r="DG40" s="176">
        <f>IFERROR(IF(DD40='Classificação geral'!$G34,'Classificação geral'!$L34,""),"")</f>
        <v>0</v>
      </c>
      <c r="DH40" s="176">
        <f>IFERROR(IF(DD40='Classificação geral'!$G34,'Classificação geral'!$J34,""),"")</f>
        <v>0</v>
      </c>
      <c r="DI40" s="176" t="str">
        <f>IFERROR(IF(DD40='Classificação geral'!$G34,'Classificação geral'!$EP34,""),"")</f>
        <v/>
      </c>
      <c r="DJ40" s="176" t="str">
        <f>IFERROR(IF(DD40='Classificação geral'!$G34,'Classificação geral'!$EQ34,""),"")</f>
        <v/>
      </c>
      <c r="DK40" s="176" t="str">
        <f>IFERROR(IF(DD40='Classificação geral'!$G34,'Classificação geral'!$ER34,""),"")</f>
        <v/>
      </c>
      <c r="DL40" s="176" t="str">
        <f>IFERROR(IF(DD40='Classificação geral'!$G34,'Classificação geral'!$ES34,""),"")</f>
        <v/>
      </c>
      <c r="DM40" s="176" t="str">
        <f>IFERROR(IF(DD40='Classificação geral'!$G34,'Classificação geral'!$ET34,""),"")</f>
        <v/>
      </c>
      <c r="DN40" s="180">
        <f>IFERROR(IF(DD40='Classificação geral'!$G34,'Classificação geral'!$AK34,""),"")</f>
        <v>0</v>
      </c>
      <c r="DO40" s="190" t="str">
        <f>IF($DD40='Classificação geral'!$G34,'Classificação geral'!$AL34,"")</f>
        <v/>
      </c>
      <c r="DP40" s="179" t="str">
        <f>IFERROR(RANK(DO40,DO:DO,0)+ COUNTIF(DO$12:DO39,DO40),"")</f>
        <v/>
      </c>
      <c r="DR40" s="189" t="str">
        <f>IFERROR(IF(AND('Classificação geral'!$G34="mas",'Classificação geral'!$H34=3,'Classificação geral'!$F34="par"),'Classificação geral'!$C34,""),"")</f>
        <v/>
      </c>
      <c r="DS40" s="178">
        <f>IF($DR40='Classificação geral'!$C34,'Classificação geral'!$D34,"")</f>
        <v>0</v>
      </c>
      <c r="DT40" s="178">
        <f>IF($DR40='Classificação geral'!$C34,'Classificação geral'!$E34,"")</f>
        <v>0</v>
      </c>
      <c r="DU40" s="178" t="str">
        <f>IF($DR40='Classificação geral'!$C34,'Classificação geral'!$F34,"")</f>
        <v/>
      </c>
      <c r="DV40" s="178" t="str">
        <f>IF($DR40='Classificação geral'!$C34,'Classificação geral'!$G34,"")</f>
        <v/>
      </c>
      <c r="DW40" s="189">
        <f>IF($DV40='Classificação geral'!$G34,'Classificação geral'!$H34,"")</f>
        <v>0</v>
      </c>
      <c r="DX40" s="176">
        <f>IFERROR(IF(DV40='Classificação geral'!$G34,'Classificação geral'!$K34,""),"")</f>
        <v>0</v>
      </c>
      <c r="DY40" s="176">
        <f>IFERROR(IF(DV40='Classificação geral'!$G34,'Classificação geral'!$L34,""),"")</f>
        <v>0</v>
      </c>
      <c r="DZ40" s="176">
        <f>IFERROR(IF(DV40='Classificação geral'!$G34,'Classificação geral'!$J34,""),"")</f>
        <v>0</v>
      </c>
      <c r="EA40" s="176" t="str">
        <f>IFERROR(IF(DV40='Classificação geral'!$G34,'Classificação geral'!$EP34,""),"")</f>
        <v/>
      </c>
      <c r="EB40" s="176" t="str">
        <f>IFERROR(IF(DV40='Classificação geral'!$G34,'Classificação geral'!$EQ34,""),"")</f>
        <v/>
      </c>
      <c r="EC40" s="176" t="str">
        <f>IFERROR(IF(DV40='Classificação geral'!$G34,'Classificação geral'!$ER34,""),"")</f>
        <v/>
      </c>
      <c r="ED40" s="176" t="str">
        <f>IFERROR(IF(DV40='Classificação geral'!$G34,'Classificação geral'!$ES34,""),"")</f>
        <v/>
      </c>
      <c r="EE40" s="176" t="str">
        <f>IFERROR(IF(DV40='Classificação geral'!$G34,'Classificação geral'!$ET34,""),"")</f>
        <v/>
      </c>
      <c r="EF40" s="180">
        <f>IFERROR(IF(DV40='Classificação geral'!$G34,'Classificação geral'!$AK34,""),"")</f>
        <v>0</v>
      </c>
      <c r="EG40" s="189" t="str">
        <f>IF($DV40='Classificação geral'!$G34,'Classificação geral'!$AL34,"")</f>
        <v/>
      </c>
      <c r="EH40" s="179" t="str">
        <f>IFERROR(RANK(EG40,EG:EG,0)+ COUNTIF(EG$12:EG39,EG40),"")</f>
        <v/>
      </c>
      <c r="EJ40" s="189" t="str">
        <f>IFERROR(IF(AND('Classificação geral'!$G34="fem",'Classificação geral'!$H34=3,'Classificação geral'!$F34="trio"),'Classificação geral'!$C34,""),"")</f>
        <v/>
      </c>
      <c r="EK40" s="178">
        <f>IF(EJ40='Classificação geral'!$C34,'Classificação geral'!$D34,"")</f>
        <v>0</v>
      </c>
      <c r="EL40" s="178">
        <f>IF(EJ40='Classificação geral'!$C34,'Classificação geral'!$E34,"")</f>
        <v>0</v>
      </c>
      <c r="EM40" s="178" t="str">
        <f>IF(EJ40='Classificação geral'!$C34,'Classificação geral'!$F34,"")</f>
        <v/>
      </c>
      <c r="EN40" s="178" t="str">
        <f>IF(EJ40='Classificação geral'!$C34,'Classificação geral'!$G34,"")</f>
        <v/>
      </c>
      <c r="EO40" s="189">
        <f>IF(EN40='Classificação geral'!$G34,'Classificação geral'!$H34,"")</f>
        <v>0</v>
      </c>
      <c r="EP40" s="176">
        <f>IFERROR(IF(EN40='Classificação geral'!$G34,'Classificação geral'!$K34,""),"")</f>
        <v>0</v>
      </c>
      <c r="EQ40" s="176">
        <f>IFERROR(IF(EN40='Classificação geral'!$G34,'Classificação geral'!$L34,""),"")</f>
        <v>0</v>
      </c>
      <c r="ER40" s="176">
        <f>IFERROR(IF(EN40='Classificação geral'!$G34,'Classificação geral'!$J34,""),"")</f>
        <v>0</v>
      </c>
      <c r="ES40" s="176" t="str">
        <f>IFERROR(IF(EN40='Classificação geral'!$G34,'Classificação geral'!$EP34,""),"")</f>
        <v/>
      </c>
      <c r="ET40" s="176" t="str">
        <f>IFERROR(IF(EN40='Classificação geral'!$G34,'Classificação geral'!$EQ34,""),"")</f>
        <v/>
      </c>
      <c r="EU40" s="176" t="str">
        <f>IFERROR(IF(EN40='Classificação geral'!$G34,'Classificação geral'!$ER34,""),"")</f>
        <v/>
      </c>
      <c r="EV40" s="176" t="str">
        <f>IFERROR(IF(EN40='Classificação geral'!$G34,'Classificação geral'!$ES34,""),"")</f>
        <v/>
      </c>
      <c r="EW40" s="176" t="str">
        <f>IFERROR(IF(EN40='Classificação geral'!$G34,'Classificação geral'!$ET34,""),"")</f>
        <v/>
      </c>
      <c r="EX40" s="180">
        <f>IFERROR(IF(EN40='Classificação geral'!$G34,'Classificação geral'!$AK34,""),"")</f>
        <v>0</v>
      </c>
      <c r="EY40" s="189" t="str">
        <f>IF(EN40='Classificação geral'!$G34,'Classificação geral'!$AL34,"")</f>
        <v/>
      </c>
      <c r="EZ40" s="179" t="str">
        <f>IFERROR(RANK(EY40,EY:EY,0)+ COUNTIF(EY$12:EY39,EY40),"")</f>
        <v/>
      </c>
      <c r="FB40" s="189" t="str">
        <f>IFERROR(IF(AND('Classificação geral'!$G34="mas",'Classificação geral'!$H34=3,'Classificação geral'!$F34="trio"),'Classificação geral'!$C34,""),"")</f>
        <v/>
      </c>
      <c r="FC40" s="178">
        <f>IF(FB40='Classificação geral'!$C34,'Classificação geral'!$D34,"")</f>
        <v>0</v>
      </c>
      <c r="FD40" s="178">
        <f>IF(FB40='Classificação geral'!$C34,'Classificação geral'!$E34,"")</f>
        <v>0</v>
      </c>
      <c r="FE40" s="178" t="str">
        <f>IF(FB40='Classificação geral'!$C34,'Classificação geral'!$F34,"")</f>
        <v/>
      </c>
      <c r="FF40" s="178" t="str">
        <f>IF(FB40='Classificação geral'!$C34,'Classificação geral'!$G34,"")</f>
        <v/>
      </c>
      <c r="FG40" s="189">
        <f>IF(FF40='Classificação geral'!$G34,'Classificação geral'!$H34,"")</f>
        <v>0</v>
      </c>
      <c r="FH40" s="176">
        <f>IFERROR(IF(FF40='Classificação geral'!$G34,'Classificação geral'!$K34,""),"")</f>
        <v>0</v>
      </c>
      <c r="FI40" s="176">
        <f>IFERROR(IF(FF40='Classificação geral'!$G34,'Classificação geral'!$L34,""),"")</f>
        <v>0</v>
      </c>
      <c r="FJ40" s="176">
        <f>IFERROR(IF(FF40='Classificação geral'!$G34,'Classificação geral'!$J34,""),"")</f>
        <v>0</v>
      </c>
      <c r="FK40" s="176" t="str">
        <f>IFERROR(IF(FF40='Classificação geral'!$G34,'Classificação geral'!$EP34,""),"")</f>
        <v/>
      </c>
      <c r="FL40" s="176" t="str">
        <f>IFERROR(IF(FF40='Classificação geral'!$G34,'Classificação geral'!$EQ34,""),"")</f>
        <v/>
      </c>
      <c r="FM40" s="176" t="str">
        <f>IFERROR(IF(FF40='Classificação geral'!$G34,'Classificação geral'!$ER34,""),"")</f>
        <v/>
      </c>
      <c r="FN40" s="176" t="str">
        <f>IFERROR(IF(FF40='Classificação geral'!$G34,'Classificação geral'!$ES34,""),"")</f>
        <v/>
      </c>
      <c r="FO40" s="176" t="str">
        <f>IFERROR(IF(FF40='Classificação geral'!$G34,'Classificação geral'!$ET34,""),"")</f>
        <v/>
      </c>
      <c r="FP40" s="180">
        <f>IFERROR(IF(FF40='Classificação geral'!$G34,'Classificação geral'!$AK34,""),"")</f>
        <v>0</v>
      </c>
      <c r="FQ40" s="189" t="str">
        <f>IF(FF40='Classificação geral'!$G34,'Classificação geral'!$AL34,"")</f>
        <v/>
      </c>
      <c r="FR40" s="179" t="str">
        <f>IFERROR(RANK(FQ40,FQ:FQ,0)+ COUNTIF(FQ$12:FQ39,FQ40),"")</f>
        <v/>
      </c>
      <c r="FT40" s="189" t="str">
        <f>IFERROR(IF(AND('Classificação geral'!$G34="misto",'Classificação geral'!$H34=3,'Classificação geral'!$F34="par"),'Classificação geral'!$C34,""),"")</f>
        <v/>
      </c>
      <c r="FU40" s="178">
        <f>IF(FT40='Classificação geral'!$C34,'Classificação geral'!$D34,"")</f>
        <v>0</v>
      </c>
      <c r="FV40" s="178">
        <f>IF(FT40='Classificação geral'!$C34,'Classificação geral'!$E34,"")</f>
        <v>0</v>
      </c>
      <c r="FW40" s="178" t="str">
        <f>IF(FT40='Classificação geral'!$C34,'Classificação geral'!$F34,"")</f>
        <v/>
      </c>
      <c r="FX40" s="178" t="str">
        <f>IF(FT40='Classificação geral'!$C34,'Classificação geral'!$G34,"")</f>
        <v/>
      </c>
      <c r="FY40" s="189">
        <f>IF(FX40='Classificação geral'!$G34,'Classificação geral'!$H34,"")</f>
        <v>0</v>
      </c>
      <c r="FZ40" s="176">
        <f>IFERROR(IF(FX40='Classificação geral'!$G34,'Classificação geral'!$K34,""),"")</f>
        <v>0</v>
      </c>
      <c r="GA40" s="176">
        <f>IFERROR(IF(FX40='Classificação geral'!$G34,'Classificação geral'!$L34,""),"")</f>
        <v>0</v>
      </c>
      <c r="GB40" s="176">
        <f>IFERROR(IF(FX40='Classificação geral'!$G34,'Classificação geral'!$J34,""),"")</f>
        <v>0</v>
      </c>
      <c r="GC40" s="176" t="str">
        <f>IFERROR(IF(FX40='Classificação geral'!$G34,'Classificação geral'!$EP34,""),"")</f>
        <v/>
      </c>
      <c r="GD40" s="176" t="str">
        <f>IFERROR(IF(FX40='Classificação geral'!$G34,'Classificação geral'!$EQ34,""),"")</f>
        <v/>
      </c>
      <c r="GE40" s="176" t="str">
        <f>IFERROR(IF(FX40='Classificação geral'!$G34,'Classificação geral'!$ER34,""),"")</f>
        <v/>
      </c>
      <c r="GF40" s="176" t="str">
        <f>IFERROR(IF(FX40='Classificação geral'!$G34,'Classificação geral'!$ES34,""),"")</f>
        <v/>
      </c>
      <c r="GG40" s="176" t="str">
        <f>IFERROR(IF(FX40='Classificação geral'!$G34,'Classificação geral'!$ET34,""),"")</f>
        <v/>
      </c>
      <c r="GH40" s="180">
        <f>IFERROR(IF(FX40='Classificação geral'!$G34,'Classificação geral'!$AK34,""),"")</f>
        <v>0</v>
      </c>
      <c r="GI40" s="189" t="str">
        <f>IF(FX40='Classificação geral'!$G34,'Classificação geral'!$AL34,"")</f>
        <v/>
      </c>
      <c r="GJ40" s="179" t="str">
        <f>IFERROR(RANK(GI40,GI:GI,0)+ COUNTIF(GI$12:GI39,GI40),"")</f>
        <v/>
      </c>
    </row>
    <row r="41" spans="2:192" s="181" customFormat="1" ht="21.75" customHeight="1" x14ac:dyDescent="0.3">
      <c r="B41" s="188" t="str">
        <f t="shared" si="0"/>
        <v/>
      </c>
      <c r="C41" s="183" t="str">
        <f t="shared" si="1"/>
        <v/>
      </c>
      <c r="D41" s="184" t="str">
        <f t="shared" si="2"/>
        <v/>
      </c>
      <c r="E41" s="184" t="str">
        <f t="shared" si="3"/>
        <v/>
      </c>
      <c r="F41" s="184" t="str">
        <f t="shared" si="4"/>
        <v/>
      </c>
      <c r="G41" s="184" t="str">
        <f t="shared" si="5"/>
        <v/>
      </c>
      <c r="H41" s="185" t="str">
        <f t="shared" si="6"/>
        <v/>
      </c>
      <c r="I41" s="185" t="str">
        <f t="shared" si="7"/>
        <v/>
      </c>
      <c r="J41" s="185" t="str">
        <f t="shared" si="8"/>
        <v/>
      </c>
      <c r="K41" s="277" t="str">
        <f t="shared" si="9"/>
        <v/>
      </c>
      <c r="L41" s="277" t="str">
        <f t="shared" si="10"/>
        <v/>
      </c>
      <c r="M41" s="277" t="str">
        <f t="shared" si="11"/>
        <v/>
      </c>
      <c r="N41" s="277" t="str">
        <f t="shared" si="12"/>
        <v/>
      </c>
      <c r="O41" s="277" t="str">
        <f t="shared" si="13"/>
        <v/>
      </c>
      <c r="P41" s="278" t="str">
        <f t="shared" si="14"/>
        <v/>
      </c>
      <c r="Q41" s="401" t="str">
        <f t="shared" si="15"/>
        <v/>
      </c>
      <c r="R41" s="186">
        <v>28</v>
      </c>
      <c r="S41" s="187"/>
      <c r="T41" s="187"/>
      <c r="U41" s="188" t="str">
        <f t="shared" si="16"/>
        <v/>
      </c>
      <c r="V41" s="183" t="str">
        <f t="shared" si="17"/>
        <v/>
      </c>
      <c r="W41" s="184" t="str">
        <f t="shared" si="18"/>
        <v/>
      </c>
      <c r="X41" s="184" t="str">
        <f t="shared" si="19"/>
        <v/>
      </c>
      <c r="Y41" s="184" t="str">
        <f t="shared" si="20"/>
        <v/>
      </c>
      <c r="Z41" s="184" t="str">
        <f t="shared" si="21"/>
        <v/>
      </c>
      <c r="AA41" s="185" t="str">
        <f t="shared" si="22"/>
        <v/>
      </c>
      <c r="AB41" s="185" t="str">
        <f t="shared" si="23"/>
        <v/>
      </c>
      <c r="AC41" s="185" t="str">
        <f t="shared" si="24"/>
        <v/>
      </c>
      <c r="AD41" s="277" t="str">
        <f t="shared" si="25"/>
        <v/>
      </c>
      <c r="AE41" s="277" t="str">
        <f t="shared" si="26"/>
        <v/>
      </c>
      <c r="AF41" s="277" t="str">
        <f t="shared" si="27"/>
        <v/>
      </c>
      <c r="AG41" s="277" t="str">
        <f t="shared" si="28"/>
        <v/>
      </c>
      <c r="AH41" s="277" t="str">
        <f t="shared" si="29"/>
        <v/>
      </c>
      <c r="AI41" s="278" t="str">
        <f t="shared" si="30"/>
        <v/>
      </c>
      <c r="AJ41" s="401" t="str">
        <f t="shared" si="31"/>
        <v/>
      </c>
      <c r="AK41" s="186">
        <v>28</v>
      </c>
      <c r="AN41" s="188" t="str">
        <f t="shared" si="32"/>
        <v/>
      </c>
      <c r="AO41" s="183" t="str">
        <f t="shared" si="33"/>
        <v/>
      </c>
      <c r="AP41" s="184" t="str">
        <f t="shared" si="34"/>
        <v/>
      </c>
      <c r="AQ41" s="184" t="str">
        <f t="shared" si="35"/>
        <v/>
      </c>
      <c r="AR41" s="184" t="str">
        <f t="shared" si="36"/>
        <v/>
      </c>
      <c r="AS41" s="184" t="str">
        <f t="shared" si="37"/>
        <v/>
      </c>
      <c r="AT41" s="185" t="str">
        <f t="shared" si="38"/>
        <v/>
      </c>
      <c r="AU41" s="185" t="str">
        <f t="shared" si="39"/>
        <v/>
      </c>
      <c r="AV41" s="185" t="str">
        <f t="shared" si="40"/>
        <v/>
      </c>
      <c r="AW41" s="277" t="str">
        <f t="shared" si="41"/>
        <v/>
      </c>
      <c r="AX41" s="277" t="str">
        <f t="shared" si="42"/>
        <v/>
      </c>
      <c r="AY41" s="277" t="str">
        <f t="shared" si="43"/>
        <v/>
      </c>
      <c r="AZ41" s="277" t="str">
        <f t="shared" si="44"/>
        <v/>
      </c>
      <c r="BA41" s="277" t="str">
        <f t="shared" si="45"/>
        <v/>
      </c>
      <c r="BB41" s="278" t="str">
        <f t="shared" si="46"/>
        <v/>
      </c>
      <c r="BC41" s="401" t="str">
        <f t="shared" si="47"/>
        <v/>
      </c>
      <c r="BD41" s="186">
        <v>28</v>
      </c>
      <c r="BE41" s="187"/>
      <c r="BF41" s="187"/>
      <c r="BG41" s="188" t="str">
        <f t="shared" si="48"/>
        <v/>
      </c>
      <c r="BH41" s="183" t="str">
        <f t="shared" si="49"/>
        <v/>
      </c>
      <c r="BI41" s="184" t="str">
        <f t="shared" si="50"/>
        <v/>
      </c>
      <c r="BJ41" s="184" t="str">
        <f t="shared" si="51"/>
        <v/>
      </c>
      <c r="BK41" s="184" t="str">
        <f t="shared" si="52"/>
        <v/>
      </c>
      <c r="BL41" s="184" t="str">
        <f t="shared" si="53"/>
        <v/>
      </c>
      <c r="BM41" s="185" t="str">
        <f t="shared" si="54"/>
        <v/>
      </c>
      <c r="BN41" s="185" t="str">
        <f t="shared" si="55"/>
        <v/>
      </c>
      <c r="BO41" s="185" t="str">
        <f t="shared" si="56"/>
        <v/>
      </c>
      <c r="BP41" s="277" t="str">
        <f t="shared" si="57"/>
        <v/>
      </c>
      <c r="BQ41" s="277" t="str">
        <f t="shared" si="58"/>
        <v/>
      </c>
      <c r="BR41" s="277" t="str">
        <f t="shared" si="59"/>
        <v/>
      </c>
      <c r="BS41" s="277" t="str">
        <f t="shared" si="60"/>
        <v/>
      </c>
      <c r="BT41" s="277" t="str">
        <f t="shared" si="61"/>
        <v/>
      </c>
      <c r="BU41" s="278" t="str">
        <f t="shared" si="62"/>
        <v/>
      </c>
      <c r="BV41" s="401" t="str">
        <f t="shared" si="63"/>
        <v/>
      </c>
      <c r="BW41" s="186">
        <v>28</v>
      </c>
      <c r="BY41" s="187"/>
      <c r="BZ41" s="188" t="str">
        <f t="shared" si="64"/>
        <v/>
      </c>
      <c r="CA41" s="183" t="str">
        <f t="shared" si="65"/>
        <v/>
      </c>
      <c r="CB41" s="184" t="str">
        <f t="shared" si="66"/>
        <v/>
      </c>
      <c r="CC41" s="184" t="str">
        <f t="shared" si="67"/>
        <v/>
      </c>
      <c r="CD41" s="184" t="str">
        <f t="shared" si="68"/>
        <v/>
      </c>
      <c r="CE41" s="184" t="str">
        <f t="shared" si="69"/>
        <v/>
      </c>
      <c r="CF41" s="185" t="str">
        <f t="shared" si="70"/>
        <v/>
      </c>
      <c r="CG41" s="185" t="str">
        <f t="shared" si="71"/>
        <v/>
      </c>
      <c r="CH41" s="185" t="str">
        <f t="shared" si="72"/>
        <v/>
      </c>
      <c r="CI41" s="277" t="str">
        <f t="shared" si="73"/>
        <v/>
      </c>
      <c r="CJ41" s="277" t="str">
        <f t="shared" si="74"/>
        <v/>
      </c>
      <c r="CK41" s="277" t="str">
        <f t="shared" si="75"/>
        <v/>
      </c>
      <c r="CL41" s="277" t="str">
        <f t="shared" si="76"/>
        <v/>
      </c>
      <c r="CM41" s="277" t="str">
        <f t="shared" si="77"/>
        <v/>
      </c>
      <c r="CN41" s="278" t="str">
        <f t="shared" si="78"/>
        <v/>
      </c>
      <c r="CO41" s="401" t="str">
        <f t="shared" si="79"/>
        <v/>
      </c>
      <c r="CP41" s="186">
        <v>28</v>
      </c>
      <c r="CQ41" s="187"/>
      <c r="CR41" s="187"/>
      <c r="CS41" s="187"/>
      <c r="CT41" s="187"/>
      <c r="CU41" s="187"/>
      <c r="CV41" s="187"/>
      <c r="CW41" s="187"/>
      <c r="CX41" s="187"/>
      <c r="CZ41" s="189" t="str">
        <f>IFERROR(IF(AND('Classificação geral'!$G35="fem",'Classificação geral'!$H35=3,'Classificação geral'!$F35="par"),'Classificação geral'!$C35,""),"")</f>
        <v/>
      </c>
      <c r="DA41" s="178">
        <f>IF($CZ41='Classificação geral'!$C35,'Classificação geral'!$D35,"")</f>
        <v>0</v>
      </c>
      <c r="DB41" s="178">
        <f>IF($CZ41='Classificação geral'!$C35,'Classificação geral'!$E35,"")</f>
        <v>0</v>
      </c>
      <c r="DC41" s="178" t="str">
        <f>IF($CZ41='Classificação geral'!$C35,'Classificação geral'!$F35,"")</f>
        <v/>
      </c>
      <c r="DD41" s="178" t="str">
        <f>IF($CZ41='Classificação geral'!$C35,'Classificação geral'!$G35,"")</f>
        <v/>
      </c>
      <c r="DE41" s="189">
        <f>IF($DD41='Classificação geral'!$G35,'Classificação geral'!$H35,"")</f>
        <v>0</v>
      </c>
      <c r="DF41" s="176">
        <f>IFERROR(IF(DD41='Classificação geral'!$G35,'Classificação geral'!$K35,""),"")</f>
        <v>0</v>
      </c>
      <c r="DG41" s="176">
        <f>IFERROR(IF(DD41='Classificação geral'!$G35,'Classificação geral'!$L35,""),"")</f>
        <v>0</v>
      </c>
      <c r="DH41" s="176">
        <f>IFERROR(IF(DD41='Classificação geral'!$G35,'Classificação geral'!$J35,""),"")</f>
        <v>0</v>
      </c>
      <c r="DI41" s="176" t="str">
        <f>IFERROR(IF(DD41='Classificação geral'!$G35,'Classificação geral'!$EP35,""),"")</f>
        <v/>
      </c>
      <c r="DJ41" s="176" t="str">
        <f>IFERROR(IF(DD41='Classificação geral'!$G35,'Classificação geral'!$EQ35,""),"")</f>
        <v/>
      </c>
      <c r="DK41" s="176" t="str">
        <f>IFERROR(IF(DD41='Classificação geral'!$G35,'Classificação geral'!$ER35,""),"")</f>
        <v/>
      </c>
      <c r="DL41" s="176" t="str">
        <f>IFERROR(IF(DD41='Classificação geral'!$G35,'Classificação geral'!$ES35,""),"")</f>
        <v/>
      </c>
      <c r="DM41" s="176" t="str">
        <f>IFERROR(IF(DD41='Classificação geral'!$G35,'Classificação geral'!$ET35,""),"")</f>
        <v/>
      </c>
      <c r="DN41" s="180">
        <f>IFERROR(IF(DD41='Classificação geral'!$G35,'Classificação geral'!$AK35,""),"")</f>
        <v>0</v>
      </c>
      <c r="DO41" s="190" t="str">
        <f>IF($DD41='Classificação geral'!$G35,'Classificação geral'!$AL35,"")</f>
        <v/>
      </c>
      <c r="DP41" s="179" t="str">
        <f>IFERROR(RANK(DO41,DO:DO,0)+ COUNTIF(DO$12:DO40,DO41),"")</f>
        <v/>
      </c>
      <c r="DR41" s="189" t="str">
        <f>IFERROR(IF(AND('Classificação geral'!$G35="mas",'Classificação geral'!$H35=3,'Classificação geral'!$F35="par"),'Classificação geral'!$C35,""),"")</f>
        <v/>
      </c>
      <c r="DS41" s="178">
        <f>IF($DR41='Classificação geral'!$C35,'Classificação geral'!$D35,"")</f>
        <v>0</v>
      </c>
      <c r="DT41" s="178">
        <f>IF($DR41='Classificação geral'!$C35,'Classificação geral'!$E35,"")</f>
        <v>0</v>
      </c>
      <c r="DU41" s="178" t="str">
        <f>IF($DR41='Classificação geral'!$C35,'Classificação geral'!$F35,"")</f>
        <v/>
      </c>
      <c r="DV41" s="178" t="str">
        <f>IF($DR41='Classificação geral'!$C35,'Classificação geral'!$G35,"")</f>
        <v/>
      </c>
      <c r="DW41" s="189">
        <f>IF($DV41='Classificação geral'!$G35,'Classificação geral'!$H35,"")</f>
        <v>0</v>
      </c>
      <c r="DX41" s="176">
        <f>IFERROR(IF(DV41='Classificação geral'!$G35,'Classificação geral'!$K35,""),"")</f>
        <v>0</v>
      </c>
      <c r="DY41" s="176">
        <f>IFERROR(IF(DV41='Classificação geral'!$G35,'Classificação geral'!$L35,""),"")</f>
        <v>0</v>
      </c>
      <c r="DZ41" s="176">
        <f>IFERROR(IF(DV41='Classificação geral'!$G35,'Classificação geral'!$J35,""),"")</f>
        <v>0</v>
      </c>
      <c r="EA41" s="176" t="str">
        <f>IFERROR(IF(DV41='Classificação geral'!$G35,'Classificação geral'!$EP35,""),"")</f>
        <v/>
      </c>
      <c r="EB41" s="176" t="str">
        <f>IFERROR(IF(DV41='Classificação geral'!$G35,'Classificação geral'!$EQ35,""),"")</f>
        <v/>
      </c>
      <c r="EC41" s="176" t="str">
        <f>IFERROR(IF(DV41='Classificação geral'!$G35,'Classificação geral'!$ER35,""),"")</f>
        <v/>
      </c>
      <c r="ED41" s="176" t="str">
        <f>IFERROR(IF(DV41='Classificação geral'!$G35,'Classificação geral'!$ES35,""),"")</f>
        <v/>
      </c>
      <c r="EE41" s="176" t="str">
        <f>IFERROR(IF(DV41='Classificação geral'!$G35,'Classificação geral'!$ET35,""),"")</f>
        <v/>
      </c>
      <c r="EF41" s="180">
        <f>IFERROR(IF(DV41='Classificação geral'!$G35,'Classificação geral'!$AK35,""),"")</f>
        <v>0</v>
      </c>
      <c r="EG41" s="189" t="str">
        <f>IF($DV41='Classificação geral'!$G35,'Classificação geral'!$AL35,"")</f>
        <v/>
      </c>
      <c r="EH41" s="179" t="str">
        <f>IFERROR(RANK(EG41,EG:EG,0)+ COUNTIF(EG$12:EG40,EG41),"")</f>
        <v/>
      </c>
      <c r="EJ41" s="189" t="str">
        <f>IFERROR(IF(AND('Classificação geral'!$G35="fem",'Classificação geral'!$H35=3,'Classificação geral'!$F35="trio"),'Classificação geral'!$C35,""),"")</f>
        <v/>
      </c>
      <c r="EK41" s="178">
        <f>IF(EJ41='Classificação geral'!$C35,'Classificação geral'!$D35,"")</f>
        <v>0</v>
      </c>
      <c r="EL41" s="178">
        <f>IF(EJ41='Classificação geral'!$C35,'Classificação geral'!$E35,"")</f>
        <v>0</v>
      </c>
      <c r="EM41" s="178" t="str">
        <f>IF(EJ41='Classificação geral'!$C35,'Classificação geral'!$F35,"")</f>
        <v/>
      </c>
      <c r="EN41" s="178" t="str">
        <f>IF(EJ41='Classificação geral'!$C35,'Classificação geral'!$G35,"")</f>
        <v/>
      </c>
      <c r="EO41" s="189">
        <f>IF(EN41='Classificação geral'!$G35,'Classificação geral'!$H35,"")</f>
        <v>0</v>
      </c>
      <c r="EP41" s="176">
        <f>IFERROR(IF(EN41='Classificação geral'!$G35,'Classificação geral'!$K35,""),"")</f>
        <v>0</v>
      </c>
      <c r="EQ41" s="176">
        <f>IFERROR(IF(EN41='Classificação geral'!$G35,'Classificação geral'!$L35,""),"")</f>
        <v>0</v>
      </c>
      <c r="ER41" s="176">
        <f>IFERROR(IF(EN41='Classificação geral'!$G35,'Classificação geral'!$J35,""),"")</f>
        <v>0</v>
      </c>
      <c r="ES41" s="176" t="str">
        <f>IFERROR(IF(EN41='Classificação geral'!$G35,'Classificação geral'!$EP35,""),"")</f>
        <v/>
      </c>
      <c r="ET41" s="176" t="str">
        <f>IFERROR(IF(EN41='Classificação geral'!$G35,'Classificação geral'!$EQ35,""),"")</f>
        <v/>
      </c>
      <c r="EU41" s="176" t="str">
        <f>IFERROR(IF(EN41='Classificação geral'!$G35,'Classificação geral'!$ER35,""),"")</f>
        <v/>
      </c>
      <c r="EV41" s="176" t="str">
        <f>IFERROR(IF(EN41='Classificação geral'!$G35,'Classificação geral'!$ES35,""),"")</f>
        <v/>
      </c>
      <c r="EW41" s="176" t="str">
        <f>IFERROR(IF(EN41='Classificação geral'!$G35,'Classificação geral'!$ET35,""),"")</f>
        <v/>
      </c>
      <c r="EX41" s="180">
        <f>IFERROR(IF(EN41='Classificação geral'!$G35,'Classificação geral'!$AK35,""),"")</f>
        <v>0</v>
      </c>
      <c r="EY41" s="189" t="str">
        <f>IF(EN41='Classificação geral'!$G35,'Classificação geral'!$AL35,"")</f>
        <v/>
      </c>
      <c r="EZ41" s="179" t="str">
        <f>IFERROR(RANK(EY41,EY:EY,0)+ COUNTIF(EY$12:EY40,EY41),"")</f>
        <v/>
      </c>
      <c r="FB41" s="189" t="str">
        <f>IFERROR(IF(AND('Classificação geral'!$G35="mas",'Classificação geral'!$H35=3,'Classificação geral'!$F35="trio"),'Classificação geral'!$C35,""),"")</f>
        <v/>
      </c>
      <c r="FC41" s="178">
        <f>IF(FB41='Classificação geral'!$C35,'Classificação geral'!$D35,"")</f>
        <v>0</v>
      </c>
      <c r="FD41" s="178">
        <f>IF(FB41='Classificação geral'!$C35,'Classificação geral'!$E35,"")</f>
        <v>0</v>
      </c>
      <c r="FE41" s="178" t="str">
        <f>IF(FB41='Classificação geral'!$C35,'Classificação geral'!$F35,"")</f>
        <v/>
      </c>
      <c r="FF41" s="178" t="str">
        <f>IF(FB41='Classificação geral'!$C35,'Classificação geral'!$G35,"")</f>
        <v/>
      </c>
      <c r="FG41" s="189">
        <f>IF(FF41='Classificação geral'!$G35,'Classificação geral'!$H35,"")</f>
        <v>0</v>
      </c>
      <c r="FH41" s="176">
        <f>IFERROR(IF(FF41='Classificação geral'!$G35,'Classificação geral'!$K35,""),"")</f>
        <v>0</v>
      </c>
      <c r="FI41" s="176">
        <f>IFERROR(IF(FF41='Classificação geral'!$G35,'Classificação geral'!$L35,""),"")</f>
        <v>0</v>
      </c>
      <c r="FJ41" s="176">
        <f>IFERROR(IF(FF41='Classificação geral'!$G35,'Classificação geral'!$J35,""),"")</f>
        <v>0</v>
      </c>
      <c r="FK41" s="176" t="str">
        <f>IFERROR(IF(FF41='Classificação geral'!$G35,'Classificação geral'!$EP35,""),"")</f>
        <v/>
      </c>
      <c r="FL41" s="176" t="str">
        <f>IFERROR(IF(FF41='Classificação geral'!$G35,'Classificação geral'!$EQ35,""),"")</f>
        <v/>
      </c>
      <c r="FM41" s="176" t="str">
        <f>IFERROR(IF(FF41='Classificação geral'!$G35,'Classificação geral'!$ER35,""),"")</f>
        <v/>
      </c>
      <c r="FN41" s="176" t="str">
        <f>IFERROR(IF(FF41='Classificação geral'!$G35,'Classificação geral'!$ES35,""),"")</f>
        <v/>
      </c>
      <c r="FO41" s="176" t="str">
        <f>IFERROR(IF(FF41='Classificação geral'!$G35,'Classificação geral'!$ET35,""),"")</f>
        <v/>
      </c>
      <c r="FP41" s="180">
        <f>IFERROR(IF(FF41='Classificação geral'!$G35,'Classificação geral'!$AK35,""),"")</f>
        <v>0</v>
      </c>
      <c r="FQ41" s="189" t="str">
        <f>IF(FF41='Classificação geral'!$G35,'Classificação geral'!$AL35,"")</f>
        <v/>
      </c>
      <c r="FR41" s="179" t="str">
        <f>IFERROR(RANK(FQ41,FQ:FQ,0)+ COUNTIF(FQ$12:FQ40,FQ41),"")</f>
        <v/>
      </c>
      <c r="FT41" s="189" t="str">
        <f>IFERROR(IF(AND('Classificação geral'!$G35="misto",'Classificação geral'!$H35=3,'Classificação geral'!$F35="par"),'Classificação geral'!$C35,""),"")</f>
        <v/>
      </c>
      <c r="FU41" s="178">
        <f>IF(FT41='Classificação geral'!$C35,'Classificação geral'!$D35,"")</f>
        <v>0</v>
      </c>
      <c r="FV41" s="178">
        <f>IF(FT41='Classificação geral'!$C35,'Classificação geral'!$E35,"")</f>
        <v>0</v>
      </c>
      <c r="FW41" s="178" t="str">
        <f>IF(FT41='Classificação geral'!$C35,'Classificação geral'!$F35,"")</f>
        <v/>
      </c>
      <c r="FX41" s="178" t="str">
        <f>IF(FT41='Classificação geral'!$C35,'Classificação geral'!$G35,"")</f>
        <v/>
      </c>
      <c r="FY41" s="189">
        <f>IF(FX41='Classificação geral'!$G35,'Classificação geral'!$H35,"")</f>
        <v>0</v>
      </c>
      <c r="FZ41" s="176">
        <f>IFERROR(IF(FX41='Classificação geral'!$G35,'Classificação geral'!$K35,""),"")</f>
        <v>0</v>
      </c>
      <c r="GA41" s="176">
        <f>IFERROR(IF(FX41='Classificação geral'!$G35,'Classificação geral'!$L35,""),"")</f>
        <v>0</v>
      </c>
      <c r="GB41" s="176">
        <f>IFERROR(IF(FX41='Classificação geral'!$G35,'Classificação geral'!$J35,""),"")</f>
        <v>0</v>
      </c>
      <c r="GC41" s="176" t="str">
        <f>IFERROR(IF(FX41='Classificação geral'!$G35,'Classificação geral'!$EP35,""),"")</f>
        <v/>
      </c>
      <c r="GD41" s="176" t="str">
        <f>IFERROR(IF(FX41='Classificação geral'!$G35,'Classificação geral'!$EQ35,""),"")</f>
        <v/>
      </c>
      <c r="GE41" s="176" t="str">
        <f>IFERROR(IF(FX41='Classificação geral'!$G35,'Classificação geral'!$ER35,""),"")</f>
        <v/>
      </c>
      <c r="GF41" s="176" t="str">
        <f>IFERROR(IF(FX41='Classificação geral'!$G35,'Classificação geral'!$ES35,""),"")</f>
        <v/>
      </c>
      <c r="GG41" s="176" t="str">
        <f>IFERROR(IF(FX41='Classificação geral'!$G35,'Classificação geral'!$ET35,""),"")</f>
        <v/>
      </c>
      <c r="GH41" s="180">
        <f>IFERROR(IF(FX41='Classificação geral'!$G35,'Classificação geral'!$AK35,""),"")</f>
        <v>0</v>
      </c>
      <c r="GI41" s="189" t="str">
        <f>IF(FX41='Classificação geral'!$G35,'Classificação geral'!$AL35,"")</f>
        <v/>
      </c>
      <c r="GJ41" s="179" t="str">
        <f>IFERROR(RANK(GI41,GI:GI,0)+ COUNTIF(GI$12:GI40,GI41),"")</f>
        <v/>
      </c>
    </row>
    <row r="42" spans="2:192" s="181" customFormat="1" ht="21.75" customHeight="1" x14ac:dyDescent="0.3">
      <c r="B42" s="188" t="str">
        <f t="shared" si="0"/>
        <v/>
      </c>
      <c r="C42" s="183" t="str">
        <f t="shared" si="1"/>
        <v/>
      </c>
      <c r="D42" s="184" t="str">
        <f t="shared" si="2"/>
        <v/>
      </c>
      <c r="E42" s="184" t="str">
        <f t="shared" si="3"/>
        <v/>
      </c>
      <c r="F42" s="184" t="str">
        <f t="shared" si="4"/>
        <v/>
      </c>
      <c r="G42" s="184" t="str">
        <f t="shared" si="5"/>
        <v/>
      </c>
      <c r="H42" s="185" t="str">
        <f t="shared" si="6"/>
        <v/>
      </c>
      <c r="I42" s="185" t="str">
        <f t="shared" si="7"/>
        <v/>
      </c>
      <c r="J42" s="185" t="str">
        <f t="shared" si="8"/>
        <v/>
      </c>
      <c r="K42" s="277" t="str">
        <f t="shared" si="9"/>
        <v/>
      </c>
      <c r="L42" s="277" t="str">
        <f t="shared" si="10"/>
        <v/>
      </c>
      <c r="M42" s="277" t="str">
        <f t="shared" si="11"/>
        <v/>
      </c>
      <c r="N42" s="277" t="str">
        <f t="shared" si="12"/>
        <v/>
      </c>
      <c r="O42" s="277" t="str">
        <f t="shared" si="13"/>
        <v/>
      </c>
      <c r="P42" s="278" t="str">
        <f t="shared" si="14"/>
        <v/>
      </c>
      <c r="Q42" s="401" t="str">
        <f t="shared" si="15"/>
        <v/>
      </c>
      <c r="R42" s="186">
        <v>29</v>
      </c>
      <c r="S42" s="187"/>
      <c r="T42" s="187"/>
      <c r="U42" s="188" t="str">
        <f t="shared" si="16"/>
        <v/>
      </c>
      <c r="V42" s="183" t="str">
        <f t="shared" si="17"/>
        <v/>
      </c>
      <c r="W42" s="184" t="str">
        <f t="shared" si="18"/>
        <v/>
      </c>
      <c r="X42" s="184" t="str">
        <f t="shared" si="19"/>
        <v/>
      </c>
      <c r="Y42" s="184" t="str">
        <f t="shared" si="20"/>
        <v/>
      </c>
      <c r="Z42" s="184" t="str">
        <f t="shared" si="21"/>
        <v/>
      </c>
      <c r="AA42" s="185" t="str">
        <f t="shared" si="22"/>
        <v/>
      </c>
      <c r="AB42" s="185" t="str">
        <f t="shared" si="23"/>
        <v/>
      </c>
      <c r="AC42" s="185" t="str">
        <f t="shared" si="24"/>
        <v/>
      </c>
      <c r="AD42" s="277" t="str">
        <f t="shared" si="25"/>
        <v/>
      </c>
      <c r="AE42" s="277" t="str">
        <f t="shared" si="26"/>
        <v/>
      </c>
      <c r="AF42" s="277" t="str">
        <f t="shared" si="27"/>
        <v/>
      </c>
      <c r="AG42" s="277" t="str">
        <f t="shared" si="28"/>
        <v/>
      </c>
      <c r="AH42" s="277" t="str">
        <f t="shared" si="29"/>
        <v/>
      </c>
      <c r="AI42" s="278" t="str">
        <f t="shared" si="30"/>
        <v/>
      </c>
      <c r="AJ42" s="401" t="str">
        <f t="shared" si="31"/>
        <v/>
      </c>
      <c r="AK42" s="186">
        <v>29</v>
      </c>
      <c r="AN42" s="188" t="str">
        <f t="shared" si="32"/>
        <v/>
      </c>
      <c r="AO42" s="183" t="str">
        <f t="shared" si="33"/>
        <v/>
      </c>
      <c r="AP42" s="184" t="str">
        <f t="shared" si="34"/>
        <v/>
      </c>
      <c r="AQ42" s="184" t="str">
        <f t="shared" si="35"/>
        <v/>
      </c>
      <c r="AR42" s="184" t="str">
        <f t="shared" si="36"/>
        <v/>
      </c>
      <c r="AS42" s="184" t="str">
        <f t="shared" si="37"/>
        <v/>
      </c>
      <c r="AT42" s="185" t="str">
        <f t="shared" si="38"/>
        <v/>
      </c>
      <c r="AU42" s="185" t="str">
        <f t="shared" si="39"/>
        <v/>
      </c>
      <c r="AV42" s="185" t="str">
        <f t="shared" si="40"/>
        <v/>
      </c>
      <c r="AW42" s="277" t="str">
        <f t="shared" si="41"/>
        <v/>
      </c>
      <c r="AX42" s="277" t="str">
        <f t="shared" si="42"/>
        <v/>
      </c>
      <c r="AY42" s="277" t="str">
        <f t="shared" si="43"/>
        <v/>
      </c>
      <c r="AZ42" s="277" t="str">
        <f t="shared" si="44"/>
        <v/>
      </c>
      <c r="BA42" s="277" t="str">
        <f t="shared" si="45"/>
        <v/>
      </c>
      <c r="BB42" s="278" t="str">
        <f t="shared" si="46"/>
        <v/>
      </c>
      <c r="BC42" s="401" t="str">
        <f t="shared" si="47"/>
        <v/>
      </c>
      <c r="BD42" s="186">
        <v>29</v>
      </c>
      <c r="BE42" s="187"/>
      <c r="BF42" s="187"/>
      <c r="BG42" s="188" t="str">
        <f t="shared" si="48"/>
        <v/>
      </c>
      <c r="BH42" s="183" t="str">
        <f t="shared" si="49"/>
        <v/>
      </c>
      <c r="BI42" s="184" t="str">
        <f t="shared" si="50"/>
        <v/>
      </c>
      <c r="BJ42" s="184" t="str">
        <f t="shared" si="51"/>
        <v/>
      </c>
      <c r="BK42" s="184" t="str">
        <f t="shared" si="52"/>
        <v/>
      </c>
      <c r="BL42" s="184" t="str">
        <f t="shared" si="53"/>
        <v/>
      </c>
      <c r="BM42" s="185" t="str">
        <f t="shared" si="54"/>
        <v/>
      </c>
      <c r="BN42" s="185" t="str">
        <f t="shared" si="55"/>
        <v/>
      </c>
      <c r="BO42" s="185" t="str">
        <f t="shared" si="56"/>
        <v/>
      </c>
      <c r="BP42" s="277" t="str">
        <f t="shared" si="57"/>
        <v/>
      </c>
      <c r="BQ42" s="277" t="str">
        <f t="shared" si="58"/>
        <v/>
      </c>
      <c r="BR42" s="277" t="str">
        <f t="shared" si="59"/>
        <v/>
      </c>
      <c r="BS42" s="277" t="str">
        <f t="shared" si="60"/>
        <v/>
      </c>
      <c r="BT42" s="277" t="str">
        <f t="shared" si="61"/>
        <v/>
      </c>
      <c r="BU42" s="278" t="str">
        <f t="shared" si="62"/>
        <v/>
      </c>
      <c r="BV42" s="401" t="str">
        <f t="shared" si="63"/>
        <v/>
      </c>
      <c r="BW42" s="186">
        <v>29</v>
      </c>
      <c r="BY42" s="187"/>
      <c r="BZ42" s="188" t="str">
        <f t="shared" si="64"/>
        <v/>
      </c>
      <c r="CA42" s="183" t="str">
        <f t="shared" si="65"/>
        <v/>
      </c>
      <c r="CB42" s="184" t="str">
        <f t="shared" si="66"/>
        <v/>
      </c>
      <c r="CC42" s="184" t="str">
        <f t="shared" si="67"/>
        <v/>
      </c>
      <c r="CD42" s="184" t="str">
        <f t="shared" si="68"/>
        <v/>
      </c>
      <c r="CE42" s="184" t="str">
        <f t="shared" si="69"/>
        <v/>
      </c>
      <c r="CF42" s="185" t="str">
        <f t="shared" si="70"/>
        <v/>
      </c>
      <c r="CG42" s="185" t="str">
        <f t="shared" si="71"/>
        <v/>
      </c>
      <c r="CH42" s="185" t="str">
        <f t="shared" si="72"/>
        <v/>
      </c>
      <c r="CI42" s="277" t="str">
        <f t="shared" si="73"/>
        <v/>
      </c>
      <c r="CJ42" s="277" t="str">
        <f t="shared" si="74"/>
        <v/>
      </c>
      <c r="CK42" s="277" t="str">
        <f t="shared" si="75"/>
        <v/>
      </c>
      <c r="CL42" s="277" t="str">
        <f t="shared" si="76"/>
        <v/>
      </c>
      <c r="CM42" s="277" t="str">
        <f t="shared" si="77"/>
        <v/>
      </c>
      <c r="CN42" s="278" t="str">
        <f t="shared" si="78"/>
        <v/>
      </c>
      <c r="CO42" s="401" t="str">
        <f t="shared" si="79"/>
        <v/>
      </c>
      <c r="CP42" s="186">
        <v>29</v>
      </c>
      <c r="CQ42" s="187"/>
      <c r="CR42" s="187"/>
      <c r="CS42" s="187"/>
      <c r="CT42" s="187"/>
      <c r="CU42" s="187"/>
      <c r="CV42" s="187"/>
      <c r="CW42" s="187"/>
      <c r="CX42" s="187"/>
      <c r="CZ42" s="189" t="str">
        <f>IFERROR(IF(AND('Classificação geral'!$G36="fem",'Classificação geral'!$H36=3,'Classificação geral'!$F36="par"),'Classificação geral'!$C36,""),"")</f>
        <v/>
      </c>
      <c r="DA42" s="178">
        <f>IF($CZ42='Classificação geral'!$C36,'Classificação geral'!$D36,"")</f>
        <v>0</v>
      </c>
      <c r="DB42" s="178">
        <f>IF($CZ42='Classificação geral'!$C36,'Classificação geral'!$E36,"")</f>
        <v>0</v>
      </c>
      <c r="DC42" s="178" t="str">
        <f>IF($CZ42='Classificação geral'!$C36,'Classificação geral'!$F36,"")</f>
        <v/>
      </c>
      <c r="DD42" s="178" t="str">
        <f>IF($CZ42='Classificação geral'!$C36,'Classificação geral'!$G36,"")</f>
        <v/>
      </c>
      <c r="DE42" s="189">
        <f>IF($DD42='Classificação geral'!$G36,'Classificação geral'!$H36,"")</f>
        <v>0</v>
      </c>
      <c r="DF42" s="176">
        <f>IFERROR(IF(DD42='Classificação geral'!$G36,'Classificação geral'!$K36,""),"")</f>
        <v>0</v>
      </c>
      <c r="DG42" s="176">
        <f>IFERROR(IF(DD42='Classificação geral'!$G36,'Classificação geral'!$L36,""),"")</f>
        <v>0</v>
      </c>
      <c r="DH42" s="176">
        <f>IFERROR(IF(DD42='Classificação geral'!$G36,'Classificação geral'!$J36,""),"")</f>
        <v>0</v>
      </c>
      <c r="DI42" s="176" t="str">
        <f>IFERROR(IF(DD42='Classificação geral'!$G36,'Classificação geral'!$EP36,""),"")</f>
        <v/>
      </c>
      <c r="DJ42" s="176" t="str">
        <f>IFERROR(IF(DD42='Classificação geral'!$G36,'Classificação geral'!$EQ36,""),"")</f>
        <v/>
      </c>
      <c r="DK42" s="176" t="str">
        <f>IFERROR(IF(DD42='Classificação geral'!$G36,'Classificação geral'!$ER36,""),"")</f>
        <v/>
      </c>
      <c r="DL42" s="176" t="str">
        <f>IFERROR(IF(DD42='Classificação geral'!$G36,'Classificação geral'!$ES36,""),"")</f>
        <v/>
      </c>
      <c r="DM42" s="176" t="str">
        <f>IFERROR(IF(DD42='Classificação geral'!$G36,'Classificação geral'!$ET36,""),"")</f>
        <v/>
      </c>
      <c r="DN42" s="180">
        <f>IFERROR(IF(DD42='Classificação geral'!$G36,'Classificação geral'!$AK36,""),"")</f>
        <v>0</v>
      </c>
      <c r="DO42" s="190" t="str">
        <f>IF($DD42='Classificação geral'!$G36,'Classificação geral'!$AL36,"")</f>
        <v/>
      </c>
      <c r="DP42" s="179" t="str">
        <f>IFERROR(RANK(DO42,DO:DO,0)+ COUNTIF(DO$12:DO41,DO42),"")</f>
        <v/>
      </c>
      <c r="DR42" s="189" t="str">
        <f>IFERROR(IF(AND('Classificação geral'!$G36="mas",'Classificação geral'!$H36=3,'Classificação geral'!$F36="par"),'Classificação geral'!$C36,""),"")</f>
        <v/>
      </c>
      <c r="DS42" s="178">
        <f>IF($DR42='Classificação geral'!$C36,'Classificação geral'!$D36,"")</f>
        <v>0</v>
      </c>
      <c r="DT42" s="178">
        <f>IF($DR42='Classificação geral'!$C36,'Classificação geral'!$E36,"")</f>
        <v>0</v>
      </c>
      <c r="DU42" s="178" t="str">
        <f>IF($DR42='Classificação geral'!$C36,'Classificação geral'!$F36,"")</f>
        <v/>
      </c>
      <c r="DV42" s="178" t="str">
        <f>IF($DR42='Classificação geral'!$C36,'Classificação geral'!$G36,"")</f>
        <v/>
      </c>
      <c r="DW42" s="189">
        <f>IF($DV42='Classificação geral'!$G36,'Classificação geral'!$H36,"")</f>
        <v>0</v>
      </c>
      <c r="DX42" s="176">
        <f>IFERROR(IF(DV42='Classificação geral'!$G36,'Classificação geral'!$K36,""),"")</f>
        <v>0</v>
      </c>
      <c r="DY42" s="176">
        <f>IFERROR(IF(DV42='Classificação geral'!$G36,'Classificação geral'!$L36,""),"")</f>
        <v>0</v>
      </c>
      <c r="DZ42" s="176">
        <f>IFERROR(IF(DV42='Classificação geral'!$G36,'Classificação geral'!$J36,""),"")</f>
        <v>0</v>
      </c>
      <c r="EA42" s="176" t="str">
        <f>IFERROR(IF(DV42='Classificação geral'!$G36,'Classificação geral'!$EP36,""),"")</f>
        <v/>
      </c>
      <c r="EB42" s="176" t="str">
        <f>IFERROR(IF(DV42='Classificação geral'!$G36,'Classificação geral'!$EQ36,""),"")</f>
        <v/>
      </c>
      <c r="EC42" s="176" t="str">
        <f>IFERROR(IF(DV42='Classificação geral'!$G36,'Classificação geral'!$ER36,""),"")</f>
        <v/>
      </c>
      <c r="ED42" s="176" t="str">
        <f>IFERROR(IF(DV42='Classificação geral'!$G36,'Classificação geral'!$ES36,""),"")</f>
        <v/>
      </c>
      <c r="EE42" s="176" t="str">
        <f>IFERROR(IF(DV42='Classificação geral'!$G36,'Classificação geral'!$ET36,""),"")</f>
        <v/>
      </c>
      <c r="EF42" s="180">
        <f>IFERROR(IF(DV42='Classificação geral'!$G36,'Classificação geral'!$AK36,""),"")</f>
        <v>0</v>
      </c>
      <c r="EG42" s="189" t="str">
        <f>IF($DV42='Classificação geral'!$G36,'Classificação geral'!$AL36,"")</f>
        <v/>
      </c>
      <c r="EH42" s="179" t="str">
        <f>IFERROR(RANK(EG42,EG:EG,0)+ COUNTIF(EG$12:EG41,EG42),"")</f>
        <v/>
      </c>
      <c r="EJ42" s="189" t="str">
        <f>IFERROR(IF(AND('Classificação geral'!$G36="fem",'Classificação geral'!$H36=3,'Classificação geral'!$F36="trio"),'Classificação geral'!$C36,""),"")</f>
        <v/>
      </c>
      <c r="EK42" s="178">
        <f>IF(EJ42='Classificação geral'!$C36,'Classificação geral'!$D36,"")</f>
        <v>0</v>
      </c>
      <c r="EL42" s="178">
        <f>IF(EJ42='Classificação geral'!$C36,'Classificação geral'!$E36,"")</f>
        <v>0</v>
      </c>
      <c r="EM42" s="178" t="str">
        <f>IF(EJ42='Classificação geral'!$C36,'Classificação geral'!$F36,"")</f>
        <v/>
      </c>
      <c r="EN42" s="178" t="str">
        <f>IF(EJ42='Classificação geral'!$C36,'Classificação geral'!$G36,"")</f>
        <v/>
      </c>
      <c r="EO42" s="189">
        <f>IF(EN42='Classificação geral'!$G36,'Classificação geral'!$H36,"")</f>
        <v>0</v>
      </c>
      <c r="EP42" s="176">
        <f>IFERROR(IF(EN42='Classificação geral'!$G36,'Classificação geral'!$K36,""),"")</f>
        <v>0</v>
      </c>
      <c r="EQ42" s="176">
        <f>IFERROR(IF(EN42='Classificação geral'!$G36,'Classificação geral'!$L36,""),"")</f>
        <v>0</v>
      </c>
      <c r="ER42" s="176">
        <f>IFERROR(IF(EN42='Classificação geral'!$G36,'Classificação geral'!$J36,""),"")</f>
        <v>0</v>
      </c>
      <c r="ES42" s="176" t="str">
        <f>IFERROR(IF(EN42='Classificação geral'!$G36,'Classificação geral'!$EP36,""),"")</f>
        <v/>
      </c>
      <c r="ET42" s="176" t="str">
        <f>IFERROR(IF(EN42='Classificação geral'!$G36,'Classificação geral'!$EQ36,""),"")</f>
        <v/>
      </c>
      <c r="EU42" s="176" t="str">
        <f>IFERROR(IF(EN42='Classificação geral'!$G36,'Classificação geral'!$ER36,""),"")</f>
        <v/>
      </c>
      <c r="EV42" s="176" t="str">
        <f>IFERROR(IF(EN42='Classificação geral'!$G36,'Classificação geral'!$ES36,""),"")</f>
        <v/>
      </c>
      <c r="EW42" s="176" t="str">
        <f>IFERROR(IF(EN42='Classificação geral'!$G36,'Classificação geral'!$ET36,""),"")</f>
        <v/>
      </c>
      <c r="EX42" s="180">
        <f>IFERROR(IF(EN42='Classificação geral'!$G36,'Classificação geral'!$AK36,""),"")</f>
        <v>0</v>
      </c>
      <c r="EY42" s="189" t="str">
        <f>IF(EN42='Classificação geral'!$G36,'Classificação geral'!$AL36,"")</f>
        <v/>
      </c>
      <c r="EZ42" s="179" t="str">
        <f>IFERROR(RANK(EY42,EY:EY,0)+ COUNTIF(EY$12:EY41,EY42),"")</f>
        <v/>
      </c>
      <c r="FB42" s="189" t="str">
        <f>IFERROR(IF(AND('Classificação geral'!$G36="mas",'Classificação geral'!$H36=3,'Classificação geral'!$F36="trio"),'Classificação geral'!$C36,""),"")</f>
        <v/>
      </c>
      <c r="FC42" s="178">
        <f>IF(FB42='Classificação geral'!$C36,'Classificação geral'!$D36,"")</f>
        <v>0</v>
      </c>
      <c r="FD42" s="178">
        <f>IF(FB42='Classificação geral'!$C36,'Classificação geral'!$E36,"")</f>
        <v>0</v>
      </c>
      <c r="FE42" s="178" t="str">
        <f>IF(FB42='Classificação geral'!$C36,'Classificação geral'!$F36,"")</f>
        <v/>
      </c>
      <c r="FF42" s="178" t="str">
        <f>IF(FB42='Classificação geral'!$C36,'Classificação geral'!$G36,"")</f>
        <v/>
      </c>
      <c r="FG42" s="189">
        <f>IF(FF42='Classificação geral'!$G36,'Classificação geral'!$H36,"")</f>
        <v>0</v>
      </c>
      <c r="FH42" s="176">
        <f>IFERROR(IF(FF42='Classificação geral'!$G36,'Classificação geral'!$K36,""),"")</f>
        <v>0</v>
      </c>
      <c r="FI42" s="176">
        <f>IFERROR(IF(FF42='Classificação geral'!$G36,'Classificação geral'!$L36,""),"")</f>
        <v>0</v>
      </c>
      <c r="FJ42" s="176">
        <f>IFERROR(IF(FF42='Classificação geral'!$G36,'Classificação geral'!$J36,""),"")</f>
        <v>0</v>
      </c>
      <c r="FK42" s="176" t="str">
        <f>IFERROR(IF(FF42='Classificação geral'!$G36,'Classificação geral'!$EP36,""),"")</f>
        <v/>
      </c>
      <c r="FL42" s="176" t="str">
        <f>IFERROR(IF(FF42='Classificação geral'!$G36,'Classificação geral'!$EQ36,""),"")</f>
        <v/>
      </c>
      <c r="FM42" s="176" t="str">
        <f>IFERROR(IF(FF42='Classificação geral'!$G36,'Classificação geral'!$ER36,""),"")</f>
        <v/>
      </c>
      <c r="FN42" s="176" t="str">
        <f>IFERROR(IF(FF42='Classificação geral'!$G36,'Classificação geral'!$ES36,""),"")</f>
        <v/>
      </c>
      <c r="FO42" s="176" t="str">
        <f>IFERROR(IF(FF42='Classificação geral'!$G36,'Classificação geral'!$ET36,""),"")</f>
        <v/>
      </c>
      <c r="FP42" s="180">
        <f>IFERROR(IF(FF42='Classificação geral'!$G36,'Classificação geral'!$AK36,""),"")</f>
        <v>0</v>
      </c>
      <c r="FQ42" s="189" t="str">
        <f>IF(FF42='Classificação geral'!$G36,'Classificação geral'!$AL36,"")</f>
        <v/>
      </c>
      <c r="FR42" s="179" t="str">
        <f>IFERROR(RANK(FQ42,FQ:FQ,0)+ COUNTIF(FQ$12:FQ41,FQ42),"")</f>
        <v/>
      </c>
      <c r="FT42" s="189" t="str">
        <f>IFERROR(IF(AND('Classificação geral'!$G36="misto",'Classificação geral'!$H36=3,'Classificação geral'!$F36="par"),'Classificação geral'!$C36,""),"")</f>
        <v/>
      </c>
      <c r="FU42" s="178">
        <f>IF(FT42='Classificação geral'!$C36,'Classificação geral'!$D36,"")</f>
        <v>0</v>
      </c>
      <c r="FV42" s="178">
        <f>IF(FT42='Classificação geral'!$C36,'Classificação geral'!$E36,"")</f>
        <v>0</v>
      </c>
      <c r="FW42" s="178" t="str">
        <f>IF(FT42='Classificação geral'!$C36,'Classificação geral'!$F36,"")</f>
        <v/>
      </c>
      <c r="FX42" s="178" t="str">
        <f>IF(FT42='Classificação geral'!$C36,'Classificação geral'!$G36,"")</f>
        <v/>
      </c>
      <c r="FY42" s="189">
        <f>IF(FX42='Classificação geral'!$G36,'Classificação geral'!$H36,"")</f>
        <v>0</v>
      </c>
      <c r="FZ42" s="176">
        <f>IFERROR(IF(FX42='Classificação geral'!$G36,'Classificação geral'!$K36,""),"")</f>
        <v>0</v>
      </c>
      <c r="GA42" s="176">
        <f>IFERROR(IF(FX42='Classificação geral'!$G36,'Classificação geral'!$L36,""),"")</f>
        <v>0</v>
      </c>
      <c r="GB42" s="176">
        <f>IFERROR(IF(FX42='Classificação geral'!$G36,'Classificação geral'!$J36,""),"")</f>
        <v>0</v>
      </c>
      <c r="GC42" s="176" t="str">
        <f>IFERROR(IF(FX42='Classificação geral'!$G36,'Classificação geral'!$EP36,""),"")</f>
        <v/>
      </c>
      <c r="GD42" s="176" t="str">
        <f>IFERROR(IF(FX42='Classificação geral'!$G36,'Classificação geral'!$EQ36,""),"")</f>
        <v/>
      </c>
      <c r="GE42" s="176" t="str">
        <f>IFERROR(IF(FX42='Classificação geral'!$G36,'Classificação geral'!$ER36,""),"")</f>
        <v/>
      </c>
      <c r="GF42" s="176" t="str">
        <f>IFERROR(IF(FX42='Classificação geral'!$G36,'Classificação geral'!$ES36,""),"")</f>
        <v/>
      </c>
      <c r="GG42" s="176" t="str">
        <f>IFERROR(IF(FX42='Classificação geral'!$G36,'Classificação geral'!$ET36,""),"")</f>
        <v/>
      </c>
      <c r="GH42" s="180">
        <f>IFERROR(IF(FX42='Classificação geral'!$G36,'Classificação geral'!$AK36,""),"")</f>
        <v>0</v>
      </c>
      <c r="GI42" s="189" t="str">
        <f>IF(FX42='Classificação geral'!$G36,'Classificação geral'!$AL36,"")</f>
        <v/>
      </c>
      <c r="GJ42" s="179" t="str">
        <f>IFERROR(RANK(GI42,GI:GI,0)+ COUNTIF(GI$12:GI41,GI42),"")</f>
        <v/>
      </c>
    </row>
    <row r="43" spans="2:192" s="181" customFormat="1" ht="21.75" customHeight="1" x14ac:dyDescent="0.3">
      <c r="B43" s="188" t="str">
        <f t="shared" si="0"/>
        <v/>
      </c>
      <c r="C43" s="183" t="str">
        <f t="shared" si="1"/>
        <v/>
      </c>
      <c r="D43" s="184" t="str">
        <f t="shared" si="2"/>
        <v/>
      </c>
      <c r="E43" s="184" t="str">
        <f t="shared" si="3"/>
        <v/>
      </c>
      <c r="F43" s="184" t="str">
        <f t="shared" si="4"/>
        <v/>
      </c>
      <c r="G43" s="184" t="str">
        <f t="shared" si="5"/>
        <v/>
      </c>
      <c r="H43" s="185" t="str">
        <f t="shared" si="6"/>
        <v/>
      </c>
      <c r="I43" s="185" t="str">
        <f t="shared" si="7"/>
        <v/>
      </c>
      <c r="J43" s="185" t="str">
        <f t="shared" si="8"/>
        <v/>
      </c>
      <c r="K43" s="277" t="str">
        <f t="shared" si="9"/>
        <v/>
      </c>
      <c r="L43" s="277" t="str">
        <f t="shared" si="10"/>
        <v/>
      </c>
      <c r="M43" s="277" t="str">
        <f t="shared" si="11"/>
        <v/>
      </c>
      <c r="N43" s="277" t="str">
        <f t="shared" si="12"/>
        <v/>
      </c>
      <c r="O43" s="277" t="str">
        <f t="shared" si="13"/>
        <v/>
      </c>
      <c r="P43" s="278" t="str">
        <f t="shared" si="14"/>
        <v/>
      </c>
      <c r="Q43" s="401" t="str">
        <f t="shared" si="15"/>
        <v/>
      </c>
      <c r="R43" s="186">
        <v>30</v>
      </c>
      <c r="S43" s="187"/>
      <c r="T43" s="187"/>
      <c r="U43" s="188" t="str">
        <f t="shared" si="16"/>
        <v/>
      </c>
      <c r="V43" s="183" t="str">
        <f t="shared" si="17"/>
        <v/>
      </c>
      <c r="W43" s="184" t="str">
        <f t="shared" si="18"/>
        <v/>
      </c>
      <c r="X43" s="184" t="str">
        <f t="shared" si="19"/>
        <v/>
      </c>
      <c r="Y43" s="184" t="str">
        <f t="shared" si="20"/>
        <v/>
      </c>
      <c r="Z43" s="184" t="str">
        <f t="shared" si="21"/>
        <v/>
      </c>
      <c r="AA43" s="185" t="str">
        <f t="shared" si="22"/>
        <v/>
      </c>
      <c r="AB43" s="185" t="str">
        <f t="shared" si="23"/>
        <v/>
      </c>
      <c r="AC43" s="185" t="str">
        <f t="shared" si="24"/>
        <v/>
      </c>
      <c r="AD43" s="277" t="str">
        <f t="shared" si="25"/>
        <v/>
      </c>
      <c r="AE43" s="277" t="str">
        <f t="shared" si="26"/>
        <v/>
      </c>
      <c r="AF43" s="277" t="str">
        <f t="shared" si="27"/>
        <v/>
      </c>
      <c r="AG43" s="277" t="str">
        <f t="shared" si="28"/>
        <v/>
      </c>
      <c r="AH43" s="277" t="str">
        <f t="shared" si="29"/>
        <v/>
      </c>
      <c r="AI43" s="278" t="str">
        <f t="shared" si="30"/>
        <v/>
      </c>
      <c r="AJ43" s="401" t="str">
        <f t="shared" si="31"/>
        <v/>
      </c>
      <c r="AK43" s="186">
        <v>30</v>
      </c>
      <c r="AN43" s="188" t="str">
        <f t="shared" si="32"/>
        <v/>
      </c>
      <c r="AO43" s="183" t="str">
        <f t="shared" si="33"/>
        <v/>
      </c>
      <c r="AP43" s="184" t="str">
        <f t="shared" si="34"/>
        <v/>
      </c>
      <c r="AQ43" s="184" t="str">
        <f t="shared" si="35"/>
        <v/>
      </c>
      <c r="AR43" s="184" t="str">
        <f t="shared" si="36"/>
        <v/>
      </c>
      <c r="AS43" s="184" t="str">
        <f t="shared" si="37"/>
        <v/>
      </c>
      <c r="AT43" s="185" t="str">
        <f t="shared" si="38"/>
        <v/>
      </c>
      <c r="AU43" s="185" t="str">
        <f t="shared" si="39"/>
        <v/>
      </c>
      <c r="AV43" s="185" t="str">
        <f t="shared" si="40"/>
        <v/>
      </c>
      <c r="AW43" s="277" t="str">
        <f t="shared" si="41"/>
        <v/>
      </c>
      <c r="AX43" s="277" t="str">
        <f t="shared" si="42"/>
        <v/>
      </c>
      <c r="AY43" s="277" t="str">
        <f t="shared" si="43"/>
        <v/>
      </c>
      <c r="AZ43" s="277" t="str">
        <f t="shared" si="44"/>
        <v/>
      </c>
      <c r="BA43" s="277" t="str">
        <f t="shared" si="45"/>
        <v/>
      </c>
      <c r="BB43" s="278" t="str">
        <f t="shared" si="46"/>
        <v/>
      </c>
      <c r="BC43" s="401" t="str">
        <f t="shared" si="47"/>
        <v/>
      </c>
      <c r="BD43" s="186">
        <v>30</v>
      </c>
      <c r="BE43" s="187"/>
      <c r="BF43" s="187"/>
      <c r="BG43" s="188" t="str">
        <f t="shared" si="48"/>
        <v/>
      </c>
      <c r="BH43" s="183" t="str">
        <f t="shared" si="49"/>
        <v/>
      </c>
      <c r="BI43" s="184" t="str">
        <f t="shared" si="50"/>
        <v/>
      </c>
      <c r="BJ43" s="184" t="str">
        <f t="shared" si="51"/>
        <v/>
      </c>
      <c r="BK43" s="184" t="str">
        <f t="shared" si="52"/>
        <v/>
      </c>
      <c r="BL43" s="184" t="str">
        <f t="shared" si="53"/>
        <v/>
      </c>
      <c r="BM43" s="185" t="str">
        <f t="shared" si="54"/>
        <v/>
      </c>
      <c r="BN43" s="185" t="str">
        <f t="shared" si="55"/>
        <v/>
      </c>
      <c r="BO43" s="185" t="str">
        <f t="shared" si="56"/>
        <v/>
      </c>
      <c r="BP43" s="277" t="str">
        <f t="shared" si="57"/>
        <v/>
      </c>
      <c r="BQ43" s="277" t="str">
        <f t="shared" si="58"/>
        <v/>
      </c>
      <c r="BR43" s="277" t="str">
        <f t="shared" si="59"/>
        <v/>
      </c>
      <c r="BS43" s="277" t="str">
        <f t="shared" si="60"/>
        <v/>
      </c>
      <c r="BT43" s="277" t="str">
        <f t="shared" si="61"/>
        <v/>
      </c>
      <c r="BU43" s="278" t="str">
        <f t="shared" si="62"/>
        <v/>
      </c>
      <c r="BV43" s="401" t="str">
        <f t="shared" si="63"/>
        <v/>
      </c>
      <c r="BW43" s="186">
        <v>30</v>
      </c>
      <c r="BY43" s="187"/>
      <c r="BZ43" s="188" t="str">
        <f t="shared" si="64"/>
        <v/>
      </c>
      <c r="CA43" s="183" t="str">
        <f t="shared" si="65"/>
        <v/>
      </c>
      <c r="CB43" s="184" t="str">
        <f t="shared" si="66"/>
        <v/>
      </c>
      <c r="CC43" s="184" t="str">
        <f t="shared" si="67"/>
        <v/>
      </c>
      <c r="CD43" s="184" t="str">
        <f t="shared" si="68"/>
        <v/>
      </c>
      <c r="CE43" s="184" t="str">
        <f t="shared" si="69"/>
        <v/>
      </c>
      <c r="CF43" s="185" t="str">
        <f t="shared" si="70"/>
        <v/>
      </c>
      <c r="CG43" s="185" t="str">
        <f t="shared" si="71"/>
        <v/>
      </c>
      <c r="CH43" s="185" t="str">
        <f t="shared" si="72"/>
        <v/>
      </c>
      <c r="CI43" s="277" t="str">
        <f t="shared" si="73"/>
        <v/>
      </c>
      <c r="CJ43" s="277" t="str">
        <f t="shared" si="74"/>
        <v/>
      </c>
      <c r="CK43" s="277" t="str">
        <f t="shared" si="75"/>
        <v/>
      </c>
      <c r="CL43" s="277" t="str">
        <f t="shared" si="76"/>
        <v/>
      </c>
      <c r="CM43" s="277" t="str">
        <f t="shared" si="77"/>
        <v/>
      </c>
      <c r="CN43" s="278" t="str">
        <f t="shared" si="78"/>
        <v/>
      </c>
      <c r="CO43" s="401" t="str">
        <f t="shared" si="79"/>
        <v/>
      </c>
      <c r="CP43" s="186">
        <v>30</v>
      </c>
      <c r="CQ43" s="187"/>
      <c r="CR43" s="187"/>
      <c r="CS43" s="187"/>
      <c r="CT43" s="187"/>
      <c r="CU43" s="187"/>
      <c r="CV43" s="187"/>
      <c r="CW43" s="187"/>
      <c r="CX43" s="187"/>
      <c r="CZ43" s="189" t="str">
        <f>IFERROR(IF(AND('Classificação geral'!$G37="fem",'Classificação geral'!$H37=3,'Classificação geral'!$F37="par"),'Classificação geral'!$C37,""),"")</f>
        <v/>
      </c>
      <c r="DA43" s="178">
        <f>IF($CZ43='Classificação geral'!$C37,'Classificação geral'!$D37,"")</f>
        <v>0</v>
      </c>
      <c r="DB43" s="178">
        <f>IF($CZ43='Classificação geral'!$C37,'Classificação geral'!$E37,"")</f>
        <v>0</v>
      </c>
      <c r="DC43" s="178" t="str">
        <f>IF($CZ43='Classificação geral'!$C37,'Classificação geral'!$F37,"")</f>
        <v/>
      </c>
      <c r="DD43" s="178" t="str">
        <f>IF($CZ43='Classificação geral'!$C37,'Classificação geral'!$G37,"")</f>
        <v/>
      </c>
      <c r="DE43" s="189">
        <f>IF($DD43='Classificação geral'!$G37,'Classificação geral'!$H37,"")</f>
        <v>0</v>
      </c>
      <c r="DF43" s="176">
        <f>IFERROR(IF(DD43='Classificação geral'!$G37,'Classificação geral'!$K37,""),"")</f>
        <v>0</v>
      </c>
      <c r="DG43" s="176">
        <f>IFERROR(IF(DD43='Classificação geral'!$G37,'Classificação geral'!$L37,""),"")</f>
        <v>0</v>
      </c>
      <c r="DH43" s="176">
        <f>IFERROR(IF(DD43='Classificação geral'!$G37,'Classificação geral'!$J37,""),"")</f>
        <v>0</v>
      </c>
      <c r="DI43" s="176" t="str">
        <f>IFERROR(IF(DD43='Classificação geral'!$G37,'Classificação geral'!$EP37,""),"")</f>
        <v/>
      </c>
      <c r="DJ43" s="176" t="str">
        <f>IFERROR(IF(DD43='Classificação geral'!$G37,'Classificação geral'!$EQ37,""),"")</f>
        <v/>
      </c>
      <c r="DK43" s="176" t="str">
        <f>IFERROR(IF(DD43='Classificação geral'!$G37,'Classificação geral'!$ER37,""),"")</f>
        <v/>
      </c>
      <c r="DL43" s="176" t="str">
        <f>IFERROR(IF(DD43='Classificação geral'!$G37,'Classificação geral'!$ES37,""),"")</f>
        <v/>
      </c>
      <c r="DM43" s="176" t="str">
        <f>IFERROR(IF(DD43='Classificação geral'!$G37,'Classificação geral'!$ET37,""),"")</f>
        <v/>
      </c>
      <c r="DN43" s="180">
        <f>IFERROR(IF(DD43='Classificação geral'!$G37,'Classificação geral'!$AK37,""),"")</f>
        <v>0</v>
      </c>
      <c r="DO43" s="190" t="str">
        <f>IF($DD43='Classificação geral'!$G37,'Classificação geral'!$AL37,"")</f>
        <v/>
      </c>
      <c r="DP43" s="179" t="str">
        <f>IFERROR(RANK(DO43,DO:DO,0)+ COUNTIF(DO$12:DO42,DO43),"")</f>
        <v/>
      </c>
      <c r="DR43" s="189" t="str">
        <f>IFERROR(IF(AND('Classificação geral'!$G37="mas",'Classificação geral'!$H37=3,'Classificação geral'!$F37="par"),'Classificação geral'!$C37,""),"")</f>
        <v/>
      </c>
      <c r="DS43" s="178">
        <f>IF($DR43='Classificação geral'!$C37,'Classificação geral'!$D37,"")</f>
        <v>0</v>
      </c>
      <c r="DT43" s="178">
        <f>IF($DR43='Classificação geral'!$C37,'Classificação geral'!$E37,"")</f>
        <v>0</v>
      </c>
      <c r="DU43" s="178" t="str">
        <f>IF($DR43='Classificação geral'!$C37,'Classificação geral'!$F37,"")</f>
        <v/>
      </c>
      <c r="DV43" s="178" t="str">
        <f>IF($DR43='Classificação geral'!$C37,'Classificação geral'!$G37,"")</f>
        <v/>
      </c>
      <c r="DW43" s="189">
        <f>IF($DV43='Classificação geral'!$G37,'Classificação geral'!$H37,"")</f>
        <v>0</v>
      </c>
      <c r="DX43" s="176">
        <f>IFERROR(IF(DV43='Classificação geral'!$G37,'Classificação geral'!$K37,""),"")</f>
        <v>0</v>
      </c>
      <c r="DY43" s="176">
        <f>IFERROR(IF(DV43='Classificação geral'!$G37,'Classificação geral'!$L37,""),"")</f>
        <v>0</v>
      </c>
      <c r="DZ43" s="176">
        <f>IFERROR(IF(DV43='Classificação geral'!$G37,'Classificação geral'!$J37,""),"")</f>
        <v>0</v>
      </c>
      <c r="EA43" s="176" t="str">
        <f>IFERROR(IF(DV43='Classificação geral'!$G37,'Classificação geral'!$EP37,""),"")</f>
        <v/>
      </c>
      <c r="EB43" s="176" t="str">
        <f>IFERROR(IF(DV43='Classificação geral'!$G37,'Classificação geral'!$EQ37,""),"")</f>
        <v/>
      </c>
      <c r="EC43" s="176" t="str">
        <f>IFERROR(IF(DV43='Classificação geral'!$G37,'Classificação geral'!$ER37,""),"")</f>
        <v/>
      </c>
      <c r="ED43" s="176" t="str">
        <f>IFERROR(IF(DV43='Classificação geral'!$G37,'Classificação geral'!$ES37,""),"")</f>
        <v/>
      </c>
      <c r="EE43" s="176" t="str">
        <f>IFERROR(IF(DV43='Classificação geral'!$G37,'Classificação geral'!$ET37,""),"")</f>
        <v/>
      </c>
      <c r="EF43" s="180">
        <f>IFERROR(IF(DV43='Classificação geral'!$G37,'Classificação geral'!$AK37,""),"")</f>
        <v>0</v>
      </c>
      <c r="EG43" s="189" t="str">
        <f>IF($DV43='Classificação geral'!$G37,'Classificação geral'!$AL37,"")</f>
        <v/>
      </c>
      <c r="EH43" s="179" t="str">
        <f>IFERROR(RANK(EG43,EG:EG,0)+ COUNTIF(EG$12:EG42,EG43),"")</f>
        <v/>
      </c>
      <c r="EJ43" s="189" t="str">
        <f>IFERROR(IF(AND('Classificação geral'!$G37="fem",'Classificação geral'!$H37=3,'Classificação geral'!$F37="trio"),'Classificação geral'!$C37,""),"")</f>
        <v/>
      </c>
      <c r="EK43" s="178">
        <f>IF(EJ43='Classificação geral'!$C37,'Classificação geral'!$D37,"")</f>
        <v>0</v>
      </c>
      <c r="EL43" s="178">
        <f>IF(EJ43='Classificação geral'!$C37,'Classificação geral'!$E37,"")</f>
        <v>0</v>
      </c>
      <c r="EM43" s="178" t="str">
        <f>IF(EJ43='Classificação geral'!$C37,'Classificação geral'!$F37,"")</f>
        <v/>
      </c>
      <c r="EN43" s="178" t="str">
        <f>IF(EJ43='Classificação geral'!$C37,'Classificação geral'!$G37,"")</f>
        <v/>
      </c>
      <c r="EO43" s="189">
        <f>IF(EN43='Classificação geral'!$G37,'Classificação geral'!$H37,"")</f>
        <v>0</v>
      </c>
      <c r="EP43" s="176">
        <f>IFERROR(IF(EN43='Classificação geral'!$G37,'Classificação geral'!$K37,""),"")</f>
        <v>0</v>
      </c>
      <c r="EQ43" s="176">
        <f>IFERROR(IF(EN43='Classificação geral'!$G37,'Classificação geral'!$L37,""),"")</f>
        <v>0</v>
      </c>
      <c r="ER43" s="176">
        <f>IFERROR(IF(EN43='Classificação geral'!$G37,'Classificação geral'!$J37,""),"")</f>
        <v>0</v>
      </c>
      <c r="ES43" s="176" t="str">
        <f>IFERROR(IF(EN43='Classificação geral'!$G37,'Classificação geral'!$EP37,""),"")</f>
        <v/>
      </c>
      <c r="ET43" s="176" t="str">
        <f>IFERROR(IF(EN43='Classificação geral'!$G37,'Classificação geral'!$EQ37,""),"")</f>
        <v/>
      </c>
      <c r="EU43" s="176" t="str">
        <f>IFERROR(IF(EN43='Classificação geral'!$G37,'Classificação geral'!$ER37,""),"")</f>
        <v/>
      </c>
      <c r="EV43" s="176" t="str">
        <f>IFERROR(IF(EN43='Classificação geral'!$G37,'Classificação geral'!$ES37,""),"")</f>
        <v/>
      </c>
      <c r="EW43" s="176" t="str">
        <f>IFERROR(IF(EN43='Classificação geral'!$G37,'Classificação geral'!$ET37,""),"")</f>
        <v/>
      </c>
      <c r="EX43" s="180">
        <f>IFERROR(IF(EN43='Classificação geral'!$G37,'Classificação geral'!$AK37,""),"")</f>
        <v>0</v>
      </c>
      <c r="EY43" s="189" t="str">
        <f>IF(EN43='Classificação geral'!$G37,'Classificação geral'!$AL37,"")</f>
        <v/>
      </c>
      <c r="EZ43" s="179" t="str">
        <f>IFERROR(RANK(EY43,EY:EY,0)+ COUNTIF(EY$12:EY42,EY43),"")</f>
        <v/>
      </c>
      <c r="FB43" s="189" t="str">
        <f>IFERROR(IF(AND('Classificação geral'!$G37="mas",'Classificação geral'!$H37=3,'Classificação geral'!$F37="trio"),'Classificação geral'!$C37,""),"")</f>
        <v/>
      </c>
      <c r="FC43" s="178">
        <f>IF(FB43='Classificação geral'!$C37,'Classificação geral'!$D37,"")</f>
        <v>0</v>
      </c>
      <c r="FD43" s="178">
        <f>IF(FB43='Classificação geral'!$C37,'Classificação geral'!$E37,"")</f>
        <v>0</v>
      </c>
      <c r="FE43" s="178" t="str">
        <f>IF(FB43='Classificação geral'!$C37,'Classificação geral'!$F37,"")</f>
        <v/>
      </c>
      <c r="FF43" s="178" t="str">
        <f>IF(FB43='Classificação geral'!$C37,'Classificação geral'!$G37,"")</f>
        <v/>
      </c>
      <c r="FG43" s="189">
        <f>IF(FF43='Classificação geral'!$G37,'Classificação geral'!$H37,"")</f>
        <v>0</v>
      </c>
      <c r="FH43" s="176">
        <f>IFERROR(IF(FF43='Classificação geral'!$G37,'Classificação geral'!$K37,""),"")</f>
        <v>0</v>
      </c>
      <c r="FI43" s="176">
        <f>IFERROR(IF(FF43='Classificação geral'!$G37,'Classificação geral'!$L37,""),"")</f>
        <v>0</v>
      </c>
      <c r="FJ43" s="176">
        <f>IFERROR(IF(FF43='Classificação geral'!$G37,'Classificação geral'!$J37,""),"")</f>
        <v>0</v>
      </c>
      <c r="FK43" s="176" t="str">
        <f>IFERROR(IF(FF43='Classificação geral'!$G37,'Classificação geral'!$EP37,""),"")</f>
        <v/>
      </c>
      <c r="FL43" s="176" t="str">
        <f>IFERROR(IF(FF43='Classificação geral'!$G37,'Classificação geral'!$EQ37,""),"")</f>
        <v/>
      </c>
      <c r="FM43" s="176" t="str">
        <f>IFERROR(IF(FF43='Classificação geral'!$G37,'Classificação geral'!$ER37,""),"")</f>
        <v/>
      </c>
      <c r="FN43" s="176" t="str">
        <f>IFERROR(IF(FF43='Classificação geral'!$G37,'Classificação geral'!$ES37,""),"")</f>
        <v/>
      </c>
      <c r="FO43" s="176" t="str">
        <f>IFERROR(IF(FF43='Classificação geral'!$G37,'Classificação geral'!$ET37,""),"")</f>
        <v/>
      </c>
      <c r="FP43" s="180">
        <f>IFERROR(IF(FF43='Classificação geral'!$G37,'Classificação geral'!$AK37,""),"")</f>
        <v>0</v>
      </c>
      <c r="FQ43" s="189" t="str">
        <f>IF(FF43='Classificação geral'!$G37,'Classificação geral'!$AL37,"")</f>
        <v/>
      </c>
      <c r="FR43" s="179" t="str">
        <f>IFERROR(RANK(FQ43,FQ:FQ,0)+ COUNTIF(FQ$12:FQ42,FQ43),"")</f>
        <v/>
      </c>
      <c r="FT43" s="189" t="str">
        <f>IFERROR(IF(AND('Classificação geral'!$G37="misto",'Classificação geral'!$H37=3,'Classificação geral'!$F37="par"),'Classificação geral'!$C37,""),"")</f>
        <v/>
      </c>
      <c r="FU43" s="178">
        <f>IF(FT43='Classificação geral'!$C37,'Classificação geral'!$D37,"")</f>
        <v>0</v>
      </c>
      <c r="FV43" s="178">
        <f>IF(FT43='Classificação geral'!$C37,'Classificação geral'!$E37,"")</f>
        <v>0</v>
      </c>
      <c r="FW43" s="178" t="str">
        <f>IF(FT43='Classificação geral'!$C37,'Classificação geral'!$F37,"")</f>
        <v/>
      </c>
      <c r="FX43" s="178" t="str">
        <f>IF(FT43='Classificação geral'!$C37,'Classificação geral'!$G37,"")</f>
        <v/>
      </c>
      <c r="FY43" s="189">
        <f>IF(FX43='Classificação geral'!$G37,'Classificação geral'!$H37,"")</f>
        <v>0</v>
      </c>
      <c r="FZ43" s="176">
        <f>IFERROR(IF(FX43='Classificação geral'!$G37,'Classificação geral'!$K37,""),"")</f>
        <v>0</v>
      </c>
      <c r="GA43" s="176">
        <f>IFERROR(IF(FX43='Classificação geral'!$G37,'Classificação geral'!$L37,""),"")</f>
        <v>0</v>
      </c>
      <c r="GB43" s="176">
        <f>IFERROR(IF(FX43='Classificação geral'!$G37,'Classificação geral'!$J37,""),"")</f>
        <v>0</v>
      </c>
      <c r="GC43" s="176" t="str">
        <f>IFERROR(IF(FX43='Classificação geral'!$G37,'Classificação geral'!$EP37,""),"")</f>
        <v/>
      </c>
      <c r="GD43" s="176" t="str">
        <f>IFERROR(IF(FX43='Classificação geral'!$G37,'Classificação geral'!$EQ37,""),"")</f>
        <v/>
      </c>
      <c r="GE43" s="176" t="str">
        <f>IFERROR(IF(FX43='Classificação geral'!$G37,'Classificação geral'!$ER37,""),"")</f>
        <v/>
      </c>
      <c r="GF43" s="176" t="str">
        <f>IFERROR(IF(FX43='Classificação geral'!$G37,'Classificação geral'!$ES37,""),"")</f>
        <v/>
      </c>
      <c r="GG43" s="176" t="str">
        <f>IFERROR(IF(FX43='Classificação geral'!$G37,'Classificação geral'!$ET37,""),"")</f>
        <v/>
      </c>
      <c r="GH43" s="180">
        <f>IFERROR(IF(FX43='Classificação geral'!$G37,'Classificação geral'!$AK37,""),"")</f>
        <v>0</v>
      </c>
      <c r="GI43" s="189" t="str">
        <f>IF(FX43='Classificação geral'!$G37,'Classificação geral'!$AL37,"")</f>
        <v/>
      </c>
      <c r="GJ43" s="179" t="str">
        <f>IFERROR(RANK(GI43,GI:GI,0)+ COUNTIF(GI$12:GI42,GI43),"")</f>
        <v/>
      </c>
    </row>
    <row r="44" spans="2:192" s="181" customFormat="1" ht="21.75" customHeight="1" x14ac:dyDescent="0.3">
      <c r="B44" s="188" t="str">
        <f t="shared" si="0"/>
        <v/>
      </c>
      <c r="C44" s="183" t="str">
        <f t="shared" si="1"/>
        <v/>
      </c>
      <c r="D44" s="184" t="str">
        <f t="shared" si="2"/>
        <v/>
      </c>
      <c r="E44" s="184" t="str">
        <f t="shared" si="3"/>
        <v/>
      </c>
      <c r="F44" s="184" t="str">
        <f t="shared" si="4"/>
        <v/>
      </c>
      <c r="G44" s="184" t="str">
        <f t="shared" si="5"/>
        <v/>
      </c>
      <c r="H44" s="185" t="str">
        <f t="shared" si="6"/>
        <v/>
      </c>
      <c r="I44" s="185" t="str">
        <f t="shared" si="7"/>
        <v/>
      </c>
      <c r="J44" s="185" t="str">
        <f t="shared" si="8"/>
        <v/>
      </c>
      <c r="K44" s="277" t="str">
        <f t="shared" si="9"/>
        <v/>
      </c>
      <c r="L44" s="277" t="str">
        <f t="shared" si="10"/>
        <v/>
      </c>
      <c r="M44" s="277" t="str">
        <f t="shared" si="11"/>
        <v/>
      </c>
      <c r="N44" s="277" t="str">
        <f t="shared" si="12"/>
        <v/>
      </c>
      <c r="O44" s="277" t="str">
        <f t="shared" si="13"/>
        <v/>
      </c>
      <c r="P44" s="278" t="str">
        <f t="shared" si="14"/>
        <v/>
      </c>
      <c r="Q44" s="401" t="str">
        <f t="shared" si="15"/>
        <v/>
      </c>
      <c r="R44" s="186">
        <v>31</v>
      </c>
      <c r="S44" s="187"/>
      <c r="T44" s="187"/>
      <c r="U44" s="188" t="str">
        <f t="shared" si="16"/>
        <v/>
      </c>
      <c r="V44" s="183" t="str">
        <f t="shared" si="17"/>
        <v/>
      </c>
      <c r="W44" s="184" t="str">
        <f t="shared" si="18"/>
        <v/>
      </c>
      <c r="X44" s="184" t="str">
        <f t="shared" si="19"/>
        <v/>
      </c>
      <c r="Y44" s="184" t="str">
        <f t="shared" si="20"/>
        <v/>
      </c>
      <c r="Z44" s="184" t="str">
        <f t="shared" si="21"/>
        <v/>
      </c>
      <c r="AA44" s="185" t="str">
        <f t="shared" si="22"/>
        <v/>
      </c>
      <c r="AB44" s="185" t="str">
        <f t="shared" si="23"/>
        <v/>
      </c>
      <c r="AC44" s="185" t="str">
        <f t="shared" si="24"/>
        <v/>
      </c>
      <c r="AD44" s="277" t="str">
        <f t="shared" si="25"/>
        <v/>
      </c>
      <c r="AE44" s="277" t="str">
        <f t="shared" si="26"/>
        <v/>
      </c>
      <c r="AF44" s="277" t="str">
        <f t="shared" si="27"/>
        <v/>
      </c>
      <c r="AG44" s="277" t="str">
        <f t="shared" si="28"/>
        <v/>
      </c>
      <c r="AH44" s="277" t="str">
        <f t="shared" si="29"/>
        <v/>
      </c>
      <c r="AI44" s="278" t="str">
        <f t="shared" si="30"/>
        <v/>
      </c>
      <c r="AJ44" s="401" t="str">
        <f t="shared" si="31"/>
        <v/>
      </c>
      <c r="AK44" s="186">
        <v>31</v>
      </c>
      <c r="AN44" s="188" t="str">
        <f t="shared" si="32"/>
        <v/>
      </c>
      <c r="AO44" s="183" t="str">
        <f t="shared" si="33"/>
        <v/>
      </c>
      <c r="AP44" s="184" t="str">
        <f t="shared" si="34"/>
        <v/>
      </c>
      <c r="AQ44" s="184" t="str">
        <f t="shared" si="35"/>
        <v/>
      </c>
      <c r="AR44" s="184" t="str">
        <f t="shared" si="36"/>
        <v/>
      </c>
      <c r="AS44" s="184" t="str">
        <f t="shared" si="37"/>
        <v/>
      </c>
      <c r="AT44" s="185" t="str">
        <f t="shared" si="38"/>
        <v/>
      </c>
      <c r="AU44" s="185" t="str">
        <f t="shared" si="39"/>
        <v/>
      </c>
      <c r="AV44" s="185" t="str">
        <f t="shared" si="40"/>
        <v/>
      </c>
      <c r="AW44" s="277" t="str">
        <f t="shared" si="41"/>
        <v/>
      </c>
      <c r="AX44" s="277" t="str">
        <f t="shared" si="42"/>
        <v/>
      </c>
      <c r="AY44" s="277" t="str">
        <f t="shared" si="43"/>
        <v/>
      </c>
      <c r="AZ44" s="277" t="str">
        <f t="shared" si="44"/>
        <v/>
      </c>
      <c r="BA44" s="277" t="str">
        <f t="shared" si="45"/>
        <v/>
      </c>
      <c r="BB44" s="278" t="str">
        <f t="shared" si="46"/>
        <v/>
      </c>
      <c r="BC44" s="401" t="str">
        <f t="shared" si="47"/>
        <v/>
      </c>
      <c r="BD44" s="186">
        <v>31</v>
      </c>
      <c r="BE44" s="187"/>
      <c r="BF44" s="187"/>
      <c r="BG44" s="188" t="str">
        <f t="shared" si="48"/>
        <v/>
      </c>
      <c r="BH44" s="183" t="str">
        <f t="shared" si="49"/>
        <v/>
      </c>
      <c r="BI44" s="184" t="str">
        <f t="shared" si="50"/>
        <v/>
      </c>
      <c r="BJ44" s="184" t="str">
        <f t="shared" si="51"/>
        <v/>
      </c>
      <c r="BK44" s="184" t="str">
        <f t="shared" si="52"/>
        <v/>
      </c>
      <c r="BL44" s="184" t="str">
        <f t="shared" si="53"/>
        <v/>
      </c>
      <c r="BM44" s="185" t="str">
        <f t="shared" si="54"/>
        <v/>
      </c>
      <c r="BN44" s="185" t="str">
        <f t="shared" si="55"/>
        <v/>
      </c>
      <c r="BO44" s="185" t="str">
        <f t="shared" si="56"/>
        <v/>
      </c>
      <c r="BP44" s="277" t="str">
        <f t="shared" si="57"/>
        <v/>
      </c>
      <c r="BQ44" s="277" t="str">
        <f t="shared" si="58"/>
        <v/>
      </c>
      <c r="BR44" s="277" t="str">
        <f t="shared" si="59"/>
        <v/>
      </c>
      <c r="BS44" s="277" t="str">
        <f t="shared" si="60"/>
        <v/>
      </c>
      <c r="BT44" s="277" t="str">
        <f t="shared" si="61"/>
        <v/>
      </c>
      <c r="BU44" s="278" t="str">
        <f t="shared" si="62"/>
        <v/>
      </c>
      <c r="BV44" s="401" t="str">
        <f t="shared" si="63"/>
        <v/>
      </c>
      <c r="BW44" s="186">
        <v>31</v>
      </c>
      <c r="BY44" s="187"/>
      <c r="BZ44" s="188" t="str">
        <f t="shared" si="64"/>
        <v/>
      </c>
      <c r="CA44" s="183" t="str">
        <f t="shared" si="65"/>
        <v/>
      </c>
      <c r="CB44" s="184" t="str">
        <f t="shared" si="66"/>
        <v/>
      </c>
      <c r="CC44" s="184" t="str">
        <f t="shared" si="67"/>
        <v/>
      </c>
      <c r="CD44" s="184" t="str">
        <f t="shared" si="68"/>
        <v/>
      </c>
      <c r="CE44" s="184" t="str">
        <f t="shared" si="69"/>
        <v/>
      </c>
      <c r="CF44" s="185" t="str">
        <f t="shared" si="70"/>
        <v/>
      </c>
      <c r="CG44" s="185" t="str">
        <f t="shared" si="71"/>
        <v/>
      </c>
      <c r="CH44" s="185" t="str">
        <f t="shared" si="72"/>
        <v/>
      </c>
      <c r="CI44" s="277" t="str">
        <f t="shared" si="73"/>
        <v/>
      </c>
      <c r="CJ44" s="277" t="str">
        <f t="shared" si="74"/>
        <v/>
      </c>
      <c r="CK44" s="277" t="str">
        <f t="shared" si="75"/>
        <v/>
      </c>
      <c r="CL44" s="277" t="str">
        <f t="shared" si="76"/>
        <v/>
      </c>
      <c r="CM44" s="277" t="str">
        <f t="shared" si="77"/>
        <v/>
      </c>
      <c r="CN44" s="278" t="str">
        <f t="shared" si="78"/>
        <v/>
      </c>
      <c r="CO44" s="401" t="str">
        <f t="shared" si="79"/>
        <v/>
      </c>
      <c r="CP44" s="186">
        <v>31</v>
      </c>
      <c r="CQ44" s="187"/>
      <c r="CR44" s="187"/>
      <c r="CS44" s="187"/>
      <c r="CT44" s="187"/>
      <c r="CU44" s="187"/>
      <c r="CV44" s="187"/>
      <c r="CW44" s="187"/>
      <c r="CX44" s="187"/>
      <c r="CZ44" s="189" t="str">
        <f>IFERROR(IF(AND('Classificação geral'!$G38="fem",'Classificação geral'!$H38=3,'Classificação geral'!$F38="par"),'Classificação geral'!$C38,""),"")</f>
        <v/>
      </c>
      <c r="DA44" s="178">
        <f>IF($CZ44='Classificação geral'!$C38,'Classificação geral'!$D38,"")</f>
        <v>0</v>
      </c>
      <c r="DB44" s="178">
        <f>IF($CZ44='Classificação geral'!$C38,'Classificação geral'!$E38,"")</f>
        <v>0</v>
      </c>
      <c r="DC44" s="178" t="str">
        <f>IF($CZ44='Classificação geral'!$C38,'Classificação geral'!$F38,"")</f>
        <v/>
      </c>
      <c r="DD44" s="178" t="str">
        <f>IF($CZ44='Classificação geral'!$C38,'Classificação geral'!$G38,"")</f>
        <v/>
      </c>
      <c r="DE44" s="189">
        <f>IF($DD44='Classificação geral'!$G38,'Classificação geral'!$H38,"")</f>
        <v>0</v>
      </c>
      <c r="DF44" s="176">
        <f>IFERROR(IF(DD44='Classificação geral'!$G38,'Classificação geral'!$K38,""),"")</f>
        <v>0</v>
      </c>
      <c r="DG44" s="176">
        <f>IFERROR(IF(DD44='Classificação geral'!$G38,'Classificação geral'!$L38,""),"")</f>
        <v>0</v>
      </c>
      <c r="DH44" s="176">
        <f>IFERROR(IF(DD44='Classificação geral'!$G38,'Classificação geral'!$J38,""),"")</f>
        <v>0</v>
      </c>
      <c r="DI44" s="176" t="str">
        <f>IFERROR(IF(DD44='Classificação geral'!$G38,'Classificação geral'!$EP38,""),"")</f>
        <v/>
      </c>
      <c r="DJ44" s="176" t="str">
        <f>IFERROR(IF(DD44='Classificação geral'!$G38,'Classificação geral'!$EQ38,""),"")</f>
        <v/>
      </c>
      <c r="DK44" s="176" t="str">
        <f>IFERROR(IF(DD44='Classificação geral'!$G38,'Classificação geral'!$ER38,""),"")</f>
        <v/>
      </c>
      <c r="DL44" s="176" t="str">
        <f>IFERROR(IF(DD44='Classificação geral'!$G38,'Classificação geral'!$ES38,""),"")</f>
        <v/>
      </c>
      <c r="DM44" s="176" t="str">
        <f>IFERROR(IF(DD44='Classificação geral'!$G38,'Classificação geral'!$ET38,""),"")</f>
        <v/>
      </c>
      <c r="DN44" s="180">
        <f>IFERROR(IF(DD44='Classificação geral'!$G38,'Classificação geral'!$AK38,""),"")</f>
        <v>0</v>
      </c>
      <c r="DO44" s="190" t="str">
        <f>IF($DD44='Classificação geral'!$G38,'Classificação geral'!$AL38,"")</f>
        <v/>
      </c>
      <c r="DP44" s="179" t="str">
        <f>IFERROR(RANK(DO44,DO:DO,0)+ COUNTIF(DO$12:DO43,DO44),"")</f>
        <v/>
      </c>
      <c r="DR44" s="189" t="str">
        <f>IFERROR(IF(AND('Classificação geral'!$G38="mas",'Classificação geral'!$H38=3,'Classificação geral'!$F38="par"),'Classificação geral'!$C38,""),"")</f>
        <v/>
      </c>
      <c r="DS44" s="178">
        <f>IF($DR44='Classificação geral'!$C38,'Classificação geral'!$D38,"")</f>
        <v>0</v>
      </c>
      <c r="DT44" s="178">
        <f>IF($DR44='Classificação geral'!$C38,'Classificação geral'!$E38,"")</f>
        <v>0</v>
      </c>
      <c r="DU44" s="178" t="str">
        <f>IF($DR44='Classificação geral'!$C38,'Classificação geral'!$F38,"")</f>
        <v/>
      </c>
      <c r="DV44" s="178" t="str">
        <f>IF($DR44='Classificação geral'!$C38,'Classificação geral'!$G38,"")</f>
        <v/>
      </c>
      <c r="DW44" s="189">
        <f>IF($DV44='Classificação geral'!$G38,'Classificação geral'!$H38,"")</f>
        <v>0</v>
      </c>
      <c r="DX44" s="176">
        <f>IFERROR(IF(DV44='Classificação geral'!$G38,'Classificação geral'!$K38,""),"")</f>
        <v>0</v>
      </c>
      <c r="DY44" s="176">
        <f>IFERROR(IF(DV44='Classificação geral'!$G38,'Classificação geral'!$L38,""),"")</f>
        <v>0</v>
      </c>
      <c r="DZ44" s="176">
        <f>IFERROR(IF(DV44='Classificação geral'!$G38,'Classificação geral'!$J38,""),"")</f>
        <v>0</v>
      </c>
      <c r="EA44" s="176" t="str">
        <f>IFERROR(IF(DV44='Classificação geral'!$G38,'Classificação geral'!$EP38,""),"")</f>
        <v/>
      </c>
      <c r="EB44" s="176" t="str">
        <f>IFERROR(IF(DV44='Classificação geral'!$G38,'Classificação geral'!$EQ38,""),"")</f>
        <v/>
      </c>
      <c r="EC44" s="176" t="str">
        <f>IFERROR(IF(DV44='Classificação geral'!$G38,'Classificação geral'!$ER38,""),"")</f>
        <v/>
      </c>
      <c r="ED44" s="176" t="str">
        <f>IFERROR(IF(DV44='Classificação geral'!$G38,'Classificação geral'!$ES38,""),"")</f>
        <v/>
      </c>
      <c r="EE44" s="176" t="str">
        <f>IFERROR(IF(DV44='Classificação geral'!$G38,'Classificação geral'!$ET38,""),"")</f>
        <v/>
      </c>
      <c r="EF44" s="180">
        <f>IFERROR(IF(DV44='Classificação geral'!$G38,'Classificação geral'!$AK38,""),"")</f>
        <v>0</v>
      </c>
      <c r="EG44" s="189" t="str">
        <f>IF($DV44='Classificação geral'!$G38,'Classificação geral'!$AL38,"")</f>
        <v/>
      </c>
      <c r="EH44" s="179" t="str">
        <f>IFERROR(RANK(EG44,EG:EG,0)+ COUNTIF(EG$12:EG43,EG44),"")</f>
        <v/>
      </c>
      <c r="EJ44" s="189" t="str">
        <f>IFERROR(IF(AND('Classificação geral'!$G38="fem",'Classificação geral'!$H38=3,'Classificação geral'!$F38="trio"),'Classificação geral'!$C38,""),"")</f>
        <v/>
      </c>
      <c r="EK44" s="178">
        <f>IF(EJ44='Classificação geral'!$C38,'Classificação geral'!$D38,"")</f>
        <v>0</v>
      </c>
      <c r="EL44" s="178">
        <f>IF(EJ44='Classificação geral'!$C38,'Classificação geral'!$E38,"")</f>
        <v>0</v>
      </c>
      <c r="EM44" s="178" t="str">
        <f>IF(EJ44='Classificação geral'!$C38,'Classificação geral'!$F38,"")</f>
        <v/>
      </c>
      <c r="EN44" s="178" t="str">
        <f>IF(EJ44='Classificação geral'!$C38,'Classificação geral'!$G38,"")</f>
        <v/>
      </c>
      <c r="EO44" s="189">
        <f>IF(EN44='Classificação geral'!$G38,'Classificação geral'!$H38,"")</f>
        <v>0</v>
      </c>
      <c r="EP44" s="176">
        <f>IFERROR(IF(EN44='Classificação geral'!$G38,'Classificação geral'!$K38,""),"")</f>
        <v>0</v>
      </c>
      <c r="EQ44" s="176">
        <f>IFERROR(IF(EN44='Classificação geral'!$G38,'Classificação geral'!$L38,""),"")</f>
        <v>0</v>
      </c>
      <c r="ER44" s="176">
        <f>IFERROR(IF(EN44='Classificação geral'!$G38,'Classificação geral'!$J38,""),"")</f>
        <v>0</v>
      </c>
      <c r="ES44" s="176" t="str">
        <f>IFERROR(IF(EN44='Classificação geral'!$G38,'Classificação geral'!$EP38,""),"")</f>
        <v/>
      </c>
      <c r="ET44" s="176" t="str">
        <f>IFERROR(IF(EN44='Classificação geral'!$G38,'Classificação geral'!$EQ38,""),"")</f>
        <v/>
      </c>
      <c r="EU44" s="176" t="str">
        <f>IFERROR(IF(EN44='Classificação geral'!$G38,'Classificação geral'!$ER38,""),"")</f>
        <v/>
      </c>
      <c r="EV44" s="176" t="str">
        <f>IFERROR(IF(EN44='Classificação geral'!$G38,'Classificação geral'!$ES38,""),"")</f>
        <v/>
      </c>
      <c r="EW44" s="176" t="str">
        <f>IFERROR(IF(EN44='Classificação geral'!$G38,'Classificação geral'!$ET38,""),"")</f>
        <v/>
      </c>
      <c r="EX44" s="180">
        <f>IFERROR(IF(EN44='Classificação geral'!$G38,'Classificação geral'!$AK38,""),"")</f>
        <v>0</v>
      </c>
      <c r="EY44" s="189" t="str">
        <f>IF(EN44='Classificação geral'!$G38,'Classificação geral'!$AL38,"")</f>
        <v/>
      </c>
      <c r="EZ44" s="179" t="str">
        <f>IFERROR(RANK(EY44,EY:EY,0)+ COUNTIF(EY$12:EY43,EY44),"")</f>
        <v/>
      </c>
      <c r="FB44" s="189" t="str">
        <f>IFERROR(IF(AND('Classificação geral'!$G38="mas",'Classificação geral'!$H38=3,'Classificação geral'!$F38="trio"),'Classificação geral'!$C38,""),"")</f>
        <v/>
      </c>
      <c r="FC44" s="178">
        <f>IF(FB44='Classificação geral'!$C38,'Classificação geral'!$D38,"")</f>
        <v>0</v>
      </c>
      <c r="FD44" s="178">
        <f>IF(FB44='Classificação geral'!$C38,'Classificação geral'!$E38,"")</f>
        <v>0</v>
      </c>
      <c r="FE44" s="178" t="str">
        <f>IF(FB44='Classificação geral'!$C38,'Classificação geral'!$F38,"")</f>
        <v/>
      </c>
      <c r="FF44" s="178" t="str">
        <f>IF(FB44='Classificação geral'!$C38,'Classificação geral'!$G38,"")</f>
        <v/>
      </c>
      <c r="FG44" s="189">
        <f>IF(FF44='Classificação geral'!$G38,'Classificação geral'!$H38,"")</f>
        <v>0</v>
      </c>
      <c r="FH44" s="176">
        <f>IFERROR(IF(FF44='Classificação geral'!$G38,'Classificação geral'!$K38,""),"")</f>
        <v>0</v>
      </c>
      <c r="FI44" s="176">
        <f>IFERROR(IF(FF44='Classificação geral'!$G38,'Classificação geral'!$L38,""),"")</f>
        <v>0</v>
      </c>
      <c r="FJ44" s="176">
        <f>IFERROR(IF(FF44='Classificação geral'!$G38,'Classificação geral'!$J38,""),"")</f>
        <v>0</v>
      </c>
      <c r="FK44" s="176" t="str">
        <f>IFERROR(IF(FF44='Classificação geral'!$G38,'Classificação geral'!$EP38,""),"")</f>
        <v/>
      </c>
      <c r="FL44" s="176" t="str">
        <f>IFERROR(IF(FF44='Classificação geral'!$G38,'Classificação geral'!$EQ38,""),"")</f>
        <v/>
      </c>
      <c r="FM44" s="176" t="str">
        <f>IFERROR(IF(FF44='Classificação geral'!$G38,'Classificação geral'!$ER38,""),"")</f>
        <v/>
      </c>
      <c r="FN44" s="176" t="str">
        <f>IFERROR(IF(FF44='Classificação geral'!$G38,'Classificação geral'!$ES38,""),"")</f>
        <v/>
      </c>
      <c r="FO44" s="176" t="str">
        <f>IFERROR(IF(FF44='Classificação geral'!$G38,'Classificação geral'!$ET38,""),"")</f>
        <v/>
      </c>
      <c r="FP44" s="180">
        <f>IFERROR(IF(FF44='Classificação geral'!$G38,'Classificação geral'!$AK38,""),"")</f>
        <v>0</v>
      </c>
      <c r="FQ44" s="189" t="str">
        <f>IF(FF44='Classificação geral'!$G38,'Classificação geral'!$AL38,"")</f>
        <v/>
      </c>
      <c r="FR44" s="179" t="str">
        <f>IFERROR(RANK(FQ44,FQ:FQ,0)+ COUNTIF(FQ$12:FQ43,FQ44),"")</f>
        <v/>
      </c>
      <c r="FT44" s="189" t="str">
        <f>IFERROR(IF(AND('Classificação geral'!$G38="misto",'Classificação geral'!$H38=3,'Classificação geral'!$F38="par"),'Classificação geral'!$C38,""),"")</f>
        <v/>
      </c>
      <c r="FU44" s="178">
        <f>IF(FT44='Classificação geral'!$C38,'Classificação geral'!$D38,"")</f>
        <v>0</v>
      </c>
      <c r="FV44" s="178">
        <f>IF(FT44='Classificação geral'!$C38,'Classificação geral'!$E38,"")</f>
        <v>0</v>
      </c>
      <c r="FW44" s="178" t="str">
        <f>IF(FT44='Classificação geral'!$C38,'Classificação geral'!$F38,"")</f>
        <v/>
      </c>
      <c r="FX44" s="178" t="str">
        <f>IF(FT44='Classificação geral'!$C38,'Classificação geral'!$G38,"")</f>
        <v/>
      </c>
      <c r="FY44" s="189">
        <f>IF(FX44='Classificação geral'!$G38,'Classificação geral'!$H38,"")</f>
        <v>0</v>
      </c>
      <c r="FZ44" s="176">
        <f>IFERROR(IF(FX44='Classificação geral'!$G38,'Classificação geral'!$K38,""),"")</f>
        <v>0</v>
      </c>
      <c r="GA44" s="176">
        <f>IFERROR(IF(FX44='Classificação geral'!$G38,'Classificação geral'!$L38,""),"")</f>
        <v>0</v>
      </c>
      <c r="GB44" s="176">
        <f>IFERROR(IF(FX44='Classificação geral'!$G38,'Classificação geral'!$J38,""),"")</f>
        <v>0</v>
      </c>
      <c r="GC44" s="176" t="str">
        <f>IFERROR(IF(FX44='Classificação geral'!$G38,'Classificação geral'!$EP38,""),"")</f>
        <v/>
      </c>
      <c r="GD44" s="176" t="str">
        <f>IFERROR(IF(FX44='Classificação geral'!$G38,'Classificação geral'!$EQ38,""),"")</f>
        <v/>
      </c>
      <c r="GE44" s="176" t="str">
        <f>IFERROR(IF(FX44='Classificação geral'!$G38,'Classificação geral'!$ER38,""),"")</f>
        <v/>
      </c>
      <c r="GF44" s="176" t="str">
        <f>IFERROR(IF(FX44='Classificação geral'!$G38,'Classificação geral'!$ES38,""),"")</f>
        <v/>
      </c>
      <c r="GG44" s="176" t="str">
        <f>IFERROR(IF(FX44='Classificação geral'!$G38,'Classificação geral'!$ET38,""),"")</f>
        <v/>
      </c>
      <c r="GH44" s="180">
        <f>IFERROR(IF(FX44='Classificação geral'!$G38,'Classificação geral'!$AK38,""),"")</f>
        <v>0</v>
      </c>
      <c r="GI44" s="189" t="str">
        <f>IF(FX44='Classificação geral'!$G38,'Classificação geral'!$AL38,"")</f>
        <v/>
      </c>
      <c r="GJ44" s="179" t="str">
        <f>IFERROR(RANK(GI44,GI:GI,0)+ COUNTIF(GI$12:GI43,GI44),"")</f>
        <v/>
      </c>
    </row>
    <row r="45" spans="2:192" s="181" customFormat="1" ht="21.75" customHeight="1" x14ac:dyDescent="0.3">
      <c r="B45" s="188" t="str">
        <f t="shared" si="0"/>
        <v/>
      </c>
      <c r="C45" s="183" t="str">
        <f t="shared" si="1"/>
        <v/>
      </c>
      <c r="D45" s="184" t="str">
        <f t="shared" si="2"/>
        <v/>
      </c>
      <c r="E45" s="184" t="str">
        <f t="shared" si="3"/>
        <v/>
      </c>
      <c r="F45" s="184" t="str">
        <f t="shared" si="4"/>
        <v/>
      </c>
      <c r="G45" s="184" t="str">
        <f t="shared" si="5"/>
        <v/>
      </c>
      <c r="H45" s="185" t="str">
        <f t="shared" si="6"/>
        <v/>
      </c>
      <c r="I45" s="185" t="str">
        <f t="shared" si="7"/>
        <v/>
      </c>
      <c r="J45" s="185" t="str">
        <f t="shared" si="8"/>
        <v/>
      </c>
      <c r="K45" s="277" t="str">
        <f t="shared" si="9"/>
        <v/>
      </c>
      <c r="L45" s="277" t="str">
        <f t="shared" si="10"/>
        <v/>
      </c>
      <c r="M45" s="277" t="str">
        <f t="shared" si="11"/>
        <v/>
      </c>
      <c r="N45" s="277" t="str">
        <f t="shared" si="12"/>
        <v/>
      </c>
      <c r="O45" s="277" t="str">
        <f t="shared" si="13"/>
        <v/>
      </c>
      <c r="P45" s="278" t="str">
        <f t="shared" si="14"/>
        <v/>
      </c>
      <c r="Q45" s="401" t="str">
        <f t="shared" si="15"/>
        <v/>
      </c>
      <c r="R45" s="186">
        <v>32</v>
      </c>
      <c r="S45" s="187"/>
      <c r="T45" s="187"/>
      <c r="U45" s="188" t="str">
        <f t="shared" si="16"/>
        <v/>
      </c>
      <c r="V45" s="183" t="str">
        <f t="shared" si="17"/>
        <v/>
      </c>
      <c r="W45" s="184" t="str">
        <f t="shared" si="18"/>
        <v/>
      </c>
      <c r="X45" s="184" t="str">
        <f t="shared" si="19"/>
        <v/>
      </c>
      <c r="Y45" s="184" t="str">
        <f t="shared" si="20"/>
        <v/>
      </c>
      <c r="Z45" s="184" t="str">
        <f t="shared" si="21"/>
        <v/>
      </c>
      <c r="AA45" s="185" t="str">
        <f t="shared" si="22"/>
        <v/>
      </c>
      <c r="AB45" s="185" t="str">
        <f t="shared" si="23"/>
        <v/>
      </c>
      <c r="AC45" s="185" t="str">
        <f t="shared" si="24"/>
        <v/>
      </c>
      <c r="AD45" s="277" t="str">
        <f t="shared" si="25"/>
        <v/>
      </c>
      <c r="AE45" s="277" t="str">
        <f t="shared" si="26"/>
        <v/>
      </c>
      <c r="AF45" s="277" t="str">
        <f t="shared" si="27"/>
        <v/>
      </c>
      <c r="AG45" s="277" t="str">
        <f t="shared" si="28"/>
        <v/>
      </c>
      <c r="AH45" s="277" t="str">
        <f t="shared" si="29"/>
        <v/>
      </c>
      <c r="AI45" s="278" t="str">
        <f t="shared" si="30"/>
        <v/>
      </c>
      <c r="AJ45" s="401" t="str">
        <f t="shared" si="31"/>
        <v/>
      </c>
      <c r="AK45" s="186">
        <v>32</v>
      </c>
      <c r="AN45" s="188" t="str">
        <f t="shared" si="32"/>
        <v/>
      </c>
      <c r="AO45" s="183" t="str">
        <f t="shared" si="33"/>
        <v/>
      </c>
      <c r="AP45" s="184" t="str">
        <f t="shared" si="34"/>
        <v/>
      </c>
      <c r="AQ45" s="184" t="str">
        <f t="shared" si="35"/>
        <v/>
      </c>
      <c r="AR45" s="184" t="str">
        <f t="shared" si="36"/>
        <v/>
      </c>
      <c r="AS45" s="184" t="str">
        <f t="shared" si="37"/>
        <v/>
      </c>
      <c r="AT45" s="185" t="str">
        <f t="shared" si="38"/>
        <v/>
      </c>
      <c r="AU45" s="185" t="str">
        <f t="shared" si="39"/>
        <v/>
      </c>
      <c r="AV45" s="185" t="str">
        <f t="shared" si="40"/>
        <v/>
      </c>
      <c r="AW45" s="277" t="str">
        <f t="shared" si="41"/>
        <v/>
      </c>
      <c r="AX45" s="277" t="str">
        <f t="shared" si="42"/>
        <v/>
      </c>
      <c r="AY45" s="277" t="str">
        <f t="shared" si="43"/>
        <v/>
      </c>
      <c r="AZ45" s="277" t="str">
        <f t="shared" si="44"/>
        <v/>
      </c>
      <c r="BA45" s="277" t="str">
        <f t="shared" si="45"/>
        <v/>
      </c>
      <c r="BB45" s="278" t="str">
        <f t="shared" si="46"/>
        <v/>
      </c>
      <c r="BC45" s="401" t="str">
        <f t="shared" si="47"/>
        <v/>
      </c>
      <c r="BD45" s="186">
        <v>32</v>
      </c>
      <c r="BE45" s="187"/>
      <c r="BF45" s="187"/>
      <c r="BG45" s="188" t="str">
        <f t="shared" si="48"/>
        <v/>
      </c>
      <c r="BH45" s="183" t="str">
        <f t="shared" si="49"/>
        <v/>
      </c>
      <c r="BI45" s="184" t="str">
        <f t="shared" si="50"/>
        <v/>
      </c>
      <c r="BJ45" s="184" t="str">
        <f t="shared" si="51"/>
        <v/>
      </c>
      <c r="BK45" s="184" t="str">
        <f t="shared" si="52"/>
        <v/>
      </c>
      <c r="BL45" s="184" t="str">
        <f t="shared" si="53"/>
        <v/>
      </c>
      <c r="BM45" s="185" t="str">
        <f t="shared" si="54"/>
        <v/>
      </c>
      <c r="BN45" s="185" t="str">
        <f t="shared" si="55"/>
        <v/>
      </c>
      <c r="BO45" s="185" t="str">
        <f t="shared" si="56"/>
        <v/>
      </c>
      <c r="BP45" s="277" t="str">
        <f t="shared" si="57"/>
        <v/>
      </c>
      <c r="BQ45" s="277" t="str">
        <f t="shared" si="58"/>
        <v/>
      </c>
      <c r="BR45" s="277" t="str">
        <f t="shared" si="59"/>
        <v/>
      </c>
      <c r="BS45" s="277" t="str">
        <f t="shared" si="60"/>
        <v/>
      </c>
      <c r="BT45" s="277" t="str">
        <f t="shared" si="61"/>
        <v/>
      </c>
      <c r="BU45" s="278" t="str">
        <f t="shared" si="62"/>
        <v/>
      </c>
      <c r="BV45" s="401" t="str">
        <f t="shared" si="63"/>
        <v/>
      </c>
      <c r="BW45" s="186">
        <v>32</v>
      </c>
      <c r="BY45" s="187"/>
      <c r="BZ45" s="188" t="str">
        <f t="shared" si="64"/>
        <v/>
      </c>
      <c r="CA45" s="183" t="str">
        <f t="shared" si="65"/>
        <v/>
      </c>
      <c r="CB45" s="184" t="str">
        <f t="shared" si="66"/>
        <v/>
      </c>
      <c r="CC45" s="184" t="str">
        <f t="shared" si="67"/>
        <v/>
      </c>
      <c r="CD45" s="184" t="str">
        <f t="shared" si="68"/>
        <v/>
      </c>
      <c r="CE45" s="184" t="str">
        <f t="shared" si="69"/>
        <v/>
      </c>
      <c r="CF45" s="185" t="str">
        <f t="shared" si="70"/>
        <v/>
      </c>
      <c r="CG45" s="185" t="str">
        <f t="shared" si="71"/>
        <v/>
      </c>
      <c r="CH45" s="185" t="str">
        <f t="shared" si="72"/>
        <v/>
      </c>
      <c r="CI45" s="277" t="str">
        <f t="shared" si="73"/>
        <v/>
      </c>
      <c r="CJ45" s="277" t="str">
        <f t="shared" si="74"/>
        <v/>
      </c>
      <c r="CK45" s="277" t="str">
        <f t="shared" si="75"/>
        <v/>
      </c>
      <c r="CL45" s="277" t="str">
        <f t="shared" si="76"/>
        <v/>
      </c>
      <c r="CM45" s="277" t="str">
        <f t="shared" si="77"/>
        <v/>
      </c>
      <c r="CN45" s="278" t="str">
        <f t="shared" si="78"/>
        <v/>
      </c>
      <c r="CO45" s="401" t="str">
        <f t="shared" si="79"/>
        <v/>
      </c>
      <c r="CP45" s="186">
        <v>32</v>
      </c>
      <c r="CQ45" s="187"/>
      <c r="CR45" s="187"/>
      <c r="CS45" s="187"/>
      <c r="CT45" s="187"/>
      <c r="CU45" s="187"/>
      <c r="CV45" s="187"/>
      <c r="CW45" s="187"/>
      <c r="CX45" s="187"/>
      <c r="CZ45" s="189" t="str">
        <f>IFERROR(IF(AND('Classificação geral'!$G39="fem",'Classificação geral'!$H39=3,'Classificação geral'!$F39="par"),'Classificação geral'!$C39,""),"")</f>
        <v/>
      </c>
      <c r="DA45" s="178">
        <f>IF($CZ45='Classificação geral'!$C39,'Classificação geral'!$D39,"")</f>
        <v>0</v>
      </c>
      <c r="DB45" s="178">
        <f>IF($CZ45='Classificação geral'!$C39,'Classificação geral'!$E39,"")</f>
        <v>0</v>
      </c>
      <c r="DC45" s="178" t="str">
        <f>IF($CZ45='Classificação geral'!$C39,'Classificação geral'!$F39,"")</f>
        <v/>
      </c>
      <c r="DD45" s="178" t="str">
        <f>IF($CZ45='Classificação geral'!$C39,'Classificação geral'!$G39,"")</f>
        <v/>
      </c>
      <c r="DE45" s="189">
        <f>IF($DD45='Classificação geral'!$G39,'Classificação geral'!$H39,"")</f>
        <v>0</v>
      </c>
      <c r="DF45" s="176">
        <f>IFERROR(IF(DD45='Classificação geral'!$G39,'Classificação geral'!$K39,""),"")</f>
        <v>0</v>
      </c>
      <c r="DG45" s="176">
        <f>IFERROR(IF(DD45='Classificação geral'!$G39,'Classificação geral'!$L39,""),"")</f>
        <v>0</v>
      </c>
      <c r="DH45" s="176">
        <f>IFERROR(IF(DD45='Classificação geral'!$G39,'Classificação geral'!$J39,""),"")</f>
        <v>0</v>
      </c>
      <c r="DI45" s="176" t="str">
        <f>IFERROR(IF(DD45='Classificação geral'!$G39,'Classificação geral'!$EP39,""),"")</f>
        <v/>
      </c>
      <c r="DJ45" s="176" t="str">
        <f>IFERROR(IF(DD45='Classificação geral'!$G39,'Classificação geral'!$EQ39,""),"")</f>
        <v/>
      </c>
      <c r="DK45" s="176" t="str">
        <f>IFERROR(IF(DD45='Classificação geral'!$G39,'Classificação geral'!$ER39,""),"")</f>
        <v/>
      </c>
      <c r="DL45" s="176" t="str">
        <f>IFERROR(IF(DD45='Classificação geral'!$G39,'Classificação geral'!$ES39,""),"")</f>
        <v/>
      </c>
      <c r="DM45" s="176" t="str">
        <f>IFERROR(IF(DD45='Classificação geral'!$G39,'Classificação geral'!$ET39,""),"")</f>
        <v/>
      </c>
      <c r="DN45" s="180">
        <f>IFERROR(IF(DD45='Classificação geral'!$G39,'Classificação geral'!$AK39,""),"")</f>
        <v>0</v>
      </c>
      <c r="DO45" s="190" t="str">
        <f>IF($DD45='Classificação geral'!$G39,'Classificação geral'!$AL39,"")</f>
        <v/>
      </c>
      <c r="DP45" s="179" t="str">
        <f>IFERROR(RANK(DO45,DO:DO,0)+ COUNTIF(DO$12:DO44,DO45),"")</f>
        <v/>
      </c>
      <c r="DR45" s="189" t="str">
        <f>IFERROR(IF(AND('Classificação geral'!$G39="mas",'Classificação geral'!$H39=3,'Classificação geral'!$F39="par"),'Classificação geral'!$C39,""),"")</f>
        <v/>
      </c>
      <c r="DS45" s="178">
        <f>IF($DR45='Classificação geral'!$C39,'Classificação geral'!$D39,"")</f>
        <v>0</v>
      </c>
      <c r="DT45" s="178">
        <f>IF($DR45='Classificação geral'!$C39,'Classificação geral'!$E39,"")</f>
        <v>0</v>
      </c>
      <c r="DU45" s="178" t="str">
        <f>IF($DR45='Classificação geral'!$C39,'Classificação geral'!$F39,"")</f>
        <v/>
      </c>
      <c r="DV45" s="178" t="str">
        <f>IF($DR45='Classificação geral'!$C39,'Classificação geral'!$G39,"")</f>
        <v/>
      </c>
      <c r="DW45" s="189">
        <f>IF($DV45='Classificação geral'!$G39,'Classificação geral'!$H39,"")</f>
        <v>0</v>
      </c>
      <c r="DX45" s="176">
        <f>IFERROR(IF(DV45='Classificação geral'!$G39,'Classificação geral'!$K39,""),"")</f>
        <v>0</v>
      </c>
      <c r="DY45" s="176">
        <f>IFERROR(IF(DV45='Classificação geral'!$G39,'Classificação geral'!$L39,""),"")</f>
        <v>0</v>
      </c>
      <c r="DZ45" s="176">
        <f>IFERROR(IF(DV45='Classificação geral'!$G39,'Classificação geral'!$J39,""),"")</f>
        <v>0</v>
      </c>
      <c r="EA45" s="176" t="str">
        <f>IFERROR(IF(DV45='Classificação geral'!$G39,'Classificação geral'!$EP39,""),"")</f>
        <v/>
      </c>
      <c r="EB45" s="176" t="str">
        <f>IFERROR(IF(DV45='Classificação geral'!$G39,'Classificação geral'!$EQ39,""),"")</f>
        <v/>
      </c>
      <c r="EC45" s="176" t="str">
        <f>IFERROR(IF(DV45='Classificação geral'!$G39,'Classificação geral'!$ER39,""),"")</f>
        <v/>
      </c>
      <c r="ED45" s="176" t="str">
        <f>IFERROR(IF(DV45='Classificação geral'!$G39,'Classificação geral'!$ES39,""),"")</f>
        <v/>
      </c>
      <c r="EE45" s="176" t="str">
        <f>IFERROR(IF(DV45='Classificação geral'!$G39,'Classificação geral'!$ET39,""),"")</f>
        <v/>
      </c>
      <c r="EF45" s="180">
        <f>IFERROR(IF(DV45='Classificação geral'!$G39,'Classificação geral'!$AK39,""),"")</f>
        <v>0</v>
      </c>
      <c r="EG45" s="189" t="str">
        <f>IF($DV45='Classificação geral'!$G39,'Classificação geral'!$AL39,"")</f>
        <v/>
      </c>
      <c r="EH45" s="179" t="str">
        <f>IFERROR(RANK(EG45,EG:EG,0)+ COUNTIF(EG$12:EG44,EG45),"")</f>
        <v/>
      </c>
      <c r="EJ45" s="189" t="str">
        <f>IFERROR(IF(AND('Classificação geral'!$G39="fem",'Classificação geral'!$H39=3,'Classificação geral'!$F39="trio"),'Classificação geral'!$C39,""),"")</f>
        <v/>
      </c>
      <c r="EK45" s="178">
        <f>IF(EJ45='Classificação geral'!$C39,'Classificação geral'!$D39,"")</f>
        <v>0</v>
      </c>
      <c r="EL45" s="178">
        <f>IF(EJ45='Classificação geral'!$C39,'Classificação geral'!$E39,"")</f>
        <v>0</v>
      </c>
      <c r="EM45" s="178" t="str">
        <f>IF(EJ45='Classificação geral'!$C39,'Classificação geral'!$F39,"")</f>
        <v/>
      </c>
      <c r="EN45" s="178" t="str">
        <f>IF(EJ45='Classificação geral'!$C39,'Classificação geral'!$G39,"")</f>
        <v/>
      </c>
      <c r="EO45" s="189">
        <f>IF(EN45='Classificação geral'!$G39,'Classificação geral'!$H39,"")</f>
        <v>0</v>
      </c>
      <c r="EP45" s="176">
        <f>IFERROR(IF(EN45='Classificação geral'!$G39,'Classificação geral'!$K39,""),"")</f>
        <v>0</v>
      </c>
      <c r="EQ45" s="176">
        <f>IFERROR(IF(EN45='Classificação geral'!$G39,'Classificação geral'!$L39,""),"")</f>
        <v>0</v>
      </c>
      <c r="ER45" s="176">
        <f>IFERROR(IF(EN45='Classificação geral'!$G39,'Classificação geral'!$J39,""),"")</f>
        <v>0</v>
      </c>
      <c r="ES45" s="176" t="str">
        <f>IFERROR(IF(EN45='Classificação geral'!$G39,'Classificação geral'!$EP39,""),"")</f>
        <v/>
      </c>
      <c r="ET45" s="176" t="str">
        <f>IFERROR(IF(EN45='Classificação geral'!$G39,'Classificação geral'!$EQ39,""),"")</f>
        <v/>
      </c>
      <c r="EU45" s="176" t="str">
        <f>IFERROR(IF(EN45='Classificação geral'!$G39,'Classificação geral'!$ER39,""),"")</f>
        <v/>
      </c>
      <c r="EV45" s="176" t="str">
        <f>IFERROR(IF(EN45='Classificação geral'!$G39,'Classificação geral'!$ES39,""),"")</f>
        <v/>
      </c>
      <c r="EW45" s="176" t="str">
        <f>IFERROR(IF(EN45='Classificação geral'!$G39,'Classificação geral'!$ET39,""),"")</f>
        <v/>
      </c>
      <c r="EX45" s="180">
        <f>IFERROR(IF(EN45='Classificação geral'!$G39,'Classificação geral'!$AK39,""),"")</f>
        <v>0</v>
      </c>
      <c r="EY45" s="189" t="str">
        <f>IF(EN45='Classificação geral'!$G39,'Classificação geral'!$AL39,"")</f>
        <v/>
      </c>
      <c r="EZ45" s="179" t="str">
        <f>IFERROR(RANK(EY45,EY:EY,0)+ COUNTIF(EY$12:EY44,EY45),"")</f>
        <v/>
      </c>
      <c r="FB45" s="189" t="str">
        <f>IFERROR(IF(AND('Classificação geral'!$G39="mas",'Classificação geral'!$H39=3,'Classificação geral'!$F39="trio"),'Classificação geral'!$C39,""),"")</f>
        <v/>
      </c>
      <c r="FC45" s="178">
        <f>IF(FB45='Classificação geral'!$C39,'Classificação geral'!$D39,"")</f>
        <v>0</v>
      </c>
      <c r="FD45" s="178">
        <f>IF(FB45='Classificação geral'!$C39,'Classificação geral'!$E39,"")</f>
        <v>0</v>
      </c>
      <c r="FE45" s="178" t="str">
        <f>IF(FB45='Classificação geral'!$C39,'Classificação geral'!$F39,"")</f>
        <v/>
      </c>
      <c r="FF45" s="178" t="str">
        <f>IF(FB45='Classificação geral'!$C39,'Classificação geral'!$G39,"")</f>
        <v/>
      </c>
      <c r="FG45" s="189">
        <f>IF(FF45='Classificação geral'!$G39,'Classificação geral'!$H39,"")</f>
        <v>0</v>
      </c>
      <c r="FH45" s="176">
        <f>IFERROR(IF(FF45='Classificação geral'!$G39,'Classificação geral'!$K39,""),"")</f>
        <v>0</v>
      </c>
      <c r="FI45" s="176">
        <f>IFERROR(IF(FF45='Classificação geral'!$G39,'Classificação geral'!$L39,""),"")</f>
        <v>0</v>
      </c>
      <c r="FJ45" s="176">
        <f>IFERROR(IF(FF45='Classificação geral'!$G39,'Classificação geral'!$J39,""),"")</f>
        <v>0</v>
      </c>
      <c r="FK45" s="176" t="str">
        <f>IFERROR(IF(FF45='Classificação geral'!$G39,'Classificação geral'!$EP39,""),"")</f>
        <v/>
      </c>
      <c r="FL45" s="176" t="str">
        <f>IFERROR(IF(FF45='Classificação geral'!$G39,'Classificação geral'!$EQ39,""),"")</f>
        <v/>
      </c>
      <c r="FM45" s="176" t="str">
        <f>IFERROR(IF(FF45='Classificação geral'!$G39,'Classificação geral'!$ER39,""),"")</f>
        <v/>
      </c>
      <c r="FN45" s="176" t="str">
        <f>IFERROR(IF(FF45='Classificação geral'!$G39,'Classificação geral'!$ES39,""),"")</f>
        <v/>
      </c>
      <c r="FO45" s="176" t="str">
        <f>IFERROR(IF(FF45='Classificação geral'!$G39,'Classificação geral'!$ET39,""),"")</f>
        <v/>
      </c>
      <c r="FP45" s="180">
        <f>IFERROR(IF(FF45='Classificação geral'!$G39,'Classificação geral'!$AK39,""),"")</f>
        <v>0</v>
      </c>
      <c r="FQ45" s="189" t="str">
        <f>IF(FF45='Classificação geral'!$G39,'Classificação geral'!$AL39,"")</f>
        <v/>
      </c>
      <c r="FR45" s="179" t="str">
        <f>IFERROR(RANK(FQ45,FQ:FQ,0)+ COUNTIF(FQ$12:FQ44,FQ45),"")</f>
        <v/>
      </c>
      <c r="FT45" s="189" t="str">
        <f>IFERROR(IF(AND('Classificação geral'!$G39="misto",'Classificação geral'!$H39=3,'Classificação geral'!$F39="par"),'Classificação geral'!$C39,""),"")</f>
        <v/>
      </c>
      <c r="FU45" s="178">
        <f>IF(FT45='Classificação geral'!$C39,'Classificação geral'!$D39,"")</f>
        <v>0</v>
      </c>
      <c r="FV45" s="178">
        <f>IF(FT45='Classificação geral'!$C39,'Classificação geral'!$E39,"")</f>
        <v>0</v>
      </c>
      <c r="FW45" s="178" t="str">
        <f>IF(FT45='Classificação geral'!$C39,'Classificação geral'!$F39,"")</f>
        <v/>
      </c>
      <c r="FX45" s="178" t="str">
        <f>IF(FT45='Classificação geral'!$C39,'Classificação geral'!$G39,"")</f>
        <v/>
      </c>
      <c r="FY45" s="189">
        <f>IF(FX45='Classificação geral'!$G39,'Classificação geral'!$H39,"")</f>
        <v>0</v>
      </c>
      <c r="FZ45" s="176">
        <f>IFERROR(IF(FX45='Classificação geral'!$G39,'Classificação geral'!$K39,""),"")</f>
        <v>0</v>
      </c>
      <c r="GA45" s="176">
        <f>IFERROR(IF(FX45='Classificação geral'!$G39,'Classificação geral'!$L39,""),"")</f>
        <v>0</v>
      </c>
      <c r="GB45" s="176">
        <f>IFERROR(IF(FX45='Classificação geral'!$G39,'Classificação geral'!$J39,""),"")</f>
        <v>0</v>
      </c>
      <c r="GC45" s="176" t="str">
        <f>IFERROR(IF(FX45='Classificação geral'!$G39,'Classificação geral'!$EP39,""),"")</f>
        <v/>
      </c>
      <c r="GD45" s="176" t="str">
        <f>IFERROR(IF(FX45='Classificação geral'!$G39,'Classificação geral'!$EQ39,""),"")</f>
        <v/>
      </c>
      <c r="GE45" s="176" t="str">
        <f>IFERROR(IF(FX45='Classificação geral'!$G39,'Classificação geral'!$ER39,""),"")</f>
        <v/>
      </c>
      <c r="GF45" s="176" t="str">
        <f>IFERROR(IF(FX45='Classificação geral'!$G39,'Classificação geral'!$ES39,""),"")</f>
        <v/>
      </c>
      <c r="GG45" s="176" t="str">
        <f>IFERROR(IF(FX45='Classificação geral'!$G39,'Classificação geral'!$ET39,""),"")</f>
        <v/>
      </c>
      <c r="GH45" s="180">
        <f>IFERROR(IF(FX45='Classificação geral'!$G39,'Classificação geral'!$AK39,""),"")</f>
        <v>0</v>
      </c>
      <c r="GI45" s="189" t="str">
        <f>IF(FX45='Classificação geral'!$G39,'Classificação geral'!$AL39,"")</f>
        <v/>
      </c>
      <c r="GJ45" s="179" t="str">
        <f>IFERROR(RANK(GI45,GI:GI,0)+ COUNTIF(GI$12:GI44,GI45),"")</f>
        <v/>
      </c>
    </row>
    <row r="46" spans="2:192" s="181" customFormat="1" ht="21.75" customHeight="1" x14ac:dyDescent="0.3">
      <c r="B46" s="188" t="str">
        <f t="shared" ref="B46:B69" si="80">IFERROR(INDEX($CZ$14:$CZ$105,MATCH($R46,$DP$14:$DP$105,0)),"")</f>
        <v/>
      </c>
      <c r="C46" s="183" t="str">
        <f t="shared" ref="C46:C69" si="81">IFERROR(INDEX(DA$14:DA$105,MATCH($R46,$DP$14:$DP$105,0)),"")</f>
        <v/>
      </c>
      <c r="D46" s="184" t="str">
        <f t="shared" ref="D46:D69" si="82">IFERROR(INDEX(DB$14:DB$105,MATCH($R46,$DP$14:$DP$105,0)),"")</f>
        <v/>
      </c>
      <c r="E46" s="184" t="str">
        <f t="shared" ref="E46:E69" si="83">IFERROR(INDEX(DC$14:DC$105,MATCH($R46,$DP$14:$DP$105,0)),"")</f>
        <v/>
      </c>
      <c r="F46" s="184" t="str">
        <f t="shared" ref="F46:F69" si="84">IFERROR(INDEX(DD$14:DD$105,MATCH($R46,$DP$14:$DP$105,0)),"")</f>
        <v/>
      </c>
      <c r="G46" s="184" t="str">
        <f t="shared" ref="G46:G69" si="85">IFERROR(INDEX(DE$14:DE$105,MATCH($R46,$DP$14:$DP$105,0)),"")</f>
        <v/>
      </c>
      <c r="H46" s="185" t="str">
        <f t="shared" ref="H46:H69" si="86">IFERROR(INDEX(DF$14:DF$105,MATCH($R46,DP$14:DP$105,0)),"")</f>
        <v/>
      </c>
      <c r="I46" s="185" t="str">
        <f t="shared" ref="I46:I69" si="87">IFERROR(INDEX(DG$14:DG$105,MATCH($R46,DP$14:DP$105,0)),"")</f>
        <v/>
      </c>
      <c r="J46" s="185" t="str">
        <f t="shared" ref="J46:J69" si="88">IFERROR(INDEX(DH$14:DH$105,MATCH($R46,DP$14:DP$105,0)),"")</f>
        <v/>
      </c>
      <c r="K46" s="277" t="str">
        <f t="shared" ref="K46:K69" si="89">IFERROR(INDEX(DI$14:DI$105,MATCH($R46,DP$14:DP$105,0)),"")</f>
        <v/>
      </c>
      <c r="L46" s="277" t="str">
        <f t="shared" ref="L46:L69" si="90">IFERROR(INDEX(DJ$14:DJ$105,MATCH($R46,DP$14:DP$105,0)),"")</f>
        <v/>
      </c>
      <c r="M46" s="277" t="str">
        <f t="shared" ref="M46:M69" si="91">IFERROR(INDEX(DK$14:DK$105,MATCH($R46,DP$14:DP$105,0)),"")</f>
        <v/>
      </c>
      <c r="N46" s="277" t="str">
        <f t="shared" ref="N46:N69" si="92">IFERROR(INDEX(DL$14:DL$105,MATCH($R46,DP$14:DP$105,0)),"")</f>
        <v/>
      </c>
      <c r="O46" s="277" t="str">
        <f t="shared" ref="O46:O69" si="93">IFERROR(INDEX(DM$14:DM$105,MATCH($R46,DP$14:DP$105,0)),"")</f>
        <v/>
      </c>
      <c r="P46" s="278" t="str">
        <f t="shared" ref="P46:P69" si="94">IFERROR(INDEX(DN$14:DN$105,MATCH($R46,DP$14:DP$105,0)),"")</f>
        <v/>
      </c>
      <c r="Q46" s="401" t="str">
        <f t="shared" si="15"/>
        <v/>
      </c>
      <c r="R46" s="186">
        <v>33</v>
      </c>
      <c r="S46" s="187"/>
      <c r="T46" s="187"/>
      <c r="U46" s="188" t="str">
        <f t="shared" ref="U46:U69" si="95">IFERROR(INDEX(DR$14:DR$105,MATCH($AK46,$EH$14:$EH$105,0)),"")</f>
        <v/>
      </c>
      <c r="V46" s="183" t="str">
        <f t="shared" ref="V46:V69" si="96">IFERROR(INDEX(DS$14:DS$105,MATCH($AK46,$EH$14:$EH$105,0)),"")</f>
        <v/>
      </c>
      <c r="W46" s="184" t="str">
        <f t="shared" ref="W46:W69" si="97">IFERROR(INDEX(DT$14:DT$105,MATCH($AK46,$EH$14:$EH$105,0)),"")</f>
        <v/>
      </c>
      <c r="X46" s="184" t="str">
        <f t="shared" ref="X46:X69" si="98">IFERROR(INDEX(DU$14:DU$105,MATCH($AK46,$EH$14:$EH$105,0)),"")</f>
        <v/>
      </c>
      <c r="Y46" s="184" t="str">
        <f t="shared" ref="Y46:Y69" si="99">IFERROR(INDEX(DV$14:DV$105,MATCH($AK46,$EH$14:$EH$105,0)),"")</f>
        <v/>
      </c>
      <c r="Z46" s="184" t="str">
        <f t="shared" ref="Z46:Z69" si="100">IFERROR(INDEX(DW$14:DW$105,MATCH($AK46,$EH$14:$EH$105,0)),"")</f>
        <v/>
      </c>
      <c r="AA46" s="185" t="str">
        <f t="shared" ref="AA46:AA69" si="101">IFERROR(INDEX(DX$14:DX$105,MATCH($R46,EH$14:EH$105,0)),"")</f>
        <v/>
      </c>
      <c r="AB46" s="185" t="str">
        <f t="shared" ref="AB46:AB69" si="102">IFERROR(INDEX(DY$14:DY$105,MATCH($R46,EH$14:EH$105,0)),"")</f>
        <v/>
      </c>
      <c r="AC46" s="185" t="str">
        <f t="shared" ref="AC46:AC69" si="103">IFERROR(INDEX(DZ$14:DZ$105,MATCH($R46,EH$14:EH$105,0)),"")</f>
        <v/>
      </c>
      <c r="AD46" s="277" t="str">
        <f t="shared" ref="AD46:AD69" si="104">IFERROR(INDEX(EA$14:EA$105,MATCH($R46,EH$14:EH$105,0)),"")</f>
        <v/>
      </c>
      <c r="AE46" s="277" t="str">
        <f t="shared" ref="AE46:AE69" si="105">IFERROR(INDEX(EB$14:EB$105,MATCH($R46,EH$14:EH$105,0)),"")</f>
        <v/>
      </c>
      <c r="AF46" s="277" t="str">
        <f t="shared" ref="AF46:AF69" si="106">IFERROR(INDEX(EC$14:EC$105,MATCH($R46,EH$14:EH$105,0)),"")</f>
        <v/>
      </c>
      <c r="AG46" s="277" t="str">
        <f t="shared" ref="AG46:AG69" si="107">IFERROR(INDEX(ED$14:ED$105,MATCH($R46,EH$14:EH$105,0)),"")</f>
        <v/>
      </c>
      <c r="AH46" s="277" t="str">
        <f t="shared" ref="AH46:AH69" si="108">IFERROR(INDEX(EE$14:EE$105,MATCH($R46,EH$14:EH$105,0)),"")</f>
        <v/>
      </c>
      <c r="AI46" s="278" t="str">
        <f t="shared" ref="AI46:AI69" si="109">IFERROR(INDEX(EF$14:EF$105,MATCH($R46,EH$14:EH$105,0)),"")</f>
        <v/>
      </c>
      <c r="AJ46" s="401" t="str">
        <f t="shared" ref="AJ46:AJ69" si="110">IFERROR(INDEX(EG$14:EG$105,MATCH($AK46,$EH$14:$EH$105,0)),"")</f>
        <v/>
      </c>
      <c r="AK46" s="186">
        <v>33</v>
      </c>
      <c r="AN46" s="188" t="str">
        <f t="shared" ref="AN46:AN69" si="111">IFERROR(INDEX(EJ$14:EJ$105,MATCH($BD46,$EZ$14:$EZ$105,0)),"")</f>
        <v/>
      </c>
      <c r="AO46" s="183" t="str">
        <f t="shared" ref="AO46:AO69" si="112">IFERROR(INDEX(EK$14:EK$105,MATCH($BD46,$EZ$14:$EZ$105,0)),"")</f>
        <v/>
      </c>
      <c r="AP46" s="184" t="str">
        <f t="shared" ref="AP46:AP69" si="113">IFERROR(INDEX(EL$14:EL$105,MATCH($BD46,$EZ$14:$EZ$105,0)),"")</f>
        <v/>
      </c>
      <c r="AQ46" s="184" t="str">
        <f t="shared" ref="AQ46:AQ69" si="114">IFERROR(INDEX(EM$14:EM$105,MATCH($BD46,$EZ$14:$EZ$105,0)),"")</f>
        <v/>
      </c>
      <c r="AR46" s="184" t="str">
        <f t="shared" ref="AR46:AR69" si="115">IFERROR(INDEX(EN$14:EN$105,MATCH($BD46,$EZ$14:$EZ$105,0)),"")</f>
        <v/>
      </c>
      <c r="AS46" s="184" t="str">
        <f t="shared" ref="AS46:AS69" si="116">IFERROR(INDEX(EO$14:EO$105,MATCH($BD46,$EZ$14:$EZ$105,0)),"")</f>
        <v/>
      </c>
      <c r="AT46" s="185" t="str">
        <f t="shared" ref="AT46:AT69" si="117">IFERROR(INDEX(EP$14:EP$105,MATCH($R46,EZ$14:EZ$105,0)),"")</f>
        <v/>
      </c>
      <c r="AU46" s="185" t="str">
        <f t="shared" ref="AU46:AU69" si="118">IFERROR(INDEX(EQ$14:EQ$105,MATCH($R46,EZ$14:EZ$105,0)),"")</f>
        <v/>
      </c>
      <c r="AV46" s="185" t="str">
        <f t="shared" ref="AV46:AV69" si="119">IFERROR(INDEX(ER$14:ER$105,MATCH($R46,EZ$14:EZ$105,0)),"")</f>
        <v/>
      </c>
      <c r="AW46" s="277" t="str">
        <f t="shared" ref="AW46:AW69" si="120">IFERROR(INDEX(ES$14:ES$105,MATCH($R46,EZ$14:EZ$105,0)),"")</f>
        <v/>
      </c>
      <c r="AX46" s="277" t="str">
        <f t="shared" ref="AX46:AX69" si="121">IFERROR(INDEX(ET$14:ET$105,MATCH($R46,EZ$14:EZ$105,0)),"")</f>
        <v/>
      </c>
      <c r="AY46" s="277" t="str">
        <f t="shared" ref="AY46:AY69" si="122">IFERROR(INDEX(EU$14:EU$105,MATCH($R46,EZ$14:EZ$105,0)),"")</f>
        <v/>
      </c>
      <c r="AZ46" s="277" t="str">
        <f t="shared" ref="AZ46:AZ69" si="123">IFERROR(INDEX(EV$14:EV$105,MATCH($R46,EZ$14:EZ$105,0)),"")</f>
        <v/>
      </c>
      <c r="BA46" s="277" t="str">
        <f t="shared" ref="BA46:BA69" si="124">IFERROR(INDEX(EW$14:EW$105,MATCH($R46,EZ$14:EZ$105,0)),"")</f>
        <v/>
      </c>
      <c r="BB46" s="278" t="str">
        <f t="shared" ref="BB46:BB69" si="125">IFERROR(INDEX(EX$14:EX$105,MATCH($R46,EZ$14:EZ$105,0)),"")</f>
        <v/>
      </c>
      <c r="BC46" s="401" t="str">
        <f t="shared" ref="BC46:BC69" si="126">IFERROR(INDEX(EY$14:EY$105,MATCH($BD46,$EZ$14:$EZ$105,0)),"")</f>
        <v/>
      </c>
      <c r="BD46" s="186">
        <v>33</v>
      </c>
      <c r="BE46" s="187"/>
      <c r="BF46" s="187"/>
      <c r="BG46" s="188" t="str">
        <f t="shared" ref="BG46:BG69" si="127">IFERROR(INDEX(FB$14:FB$105,MATCH($BW46,$FR$14:$FR$105,0)),"")</f>
        <v/>
      </c>
      <c r="BH46" s="183" t="str">
        <f t="shared" ref="BH46:BH69" si="128">IFERROR(INDEX(FC$14:FC$105,MATCH($BW46,$FR$14:$FR$105,0)),"")</f>
        <v/>
      </c>
      <c r="BI46" s="184" t="str">
        <f t="shared" ref="BI46:BI69" si="129">IFERROR(INDEX(FD$14:FD$105,MATCH($BW46,$FR$14:$FR$105,0)),"")</f>
        <v/>
      </c>
      <c r="BJ46" s="184" t="str">
        <f t="shared" ref="BJ46:BJ69" si="130">IFERROR(INDEX(FE$14:FE$105,MATCH($BW46,$FR$14:$FR$105,0)),"")</f>
        <v/>
      </c>
      <c r="BK46" s="184" t="str">
        <f t="shared" ref="BK46:BK69" si="131">IFERROR(INDEX(FF$14:FF$105,MATCH($BW46,$FR$14:$FR$105,0)),"")</f>
        <v/>
      </c>
      <c r="BL46" s="184" t="str">
        <f t="shared" ref="BL46:BL69" si="132">IFERROR(INDEX(FG$14:FG$105,MATCH($BW46,$FR$14:$FR$105,0)),"")</f>
        <v/>
      </c>
      <c r="BM46" s="185" t="str">
        <f t="shared" ref="BM46:BM69" si="133">IFERROR(INDEX(FH$14:FH$105,MATCH($R46,FR$14:FR$105,0)),"")</f>
        <v/>
      </c>
      <c r="BN46" s="185" t="str">
        <f t="shared" ref="BN46:BN69" si="134">IFERROR(INDEX(FI$14:FI$105,MATCH($R46,FR$14:FR$105,0)),"")</f>
        <v/>
      </c>
      <c r="BO46" s="185" t="str">
        <f t="shared" ref="BO46:BO69" si="135">IFERROR(INDEX(FJ$14:FJ$105,MATCH($R46,FR$14:FR$105,0)),"")</f>
        <v/>
      </c>
      <c r="BP46" s="277" t="str">
        <f t="shared" ref="BP46:BP69" si="136">IFERROR(INDEX(FK$14:FK$105,MATCH($R46,FR$14:FR$105,0)),"")</f>
        <v/>
      </c>
      <c r="BQ46" s="277" t="str">
        <f t="shared" ref="BQ46:BQ69" si="137">IFERROR(INDEX(FL$14:FL$105,MATCH($R46,FR$14:FR$105,0)),"")</f>
        <v/>
      </c>
      <c r="BR46" s="277" t="str">
        <f t="shared" ref="BR46:BR69" si="138">IFERROR(INDEX(FM$14:FM$105,MATCH($R46,FR$14:FR$105,0)),"")</f>
        <v/>
      </c>
      <c r="BS46" s="277" t="str">
        <f t="shared" ref="BS46:BS69" si="139">IFERROR(INDEX(FN$14:FN$105,MATCH($R46,FR$14:FR$105,0)),"")</f>
        <v/>
      </c>
      <c r="BT46" s="277" t="str">
        <f t="shared" ref="BT46:BT69" si="140">IFERROR(INDEX(FO$14:FO$105,MATCH($R46,FR$14:FR$105,0)),"")</f>
        <v/>
      </c>
      <c r="BU46" s="278" t="str">
        <f t="shared" ref="BU46:BU69" si="141">IFERROR(INDEX(FP$14:FP$105,MATCH($R46,FR$14:FR$105,0)),"")</f>
        <v/>
      </c>
      <c r="BV46" s="401" t="str">
        <f t="shared" ref="BV46:BV69" si="142">IFERROR(INDEX(FQ$14:FQ$105,MATCH($BW46,$FR$14:$FR$105,0)),"")</f>
        <v/>
      </c>
      <c r="BW46" s="186">
        <v>33</v>
      </c>
      <c r="BY46" s="187"/>
      <c r="BZ46" s="188" t="str">
        <f t="shared" ref="BZ46:BZ69" si="143">IFERROR(INDEX(FT$14:FT$105,MATCH($CP46,$GJ$14:$GJ$105,0)),"")</f>
        <v/>
      </c>
      <c r="CA46" s="183" t="str">
        <f t="shared" ref="CA46:CA69" si="144">IFERROR(INDEX(FU$14:FU$105,MATCH($CP46,$GJ$14:$GJ$105,0)),"")</f>
        <v/>
      </c>
      <c r="CB46" s="184" t="str">
        <f t="shared" ref="CB46:CB69" si="145">IFERROR(INDEX(FV$14:FV$105,MATCH($CP46,$GJ$14:$GJ$105,0)),"")</f>
        <v/>
      </c>
      <c r="CC46" s="184" t="str">
        <f t="shared" ref="CC46:CC69" si="146">IFERROR(INDEX(FW$14:FW$105,MATCH($CP46,$GJ$14:$GJ$105,0)),"")</f>
        <v/>
      </c>
      <c r="CD46" s="184" t="str">
        <f t="shared" ref="CD46:CD69" si="147">IFERROR(INDEX(FX$14:FX$105,MATCH($CP46,$GJ$14:$GJ$105,0)),"")</f>
        <v/>
      </c>
      <c r="CE46" s="184" t="str">
        <f t="shared" ref="CE46:CE69" si="148">IFERROR(INDEX(FY$14:FY$105,MATCH($CP46,$GJ$14:$GJ$105,0)),"")</f>
        <v/>
      </c>
      <c r="CF46" s="185" t="str">
        <f t="shared" si="70"/>
        <v/>
      </c>
      <c r="CG46" s="185" t="str">
        <f t="shared" si="71"/>
        <v/>
      </c>
      <c r="CH46" s="185" t="str">
        <f t="shared" si="72"/>
        <v/>
      </c>
      <c r="CI46" s="277" t="str">
        <f t="shared" si="73"/>
        <v/>
      </c>
      <c r="CJ46" s="277" t="str">
        <f t="shared" si="74"/>
        <v/>
      </c>
      <c r="CK46" s="277" t="str">
        <f t="shared" si="75"/>
        <v/>
      </c>
      <c r="CL46" s="277" t="str">
        <f t="shared" si="76"/>
        <v/>
      </c>
      <c r="CM46" s="277" t="str">
        <f t="shared" si="77"/>
        <v/>
      </c>
      <c r="CN46" s="278" t="str">
        <f t="shared" si="78"/>
        <v/>
      </c>
      <c r="CO46" s="401" t="str">
        <f t="shared" si="79"/>
        <v/>
      </c>
      <c r="CP46" s="186">
        <v>33</v>
      </c>
      <c r="CQ46" s="187"/>
      <c r="CR46" s="187"/>
      <c r="CS46" s="187"/>
      <c r="CT46" s="187"/>
      <c r="CU46" s="187"/>
      <c r="CV46" s="187"/>
      <c r="CW46" s="187"/>
      <c r="CX46" s="187"/>
      <c r="CZ46" s="189" t="str">
        <f>IFERROR(IF(AND('Classificação geral'!$G40="fem",'Classificação geral'!$H40=3,'Classificação geral'!$F40="par"),'Classificação geral'!$C40,""),"")</f>
        <v/>
      </c>
      <c r="DA46" s="178">
        <f>IF($CZ46='Classificação geral'!$C40,'Classificação geral'!$D40,"")</f>
        <v>0</v>
      </c>
      <c r="DB46" s="178">
        <f>IF($CZ46='Classificação geral'!$C40,'Classificação geral'!$E40,"")</f>
        <v>0</v>
      </c>
      <c r="DC46" s="178" t="str">
        <f>IF($CZ46='Classificação geral'!$C40,'Classificação geral'!$F40,"")</f>
        <v/>
      </c>
      <c r="DD46" s="178" t="str">
        <f>IF($CZ46='Classificação geral'!$C40,'Classificação geral'!$G40,"")</f>
        <v/>
      </c>
      <c r="DE46" s="189">
        <f>IF($DD46='Classificação geral'!$G40,'Classificação geral'!$H40,"")</f>
        <v>0</v>
      </c>
      <c r="DF46" s="176">
        <f>IFERROR(IF(DD46='Classificação geral'!$G40,'Classificação geral'!$K40,""),"")</f>
        <v>0</v>
      </c>
      <c r="DG46" s="176">
        <f>IFERROR(IF(DD46='Classificação geral'!$G40,'Classificação geral'!$L40,""),"")</f>
        <v>0</v>
      </c>
      <c r="DH46" s="176">
        <f>IFERROR(IF(DD46='Classificação geral'!$G40,'Classificação geral'!$J40,""),"")</f>
        <v>0</v>
      </c>
      <c r="DI46" s="176" t="str">
        <f>IFERROR(IF(DD46='Classificação geral'!$G40,'Classificação geral'!$EP40,""),"")</f>
        <v/>
      </c>
      <c r="DJ46" s="176" t="str">
        <f>IFERROR(IF(DD46='Classificação geral'!$G40,'Classificação geral'!$EQ40,""),"")</f>
        <v/>
      </c>
      <c r="DK46" s="176" t="str">
        <f>IFERROR(IF(DD46='Classificação geral'!$G40,'Classificação geral'!$ER40,""),"")</f>
        <v/>
      </c>
      <c r="DL46" s="176" t="str">
        <f>IFERROR(IF(DD46='Classificação geral'!$G40,'Classificação geral'!$ES40,""),"")</f>
        <v/>
      </c>
      <c r="DM46" s="176" t="str">
        <f>IFERROR(IF(DD46='Classificação geral'!$G40,'Classificação geral'!$ET40,""),"")</f>
        <v/>
      </c>
      <c r="DN46" s="180">
        <f>IFERROR(IF(DD46='Classificação geral'!$G40,'Classificação geral'!$AK40,""),"")</f>
        <v>0</v>
      </c>
      <c r="DO46" s="190" t="str">
        <f>IF($DD46='Classificação geral'!$G40,'Classificação geral'!$AL40,"")</f>
        <v/>
      </c>
      <c r="DP46" s="179" t="str">
        <f>IFERROR(RANK(DO46,DO:DO,0)+ COUNTIF(DO$12:DO45,DO46),"")</f>
        <v/>
      </c>
      <c r="DR46" s="189" t="str">
        <f>IFERROR(IF(AND('Classificação geral'!$G40="mas",'Classificação geral'!$H40=3,'Classificação geral'!$F40="par"),'Classificação geral'!$C40,""),"")</f>
        <v/>
      </c>
      <c r="DS46" s="178">
        <f>IF($DR46='Classificação geral'!$C40,'Classificação geral'!$D40,"")</f>
        <v>0</v>
      </c>
      <c r="DT46" s="178">
        <f>IF($DR46='Classificação geral'!$C40,'Classificação geral'!$E40,"")</f>
        <v>0</v>
      </c>
      <c r="DU46" s="178" t="str">
        <f>IF($DR46='Classificação geral'!$C40,'Classificação geral'!$F40,"")</f>
        <v/>
      </c>
      <c r="DV46" s="178" t="str">
        <f>IF($DR46='Classificação geral'!$C40,'Classificação geral'!$G40,"")</f>
        <v/>
      </c>
      <c r="DW46" s="189">
        <f>IF($DV46='Classificação geral'!$G40,'Classificação geral'!$H40,"")</f>
        <v>0</v>
      </c>
      <c r="DX46" s="176">
        <f>IFERROR(IF(DV46='Classificação geral'!$G40,'Classificação geral'!$K40,""),"")</f>
        <v>0</v>
      </c>
      <c r="DY46" s="176">
        <f>IFERROR(IF(DV46='Classificação geral'!$G40,'Classificação geral'!$L40,""),"")</f>
        <v>0</v>
      </c>
      <c r="DZ46" s="176">
        <f>IFERROR(IF(DV46='Classificação geral'!$G40,'Classificação geral'!$J40,""),"")</f>
        <v>0</v>
      </c>
      <c r="EA46" s="176" t="str">
        <f>IFERROR(IF(DV46='Classificação geral'!$G40,'Classificação geral'!$EP40,""),"")</f>
        <v/>
      </c>
      <c r="EB46" s="176" t="str">
        <f>IFERROR(IF(DV46='Classificação geral'!$G40,'Classificação geral'!$EQ40,""),"")</f>
        <v/>
      </c>
      <c r="EC46" s="176" t="str">
        <f>IFERROR(IF(DV46='Classificação geral'!$G40,'Classificação geral'!$ER40,""),"")</f>
        <v/>
      </c>
      <c r="ED46" s="176" t="str">
        <f>IFERROR(IF(DV46='Classificação geral'!$G40,'Classificação geral'!$ES40,""),"")</f>
        <v/>
      </c>
      <c r="EE46" s="176" t="str">
        <f>IFERROR(IF(DV46='Classificação geral'!$G40,'Classificação geral'!$ET40,""),"")</f>
        <v/>
      </c>
      <c r="EF46" s="180">
        <f>IFERROR(IF(DV46='Classificação geral'!$G40,'Classificação geral'!$AK40,""),"")</f>
        <v>0</v>
      </c>
      <c r="EG46" s="189" t="str">
        <f>IF($DV46='Classificação geral'!$G40,'Classificação geral'!$AL40,"")</f>
        <v/>
      </c>
      <c r="EH46" s="179" t="str">
        <f>IFERROR(RANK(EG46,EG:EG,0)+ COUNTIF(EG$12:EG45,EG46),"")</f>
        <v/>
      </c>
      <c r="EJ46" s="189" t="str">
        <f>IFERROR(IF(AND('Classificação geral'!$G40="fem",'Classificação geral'!$H40=3,'Classificação geral'!$F40="trio"),'Classificação geral'!$C40,""),"")</f>
        <v/>
      </c>
      <c r="EK46" s="178">
        <f>IF(EJ46='Classificação geral'!$C40,'Classificação geral'!$D40,"")</f>
        <v>0</v>
      </c>
      <c r="EL46" s="178">
        <f>IF(EJ46='Classificação geral'!$C40,'Classificação geral'!$E40,"")</f>
        <v>0</v>
      </c>
      <c r="EM46" s="178" t="str">
        <f>IF(EJ46='Classificação geral'!$C40,'Classificação geral'!$F40,"")</f>
        <v/>
      </c>
      <c r="EN46" s="178" t="str">
        <f>IF(EJ46='Classificação geral'!$C40,'Classificação geral'!$G40,"")</f>
        <v/>
      </c>
      <c r="EO46" s="189">
        <f>IF(EN46='Classificação geral'!$G40,'Classificação geral'!$H40,"")</f>
        <v>0</v>
      </c>
      <c r="EP46" s="176">
        <f>IFERROR(IF(EN46='Classificação geral'!$G40,'Classificação geral'!$K40,""),"")</f>
        <v>0</v>
      </c>
      <c r="EQ46" s="176">
        <f>IFERROR(IF(EN46='Classificação geral'!$G40,'Classificação geral'!$L40,""),"")</f>
        <v>0</v>
      </c>
      <c r="ER46" s="176">
        <f>IFERROR(IF(EN46='Classificação geral'!$G40,'Classificação geral'!$J40,""),"")</f>
        <v>0</v>
      </c>
      <c r="ES46" s="176" t="str">
        <f>IFERROR(IF(EN46='Classificação geral'!$G40,'Classificação geral'!$EP40,""),"")</f>
        <v/>
      </c>
      <c r="ET46" s="176" t="str">
        <f>IFERROR(IF(EN46='Classificação geral'!$G40,'Classificação geral'!$EQ40,""),"")</f>
        <v/>
      </c>
      <c r="EU46" s="176" t="str">
        <f>IFERROR(IF(EN46='Classificação geral'!$G40,'Classificação geral'!$ER40,""),"")</f>
        <v/>
      </c>
      <c r="EV46" s="176" t="str">
        <f>IFERROR(IF(EN46='Classificação geral'!$G40,'Classificação geral'!$ES40,""),"")</f>
        <v/>
      </c>
      <c r="EW46" s="176" t="str">
        <f>IFERROR(IF(EN46='Classificação geral'!$G40,'Classificação geral'!$ET40,""),"")</f>
        <v/>
      </c>
      <c r="EX46" s="180">
        <f>IFERROR(IF(EN46='Classificação geral'!$G40,'Classificação geral'!$AK40,""),"")</f>
        <v>0</v>
      </c>
      <c r="EY46" s="189" t="str">
        <f>IF(EN46='Classificação geral'!$G40,'Classificação geral'!$AL40,"")</f>
        <v/>
      </c>
      <c r="EZ46" s="179" t="str">
        <f>IFERROR(RANK(EY46,EY:EY,0)+ COUNTIF(EY$12:EY45,EY46),"")</f>
        <v/>
      </c>
      <c r="FB46" s="189" t="str">
        <f>IFERROR(IF(AND('Classificação geral'!$G40="mas",'Classificação geral'!$H40=3,'Classificação geral'!$F40="trio"),'Classificação geral'!$C40,""),"")</f>
        <v/>
      </c>
      <c r="FC46" s="178">
        <f>IF(FB46='Classificação geral'!$C40,'Classificação geral'!$D40,"")</f>
        <v>0</v>
      </c>
      <c r="FD46" s="178">
        <f>IF(FB46='Classificação geral'!$C40,'Classificação geral'!$E40,"")</f>
        <v>0</v>
      </c>
      <c r="FE46" s="178" t="str">
        <f>IF(FB46='Classificação geral'!$C40,'Classificação geral'!$F40,"")</f>
        <v/>
      </c>
      <c r="FF46" s="178" t="str">
        <f>IF(FB46='Classificação geral'!$C40,'Classificação geral'!$G40,"")</f>
        <v/>
      </c>
      <c r="FG46" s="189">
        <f>IF(FF46='Classificação geral'!$G40,'Classificação geral'!$H40,"")</f>
        <v>0</v>
      </c>
      <c r="FH46" s="176">
        <f>IFERROR(IF(FF46='Classificação geral'!$G40,'Classificação geral'!$K40,""),"")</f>
        <v>0</v>
      </c>
      <c r="FI46" s="176">
        <f>IFERROR(IF(FF46='Classificação geral'!$G40,'Classificação geral'!$L40,""),"")</f>
        <v>0</v>
      </c>
      <c r="FJ46" s="176">
        <f>IFERROR(IF(FF46='Classificação geral'!$G40,'Classificação geral'!$J40,""),"")</f>
        <v>0</v>
      </c>
      <c r="FK46" s="176" t="str">
        <f>IFERROR(IF(FF46='Classificação geral'!$G40,'Classificação geral'!$EP40,""),"")</f>
        <v/>
      </c>
      <c r="FL46" s="176" t="str">
        <f>IFERROR(IF(FF46='Classificação geral'!$G40,'Classificação geral'!$EQ40,""),"")</f>
        <v/>
      </c>
      <c r="FM46" s="176" t="str">
        <f>IFERROR(IF(FF46='Classificação geral'!$G40,'Classificação geral'!$ER40,""),"")</f>
        <v/>
      </c>
      <c r="FN46" s="176" t="str">
        <f>IFERROR(IF(FF46='Classificação geral'!$G40,'Classificação geral'!$ES40,""),"")</f>
        <v/>
      </c>
      <c r="FO46" s="176" t="str">
        <f>IFERROR(IF(FF46='Classificação geral'!$G40,'Classificação geral'!$ET40,""),"")</f>
        <v/>
      </c>
      <c r="FP46" s="180">
        <f>IFERROR(IF(FF46='Classificação geral'!$G40,'Classificação geral'!$AK40,""),"")</f>
        <v>0</v>
      </c>
      <c r="FQ46" s="189" t="str">
        <f>IF(FF46='Classificação geral'!$G40,'Classificação geral'!$AL40,"")</f>
        <v/>
      </c>
      <c r="FR46" s="179" t="str">
        <f>IFERROR(RANK(FQ46,FQ:FQ,0)+ COUNTIF(FQ$12:FQ45,FQ46),"")</f>
        <v/>
      </c>
      <c r="FT46" s="189" t="str">
        <f>IFERROR(IF(AND('Classificação geral'!$G40="misto",'Classificação geral'!$H40=3,'Classificação geral'!$F40="par"),'Classificação geral'!$C40,""),"")</f>
        <v/>
      </c>
      <c r="FU46" s="178">
        <f>IF(FT46='Classificação geral'!$C40,'Classificação geral'!$D40,"")</f>
        <v>0</v>
      </c>
      <c r="FV46" s="178">
        <f>IF(FT46='Classificação geral'!$C40,'Classificação geral'!$E40,"")</f>
        <v>0</v>
      </c>
      <c r="FW46" s="178" t="str">
        <f>IF(FT46='Classificação geral'!$C40,'Classificação geral'!$F40,"")</f>
        <v/>
      </c>
      <c r="FX46" s="178" t="str">
        <f>IF(FT46='Classificação geral'!$C40,'Classificação geral'!$G40,"")</f>
        <v/>
      </c>
      <c r="FY46" s="189">
        <f>IF(FX46='Classificação geral'!$G40,'Classificação geral'!$H40,"")</f>
        <v>0</v>
      </c>
      <c r="FZ46" s="176">
        <f>IFERROR(IF(FX46='Classificação geral'!$G40,'Classificação geral'!$K40,""),"")</f>
        <v>0</v>
      </c>
      <c r="GA46" s="176">
        <f>IFERROR(IF(FX46='Classificação geral'!$G40,'Classificação geral'!$L40,""),"")</f>
        <v>0</v>
      </c>
      <c r="GB46" s="176">
        <f>IFERROR(IF(FX46='Classificação geral'!$G40,'Classificação geral'!$J40,""),"")</f>
        <v>0</v>
      </c>
      <c r="GC46" s="176" t="str">
        <f>IFERROR(IF(FX46='Classificação geral'!$G40,'Classificação geral'!$EP40,""),"")</f>
        <v/>
      </c>
      <c r="GD46" s="176" t="str">
        <f>IFERROR(IF(FX46='Classificação geral'!$G40,'Classificação geral'!$EQ40,""),"")</f>
        <v/>
      </c>
      <c r="GE46" s="176" t="str">
        <f>IFERROR(IF(FX46='Classificação geral'!$G40,'Classificação geral'!$ER40,""),"")</f>
        <v/>
      </c>
      <c r="GF46" s="176" t="str">
        <f>IFERROR(IF(FX46='Classificação geral'!$G40,'Classificação geral'!$ES40,""),"")</f>
        <v/>
      </c>
      <c r="GG46" s="176" t="str">
        <f>IFERROR(IF(FX46='Classificação geral'!$G40,'Classificação geral'!$ET40,""),"")</f>
        <v/>
      </c>
      <c r="GH46" s="180">
        <f>IFERROR(IF(FX46='Classificação geral'!$G40,'Classificação geral'!$AK40,""),"")</f>
        <v>0</v>
      </c>
      <c r="GI46" s="189" t="str">
        <f>IF(FX46='Classificação geral'!$G40,'Classificação geral'!$AL40,"")</f>
        <v/>
      </c>
      <c r="GJ46" s="179" t="str">
        <f>IFERROR(RANK(GI46,GI:GI,0)+ COUNTIF(GI$12:GI45,GI46),"")</f>
        <v/>
      </c>
    </row>
    <row r="47" spans="2:192" s="181" customFormat="1" ht="21.75" customHeight="1" x14ac:dyDescent="0.3">
      <c r="B47" s="188" t="str">
        <f t="shared" si="80"/>
        <v/>
      </c>
      <c r="C47" s="183" t="str">
        <f t="shared" si="81"/>
        <v/>
      </c>
      <c r="D47" s="184" t="str">
        <f t="shared" si="82"/>
        <v/>
      </c>
      <c r="E47" s="184" t="str">
        <f t="shared" si="83"/>
        <v/>
      </c>
      <c r="F47" s="184" t="str">
        <f t="shared" si="84"/>
        <v/>
      </c>
      <c r="G47" s="184" t="str">
        <f t="shared" si="85"/>
        <v/>
      </c>
      <c r="H47" s="185" t="str">
        <f t="shared" si="86"/>
        <v/>
      </c>
      <c r="I47" s="185" t="str">
        <f t="shared" si="87"/>
        <v/>
      </c>
      <c r="J47" s="185" t="str">
        <f t="shared" si="88"/>
        <v/>
      </c>
      <c r="K47" s="277" t="str">
        <f t="shared" si="89"/>
        <v/>
      </c>
      <c r="L47" s="277" t="str">
        <f t="shared" si="90"/>
        <v/>
      </c>
      <c r="M47" s="277" t="str">
        <f t="shared" si="91"/>
        <v/>
      </c>
      <c r="N47" s="277" t="str">
        <f t="shared" si="92"/>
        <v/>
      </c>
      <c r="O47" s="277" t="str">
        <f t="shared" si="93"/>
        <v/>
      </c>
      <c r="P47" s="278" t="str">
        <f t="shared" si="94"/>
        <v/>
      </c>
      <c r="Q47" s="401" t="str">
        <f t="shared" si="15"/>
        <v/>
      </c>
      <c r="R47" s="186">
        <v>34</v>
      </c>
      <c r="S47" s="187"/>
      <c r="T47" s="187"/>
      <c r="U47" s="188" t="str">
        <f t="shared" si="95"/>
        <v/>
      </c>
      <c r="V47" s="183" t="str">
        <f t="shared" si="96"/>
        <v/>
      </c>
      <c r="W47" s="184" t="str">
        <f t="shared" si="97"/>
        <v/>
      </c>
      <c r="X47" s="184" t="str">
        <f t="shared" si="98"/>
        <v/>
      </c>
      <c r="Y47" s="184" t="str">
        <f t="shared" si="99"/>
        <v/>
      </c>
      <c r="Z47" s="184" t="str">
        <f t="shared" si="100"/>
        <v/>
      </c>
      <c r="AA47" s="185" t="str">
        <f t="shared" si="101"/>
        <v/>
      </c>
      <c r="AB47" s="185" t="str">
        <f t="shared" si="102"/>
        <v/>
      </c>
      <c r="AC47" s="185" t="str">
        <f t="shared" si="103"/>
        <v/>
      </c>
      <c r="AD47" s="277" t="str">
        <f t="shared" si="104"/>
        <v/>
      </c>
      <c r="AE47" s="277" t="str">
        <f t="shared" si="105"/>
        <v/>
      </c>
      <c r="AF47" s="277" t="str">
        <f t="shared" si="106"/>
        <v/>
      </c>
      <c r="AG47" s="277" t="str">
        <f t="shared" si="107"/>
        <v/>
      </c>
      <c r="AH47" s="277" t="str">
        <f t="shared" si="108"/>
        <v/>
      </c>
      <c r="AI47" s="278" t="str">
        <f t="shared" si="109"/>
        <v/>
      </c>
      <c r="AJ47" s="401" t="str">
        <f t="shared" si="110"/>
        <v/>
      </c>
      <c r="AK47" s="186">
        <v>34</v>
      </c>
      <c r="AN47" s="188" t="str">
        <f t="shared" si="111"/>
        <v/>
      </c>
      <c r="AO47" s="183" t="str">
        <f t="shared" si="112"/>
        <v/>
      </c>
      <c r="AP47" s="184" t="str">
        <f t="shared" si="113"/>
        <v/>
      </c>
      <c r="AQ47" s="184" t="str">
        <f t="shared" si="114"/>
        <v/>
      </c>
      <c r="AR47" s="184" t="str">
        <f t="shared" si="115"/>
        <v/>
      </c>
      <c r="AS47" s="184" t="str">
        <f t="shared" si="116"/>
        <v/>
      </c>
      <c r="AT47" s="185" t="str">
        <f t="shared" si="117"/>
        <v/>
      </c>
      <c r="AU47" s="185" t="str">
        <f t="shared" si="118"/>
        <v/>
      </c>
      <c r="AV47" s="185" t="str">
        <f t="shared" si="119"/>
        <v/>
      </c>
      <c r="AW47" s="277" t="str">
        <f t="shared" si="120"/>
        <v/>
      </c>
      <c r="AX47" s="277" t="str">
        <f t="shared" si="121"/>
        <v/>
      </c>
      <c r="AY47" s="277" t="str">
        <f t="shared" si="122"/>
        <v/>
      </c>
      <c r="AZ47" s="277" t="str">
        <f t="shared" si="123"/>
        <v/>
      </c>
      <c r="BA47" s="277" t="str">
        <f t="shared" si="124"/>
        <v/>
      </c>
      <c r="BB47" s="278" t="str">
        <f t="shared" si="125"/>
        <v/>
      </c>
      <c r="BC47" s="401" t="str">
        <f t="shared" si="126"/>
        <v/>
      </c>
      <c r="BD47" s="186">
        <v>34</v>
      </c>
      <c r="BE47" s="187"/>
      <c r="BF47" s="187"/>
      <c r="BG47" s="188" t="str">
        <f t="shared" si="127"/>
        <v/>
      </c>
      <c r="BH47" s="183" t="str">
        <f t="shared" si="128"/>
        <v/>
      </c>
      <c r="BI47" s="184" t="str">
        <f t="shared" si="129"/>
        <v/>
      </c>
      <c r="BJ47" s="184" t="str">
        <f t="shared" si="130"/>
        <v/>
      </c>
      <c r="BK47" s="184" t="str">
        <f t="shared" si="131"/>
        <v/>
      </c>
      <c r="BL47" s="184" t="str">
        <f t="shared" si="132"/>
        <v/>
      </c>
      <c r="BM47" s="185" t="str">
        <f t="shared" si="133"/>
        <v/>
      </c>
      <c r="BN47" s="185" t="str">
        <f t="shared" si="134"/>
        <v/>
      </c>
      <c r="BO47" s="185" t="str">
        <f t="shared" si="135"/>
        <v/>
      </c>
      <c r="BP47" s="277" t="str">
        <f t="shared" si="136"/>
        <v/>
      </c>
      <c r="BQ47" s="277" t="str">
        <f t="shared" si="137"/>
        <v/>
      </c>
      <c r="BR47" s="277" t="str">
        <f t="shared" si="138"/>
        <v/>
      </c>
      <c r="BS47" s="277" t="str">
        <f t="shared" si="139"/>
        <v/>
      </c>
      <c r="BT47" s="277" t="str">
        <f t="shared" si="140"/>
        <v/>
      </c>
      <c r="BU47" s="278" t="str">
        <f t="shared" si="141"/>
        <v/>
      </c>
      <c r="BV47" s="401" t="str">
        <f t="shared" si="142"/>
        <v/>
      </c>
      <c r="BW47" s="186">
        <v>34</v>
      </c>
      <c r="BY47" s="187"/>
      <c r="BZ47" s="188" t="str">
        <f t="shared" si="143"/>
        <v/>
      </c>
      <c r="CA47" s="183" t="str">
        <f t="shared" si="144"/>
        <v/>
      </c>
      <c r="CB47" s="184" t="str">
        <f t="shared" si="145"/>
        <v/>
      </c>
      <c r="CC47" s="184" t="str">
        <f t="shared" si="146"/>
        <v/>
      </c>
      <c r="CD47" s="184" t="str">
        <f t="shared" si="147"/>
        <v/>
      </c>
      <c r="CE47" s="184" t="str">
        <f t="shared" si="148"/>
        <v/>
      </c>
      <c r="CF47" s="185" t="str">
        <f t="shared" si="70"/>
        <v/>
      </c>
      <c r="CG47" s="185" t="str">
        <f t="shared" si="71"/>
        <v/>
      </c>
      <c r="CH47" s="185" t="str">
        <f t="shared" si="72"/>
        <v/>
      </c>
      <c r="CI47" s="277" t="str">
        <f t="shared" si="73"/>
        <v/>
      </c>
      <c r="CJ47" s="277" t="str">
        <f t="shared" si="74"/>
        <v/>
      </c>
      <c r="CK47" s="277" t="str">
        <f t="shared" si="75"/>
        <v/>
      </c>
      <c r="CL47" s="277" t="str">
        <f t="shared" si="76"/>
        <v/>
      </c>
      <c r="CM47" s="277" t="str">
        <f t="shared" si="77"/>
        <v/>
      </c>
      <c r="CN47" s="278" t="str">
        <f t="shared" si="78"/>
        <v/>
      </c>
      <c r="CO47" s="401" t="str">
        <f t="shared" si="79"/>
        <v/>
      </c>
      <c r="CP47" s="186">
        <v>34</v>
      </c>
      <c r="CQ47" s="187"/>
      <c r="CR47" s="187"/>
      <c r="CS47" s="187"/>
      <c r="CT47" s="187"/>
      <c r="CU47" s="187"/>
      <c r="CV47" s="187"/>
      <c r="CW47" s="187"/>
      <c r="CX47" s="187"/>
      <c r="CZ47" s="189" t="str">
        <f>IFERROR(IF(AND('Classificação geral'!$G41="fem",'Classificação geral'!$H41=3,'Classificação geral'!$F41="par"),'Classificação geral'!$C41,""),"")</f>
        <v/>
      </c>
      <c r="DA47" s="178">
        <f>IF($CZ47='Classificação geral'!$C41,'Classificação geral'!$D41,"")</f>
        <v>0</v>
      </c>
      <c r="DB47" s="178">
        <f>IF($CZ47='Classificação geral'!$C41,'Classificação geral'!$E41,"")</f>
        <v>0</v>
      </c>
      <c r="DC47" s="178" t="str">
        <f>IF($CZ47='Classificação geral'!$C41,'Classificação geral'!$F41,"")</f>
        <v/>
      </c>
      <c r="DD47" s="178" t="str">
        <f>IF($CZ47='Classificação geral'!$C41,'Classificação geral'!$G41,"")</f>
        <v/>
      </c>
      <c r="DE47" s="189">
        <f>IF($DD47='Classificação geral'!$G41,'Classificação geral'!$H41,"")</f>
        <v>0</v>
      </c>
      <c r="DF47" s="176">
        <f>IFERROR(IF(DD47='Classificação geral'!$G41,'Classificação geral'!$K41,""),"")</f>
        <v>0</v>
      </c>
      <c r="DG47" s="176">
        <f>IFERROR(IF(DD47='Classificação geral'!$G41,'Classificação geral'!$L41,""),"")</f>
        <v>0</v>
      </c>
      <c r="DH47" s="176">
        <f>IFERROR(IF(DD47='Classificação geral'!$G41,'Classificação geral'!$J41,""),"")</f>
        <v>0</v>
      </c>
      <c r="DI47" s="176" t="str">
        <f>IFERROR(IF(DD47='Classificação geral'!$G41,'Classificação geral'!$EP41,""),"")</f>
        <v/>
      </c>
      <c r="DJ47" s="176" t="str">
        <f>IFERROR(IF(DD47='Classificação geral'!$G41,'Classificação geral'!$EQ41,""),"")</f>
        <v/>
      </c>
      <c r="DK47" s="176" t="str">
        <f>IFERROR(IF(DD47='Classificação geral'!$G41,'Classificação geral'!$ER41,""),"")</f>
        <v/>
      </c>
      <c r="DL47" s="176" t="str">
        <f>IFERROR(IF(DD47='Classificação geral'!$G41,'Classificação geral'!$ES41,""),"")</f>
        <v/>
      </c>
      <c r="DM47" s="176" t="str">
        <f>IFERROR(IF(DD47='Classificação geral'!$G41,'Classificação geral'!$ET41,""),"")</f>
        <v/>
      </c>
      <c r="DN47" s="180">
        <f>IFERROR(IF(DD47='Classificação geral'!$G41,'Classificação geral'!$AK41,""),"")</f>
        <v>0</v>
      </c>
      <c r="DO47" s="190" t="str">
        <f>IF($DD47='Classificação geral'!$G41,'Classificação geral'!$AL41,"")</f>
        <v/>
      </c>
      <c r="DP47" s="179" t="str">
        <f>IFERROR(RANK(DO47,DO:DO,0)+ COUNTIF(DO$12:DO46,DO47),"")</f>
        <v/>
      </c>
      <c r="DR47" s="189" t="str">
        <f>IFERROR(IF(AND('Classificação geral'!$G41="mas",'Classificação geral'!$H41=3,'Classificação geral'!$F41="par"),'Classificação geral'!$C41,""),"")</f>
        <v/>
      </c>
      <c r="DS47" s="178">
        <f>IF($DR47='Classificação geral'!$C41,'Classificação geral'!$D41,"")</f>
        <v>0</v>
      </c>
      <c r="DT47" s="178">
        <f>IF($DR47='Classificação geral'!$C41,'Classificação geral'!$E41,"")</f>
        <v>0</v>
      </c>
      <c r="DU47" s="178" t="str">
        <f>IF($DR47='Classificação geral'!$C41,'Classificação geral'!$F41,"")</f>
        <v/>
      </c>
      <c r="DV47" s="178" t="str">
        <f>IF($DR47='Classificação geral'!$C41,'Classificação geral'!$G41,"")</f>
        <v/>
      </c>
      <c r="DW47" s="189">
        <f>IF($DV47='Classificação geral'!$G41,'Classificação geral'!$H41,"")</f>
        <v>0</v>
      </c>
      <c r="DX47" s="176">
        <f>IFERROR(IF(DV47='Classificação geral'!$G41,'Classificação geral'!$K41,""),"")</f>
        <v>0</v>
      </c>
      <c r="DY47" s="176">
        <f>IFERROR(IF(DV47='Classificação geral'!$G41,'Classificação geral'!$L41,""),"")</f>
        <v>0</v>
      </c>
      <c r="DZ47" s="176">
        <f>IFERROR(IF(DV47='Classificação geral'!$G41,'Classificação geral'!$J41,""),"")</f>
        <v>0</v>
      </c>
      <c r="EA47" s="176" t="str">
        <f>IFERROR(IF(DV47='Classificação geral'!$G41,'Classificação geral'!$EP41,""),"")</f>
        <v/>
      </c>
      <c r="EB47" s="176" t="str">
        <f>IFERROR(IF(DV47='Classificação geral'!$G41,'Classificação geral'!$EQ41,""),"")</f>
        <v/>
      </c>
      <c r="EC47" s="176" t="str">
        <f>IFERROR(IF(DV47='Classificação geral'!$G41,'Classificação geral'!$ER41,""),"")</f>
        <v/>
      </c>
      <c r="ED47" s="176" t="str">
        <f>IFERROR(IF(DV47='Classificação geral'!$G41,'Classificação geral'!$ES41,""),"")</f>
        <v/>
      </c>
      <c r="EE47" s="176" t="str">
        <f>IFERROR(IF(DV47='Classificação geral'!$G41,'Classificação geral'!$ET41,""),"")</f>
        <v/>
      </c>
      <c r="EF47" s="180">
        <f>IFERROR(IF(DV47='Classificação geral'!$G41,'Classificação geral'!$AK41,""),"")</f>
        <v>0</v>
      </c>
      <c r="EG47" s="189" t="str">
        <f>IF($DV47='Classificação geral'!$G41,'Classificação geral'!$AL41,"")</f>
        <v/>
      </c>
      <c r="EH47" s="179" t="str">
        <f>IFERROR(RANK(EG47,EG:EG,0)+ COUNTIF(EG$12:EG46,EG47),"")</f>
        <v/>
      </c>
      <c r="EJ47" s="189" t="str">
        <f>IFERROR(IF(AND('Classificação geral'!$G41="fem",'Classificação geral'!$H41=3,'Classificação geral'!$F41="trio"),'Classificação geral'!$C41,""),"")</f>
        <v/>
      </c>
      <c r="EK47" s="178">
        <f>IF(EJ47='Classificação geral'!$C41,'Classificação geral'!$D41,"")</f>
        <v>0</v>
      </c>
      <c r="EL47" s="178">
        <f>IF(EJ47='Classificação geral'!$C41,'Classificação geral'!$E41,"")</f>
        <v>0</v>
      </c>
      <c r="EM47" s="178" t="str">
        <f>IF(EJ47='Classificação geral'!$C41,'Classificação geral'!$F41,"")</f>
        <v/>
      </c>
      <c r="EN47" s="178" t="str">
        <f>IF(EJ47='Classificação geral'!$C41,'Classificação geral'!$G41,"")</f>
        <v/>
      </c>
      <c r="EO47" s="189">
        <f>IF(EN47='Classificação geral'!$G41,'Classificação geral'!$H41,"")</f>
        <v>0</v>
      </c>
      <c r="EP47" s="176">
        <f>IFERROR(IF(EN47='Classificação geral'!$G41,'Classificação geral'!$K41,""),"")</f>
        <v>0</v>
      </c>
      <c r="EQ47" s="176">
        <f>IFERROR(IF(EN47='Classificação geral'!$G41,'Classificação geral'!$L41,""),"")</f>
        <v>0</v>
      </c>
      <c r="ER47" s="176">
        <f>IFERROR(IF(EN47='Classificação geral'!$G41,'Classificação geral'!$J41,""),"")</f>
        <v>0</v>
      </c>
      <c r="ES47" s="176" t="str">
        <f>IFERROR(IF(EN47='Classificação geral'!$G41,'Classificação geral'!$EP41,""),"")</f>
        <v/>
      </c>
      <c r="ET47" s="176" t="str">
        <f>IFERROR(IF(EN47='Classificação geral'!$G41,'Classificação geral'!$EQ41,""),"")</f>
        <v/>
      </c>
      <c r="EU47" s="176" t="str">
        <f>IFERROR(IF(EN47='Classificação geral'!$G41,'Classificação geral'!$ER41,""),"")</f>
        <v/>
      </c>
      <c r="EV47" s="176" t="str">
        <f>IFERROR(IF(EN47='Classificação geral'!$G41,'Classificação geral'!$ES41,""),"")</f>
        <v/>
      </c>
      <c r="EW47" s="176" t="str">
        <f>IFERROR(IF(EN47='Classificação geral'!$G41,'Classificação geral'!$ET41,""),"")</f>
        <v/>
      </c>
      <c r="EX47" s="180">
        <f>IFERROR(IF(EN47='Classificação geral'!$G41,'Classificação geral'!$AK41,""),"")</f>
        <v>0</v>
      </c>
      <c r="EY47" s="189" t="str">
        <f>IF(EN47='Classificação geral'!$G41,'Classificação geral'!$AL41,"")</f>
        <v/>
      </c>
      <c r="EZ47" s="179" t="str">
        <f>IFERROR(RANK(EY47,EY:EY,0)+ COUNTIF(EY$12:EY46,EY47),"")</f>
        <v/>
      </c>
      <c r="FB47" s="189" t="str">
        <f>IFERROR(IF(AND('Classificação geral'!$G41="mas",'Classificação geral'!$H41=3,'Classificação geral'!$F41="trio"),'Classificação geral'!$C41,""),"")</f>
        <v/>
      </c>
      <c r="FC47" s="178">
        <f>IF(FB47='Classificação geral'!$C41,'Classificação geral'!$D41,"")</f>
        <v>0</v>
      </c>
      <c r="FD47" s="178">
        <f>IF(FB47='Classificação geral'!$C41,'Classificação geral'!$E41,"")</f>
        <v>0</v>
      </c>
      <c r="FE47" s="178" t="str">
        <f>IF(FB47='Classificação geral'!$C41,'Classificação geral'!$F41,"")</f>
        <v/>
      </c>
      <c r="FF47" s="178" t="str">
        <f>IF(FB47='Classificação geral'!$C41,'Classificação geral'!$G41,"")</f>
        <v/>
      </c>
      <c r="FG47" s="189">
        <f>IF(FF47='Classificação geral'!$G41,'Classificação geral'!$H41,"")</f>
        <v>0</v>
      </c>
      <c r="FH47" s="176">
        <f>IFERROR(IF(FF47='Classificação geral'!$G41,'Classificação geral'!$K41,""),"")</f>
        <v>0</v>
      </c>
      <c r="FI47" s="176">
        <f>IFERROR(IF(FF47='Classificação geral'!$G41,'Classificação geral'!$L41,""),"")</f>
        <v>0</v>
      </c>
      <c r="FJ47" s="176">
        <f>IFERROR(IF(FF47='Classificação geral'!$G41,'Classificação geral'!$J41,""),"")</f>
        <v>0</v>
      </c>
      <c r="FK47" s="176" t="str">
        <f>IFERROR(IF(FF47='Classificação geral'!$G41,'Classificação geral'!$EP41,""),"")</f>
        <v/>
      </c>
      <c r="FL47" s="176" t="str">
        <f>IFERROR(IF(FF47='Classificação geral'!$G41,'Classificação geral'!$EQ41,""),"")</f>
        <v/>
      </c>
      <c r="FM47" s="176" t="str">
        <f>IFERROR(IF(FF47='Classificação geral'!$G41,'Classificação geral'!$ER41,""),"")</f>
        <v/>
      </c>
      <c r="FN47" s="176" t="str">
        <f>IFERROR(IF(FF47='Classificação geral'!$G41,'Classificação geral'!$ES41,""),"")</f>
        <v/>
      </c>
      <c r="FO47" s="176" t="str">
        <f>IFERROR(IF(FF47='Classificação geral'!$G41,'Classificação geral'!$ET41,""),"")</f>
        <v/>
      </c>
      <c r="FP47" s="180">
        <f>IFERROR(IF(FF47='Classificação geral'!$G41,'Classificação geral'!$AK41,""),"")</f>
        <v>0</v>
      </c>
      <c r="FQ47" s="189" t="str">
        <f>IF(FF47='Classificação geral'!$G41,'Classificação geral'!$AL41,"")</f>
        <v/>
      </c>
      <c r="FR47" s="179" t="str">
        <f>IFERROR(RANK(FQ47,FQ:FQ,0)+ COUNTIF(FQ$12:FQ46,FQ47),"")</f>
        <v/>
      </c>
      <c r="FT47" s="189" t="str">
        <f>IFERROR(IF(AND('Classificação geral'!$G41="misto",'Classificação geral'!$H41=3,'Classificação geral'!$F41="par"),'Classificação geral'!$C41,""),"")</f>
        <v/>
      </c>
      <c r="FU47" s="178">
        <f>IF(FT47='Classificação geral'!$C41,'Classificação geral'!$D41,"")</f>
        <v>0</v>
      </c>
      <c r="FV47" s="178">
        <f>IF(FT47='Classificação geral'!$C41,'Classificação geral'!$E41,"")</f>
        <v>0</v>
      </c>
      <c r="FW47" s="178" t="str">
        <f>IF(FT47='Classificação geral'!$C41,'Classificação geral'!$F41,"")</f>
        <v/>
      </c>
      <c r="FX47" s="178" t="str">
        <f>IF(FT47='Classificação geral'!$C41,'Classificação geral'!$G41,"")</f>
        <v/>
      </c>
      <c r="FY47" s="189">
        <f>IF(FX47='Classificação geral'!$G41,'Classificação geral'!$H41,"")</f>
        <v>0</v>
      </c>
      <c r="FZ47" s="176">
        <f>IFERROR(IF(FX47='Classificação geral'!$G41,'Classificação geral'!$K41,""),"")</f>
        <v>0</v>
      </c>
      <c r="GA47" s="176">
        <f>IFERROR(IF(FX47='Classificação geral'!$G41,'Classificação geral'!$L41,""),"")</f>
        <v>0</v>
      </c>
      <c r="GB47" s="176">
        <f>IFERROR(IF(FX47='Classificação geral'!$G41,'Classificação geral'!$J41,""),"")</f>
        <v>0</v>
      </c>
      <c r="GC47" s="176" t="str">
        <f>IFERROR(IF(FX47='Classificação geral'!$G41,'Classificação geral'!$EP41,""),"")</f>
        <v/>
      </c>
      <c r="GD47" s="176" t="str">
        <f>IFERROR(IF(FX47='Classificação geral'!$G41,'Classificação geral'!$EQ41,""),"")</f>
        <v/>
      </c>
      <c r="GE47" s="176" t="str">
        <f>IFERROR(IF(FX47='Classificação geral'!$G41,'Classificação geral'!$ER41,""),"")</f>
        <v/>
      </c>
      <c r="GF47" s="176" t="str">
        <f>IFERROR(IF(FX47='Classificação geral'!$G41,'Classificação geral'!$ES41,""),"")</f>
        <v/>
      </c>
      <c r="GG47" s="176" t="str">
        <f>IFERROR(IF(FX47='Classificação geral'!$G41,'Classificação geral'!$ET41,""),"")</f>
        <v/>
      </c>
      <c r="GH47" s="180">
        <f>IFERROR(IF(FX47='Classificação geral'!$G41,'Classificação geral'!$AK41,""),"")</f>
        <v>0</v>
      </c>
      <c r="GI47" s="189" t="str">
        <f>IF(FX47='Classificação geral'!$G41,'Classificação geral'!$AL41,"")</f>
        <v/>
      </c>
      <c r="GJ47" s="179" t="str">
        <f>IFERROR(RANK(GI47,GI:GI,0)+ COUNTIF(GI$12:GI46,GI47),"")</f>
        <v/>
      </c>
    </row>
    <row r="48" spans="2:192" s="191" customFormat="1" ht="21.75" customHeight="1" x14ac:dyDescent="0.3">
      <c r="B48" s="188" t="str">
        <f t="shared" si="80"/>
        <v/>
      </c>
      <c r="C48" s="183" t="str">
        <f t="shared" si="81"/>
        <v/>
      </c>
      <c r="D48" s="184" t="str">
        <f t="shared" si="82"/>
        <v/>
      </c>
      <c r="E48" s="184" t="str">
        <f t="shared" si="83"/>
        <v/>
      </c>
      <c r="F48" s="184" t="str">
        <f t="shared" si="84"/>
        <v/>
      </c>
      <c r="G48" s="184" t="str">
        <f t="shared" si="85"/>
        <v/>
      </c>
      <c r="H48" s="185" t="str">
        <f t="shared" si="86"/>
        <v/>
      </c>
      <c r="I48" s="185" t="str">
        <f t="shared" si="87"/>
        <v/>
      </c>
      <c r="J48" s="185" t="str">
        <f t="shared" si="88"/>
        <v/>
      </c>
      <c r="K48" s="277" t="str">
        <f t="shared" si="89"/>
        <v/>
      </c>
      <c r="L48" s="277" t="str">
        <f t="shared" si="90"/>
        <v/>
      </c>
      <c r="M48" s="277" t="str">
        <f t="shared" si="91"/>
        <v/>
      </c>
      <c r="N48" s="277" t="str">
        <f t="shared" si="92"/>
        <v/>
      </c>
      <c r="O48" s="277" t="str">
        <f t="shared" si="93"/>
        <v/>
      </c>
      <c r="P48" s="278" t="str">
        <f t="shared" si="94"/>
        <v/>
      </c>
      <c r="Q48" s="401" t="str">
        <f t="shared" si="15"/>
        <v/>
      </c>
      <c r="R48" s="186">
        <v>35</v>
      </c>
      <c r="S48" s="187"/>
      <c r="T48" s="187"/>
      <c r="U48" s="188" t="str">
        <f t="shared" si="95"/>
        <v/>
      </c>
      <c r="V48" s="183" t="str">
        <f t="shared" si="96"/>
        <v/>
      </c>
      <c r="W48" s="184" t="str">
        <f t="shared" si="97"/>
        <v/>
      </c>
      <c r="X48" s="184" t="str">
        <f t="shared" si="98"/>
        <v/>
      </c>
      <c r="Y48" s="184" t="str">
        <f t="shared" si="99"/>
        <v/>
      </c>
      <c r="Z48" s="184" t="str">
        <f t="shared" si="100"/>
        <v/>
      </c>
      <c r="AA48" s="185" t="str">
        <f t="shared" si="101"/>
        <v/>
      </c>
      <c r="AB48" s="185" t="str">
        <f t="shared" si="102"/>
        <v/>
      </c>
      <c r="AC48" s="185" t="str">
        <f t="shared" si="103"/>
        <v/>
      </c>
      <c r="AD48" s="277" t="str">
        <f t="shared" si="104"/>
        <v/>
      </c>
      <c r="AE48" s="277" t="str">
        <f t="shared" si="105"/>
        <v/>
      </c>
      <c r="AF48" s="277" t="str">
        <f t="shared" si="106"/>
        <v/>
      </c>
      <c r="AG48" s="277" t="str">
        <f t="shared" si="107"/>
        <v/>
      </c>
      <c r="AH48" s="277" t="str">
        <f t="shared" si="108"/>
        <v/>
      </c>
      <c r="AI48" s="278" t="str">
        <f t="shared" si="109"/>
        <v/>
      </c>
      <c r="AJ48" s="401" t="str">
        <f t="shared" si="110"/>
        <v/>
      </c>
      <c r="AK48" s="186">
        <v>35</v>
      </c>
      <c r="AN48" s="188" t="str">
        <f t="shared" si="111"/>
        <v/>
      </c>
      <c r="AO48" s="183" t="str">
        <f t="shared" si="112"/>
        <v/>
      </c>
      <c r="AP48" s="184" t="str">
        <f t="shared" si="113"/>
        <v/>
      </c>
      <c r="AQ48" s="184" t="str">
        <f t="shared" si="114"/>
        <v/>
      </c>
      <c r="AR48" s="184" t="str">
        <f t="shared" si="115"/>
        <v/>
      </c>
      <c r="AS48" s="184" t="str">
        <f t="shared" si="116"/>
        <v/>
      </c>
      <c r="AT48" s="185" t="str">
        <f t="shared" si="117"/>
        <v/>
      </c>
      <c r="AU48" s="185" t="str">
        <f t="shared" si="118"/>
        <v/>
      </c>
      <c r="AV48" s="185" t="str">
        <f t="shared" si="119"/>
        <v/>
      </c>
      <c r="AW48" s="277" t="str">
        <f t="shared" si="120"/>
        <v/>
      </c>
      <c r="AX48" s="277" t="str">
        <f t="shared" si="121"/>
        <v/>
      </c>
      <c r="AY48" s="277" t="str">
        <f t="shared" si="122"/>
        <v/>
      </c>
      <c r="AZ48" s="277" t="str">
        <f t="shared" si="123"/>
        <v/>
      </c>
      <c r="BA48" s="277" t="str">
        <f t="shared" si="124"/>
        <v/>
      </c>
      <c r="BB48" s="278" t="str">
        <f t="shared" si="125"/>
        <v/>
      </c>
      <c r="BC48" s="401" t="str">
        <f t="shared" si="126"/>
        <v/>
      </c>
      <c r="BD48" s="186">
        <v>35</v>
      </c>
      <c r="BE48" s="187"/>
      <c r="BF48" s="187"/>
      <c r="BG48" s="188" t="str">
        <f t="shared" si="127"/>
        <v/>
      </c>
      <c r="BH48" s="183" t="str">
        <f t="shared" si="128"/>
        <v/>
      </c>
      <c r="BI48" s="184" t="str">
        <f t="shared" si="129"/>
        <v/>
      </c>
      <c r="BJ48" s="184" t="str">
        <f t="shared" si="130"/>
        <v/>
      </c>
      <c r="BK48" s="184" t="str">
        <f t="shared" si="131"/>
        <v/>
      </c>
      <c r="BL48" s="184" t="str">
        <f t="shared" si="132"/>
        <v/>
      </c>
      <c r="BM48" s="185" t="str">
        <f t="shared" si="133"/>
        <v/>
      </c>
      <c r="BN48" s="185" t="str">
        <f t="shared" si="134"/>
        <v/>
      </c>
      <c r="BO48" s="185" t="str">
        <f t="shared" si="135"/>
        <v/>
      </c>
      <c r="BP48" s="277" t="str">
        <f t="shared" si="136"/>
        <v/>
      </c>
      <c r="BQ48" s="277" t="str">
        <f t="shared" si="137"/>
        <v/>
      </c>
      <c r="BR48" s="277" t="str">
        <f t="shared" si="138"/>
        <v/>
      </c>
      <c r="BS48" s="277" t="str">
        <f t="shared" si="139"/>
        <v/>
      </c>
      <c r="BT48" s="277" t="str">
        <f t="shared" si="140"/>
        <v/>
      </c>
      <c r="BU48" s="278" t="str">
        <f t="shared" si="141"/>
        <v/>
      </c>
      <c r="BV48" s="401" t="str">
        <f t="shared" si="142"/>
        <v/>
      </c>
      <c r="BW48" s="186">
        <v>35</v>
      </c>
      <c r="BY48" s="187"/>
      <c r="BZ48" s="188" t="str">
        <f t="shared" si="143"/>
        <v/>
      </c>
      <c r="CA48" s="183" t="str">
        <f t="shared" si="144"/>
        <v/>
      </c>
      <c r="CB48" s="184" t="str">
        <f t="shared" si="145"/>
        <v/>
      </c>
      <c r="CC48" s="184" t="str">
        <f t="shared" si="146"/>
        <v/>
      </c>
      <c r="CD48" s="184" t="str">
        <f t="shared" si="147"/>
        <v/>
      </c>
      <c r="CE48" s="184" t="str">
        <f t="shared" si="148"/>
        <v/>
      </c>
      <c r="CF48" s="185" t="str">
        <f t="shared" si="70"/>
        <v/>
      </c>
      <c r="CG48" s="185" t="str">
        <f t="shared" si="71"/>
        <v/>
      </c>
      <c r="CH48" s="185" t="str">
        <f t="shared" si="72"/>
        <v/>
      </c>
      <c r="CI48" s="277" t="str">
        <f t="shared" si="73"/>
        <v/>
      </c>
      <c r="CJ48" s="277" t="str">
        <f t="shared" si="74"/>
        <v/>
      </c>
      <c r="CK48" s="277" t="str">
        <f t="shared" si="75"/>
        <v/>
      </c>
      <c r="CL48" s="277" t="str">
        <f t="shared" si="76"/>
        <v/>
      </c>
      <c r="CM48" s="277" t="str">
        <f t="shared" si="77"/>
        <v/>
      </c>
      <c r="CN48" s="278" t="str">
        <f t="shared" si="78"/>
        <v/>
      </c>
      <c r="CO48" s="401" t="str">
        <f t="shared" si="79"/>
        <v/>
      </c>
      <c r="CP48" s="186">
        <v>35</v>
      </c>
      <c r="CQ48" s="187"/>
      <c r="CR48" s="187"/>
      <c r="CS48" s="187"/>
      <c r="CT48" s="187"/>
      <c r="CU48" s="187"/>
      <c r="CV48" s="187"/>
      <c r="CW48" s="187"/>
      <c r="CX48" s="187"/>
      <c r="CY48" s="181"/>
      <c r="CZ48" s="189" t="str">
        <f>IFERROR(IF(AND('Classificação geral'!$G42="fem",'Classificação geral'!$H42=3,'Classificação geral'!$F42="par"),'Classificação geral'!$C42,""),"")</f>
        <v/>
      </c>
      <c r="DA48" s="178">
        <f>IF($CZ48='Classificação geral'!$C42,'Classificação geral'!$D42,"")</f>
        <v>0</v>
      </c>
      <c r="DB48" s="178">
        <f>IF($CZ48='Classificação geral'!$C42,'Classificação geral'!$E42,"")</f>
        <v>0</v>
      </c>
      <c r="DC48" s="178" t="str">
        <f>IF($CZ48='Classificação geral'!$C42,'Classificação geral'!$F42,"")</f>
        <v/>
      </c>
      <c r="DD48" s="178" t="str">
        <f>IF($CZ48='Classificação geral'!$C42,'Classificação geral'!$G42,"")</f>
        <v/>
      </c>
      <c r="DE48" s="189">
        <f>IF($DD48='Classificação geral'!$G42,'Classificação geral'!$H42,"")</f>
        <v>0</v>
      </c>
      <c r="DF48" s="176">
        <f>IFERROR(IF(DD48='Classificação geral'!$G42,'Classificação geral'!$K42,""),"")</f>
        <v>0</v>
      </c>
      <c r="DG48" s="176">
        <f>IFERROR(IF(DD48='Classificação geral'!$G42,'Classificação geral'!$L42,""),"")</f>
        <v>0</v>
      </c>
      <c r="DH48" s="176">
        <f>IFERROR(IF(DD48='Classificação geral'!$G42,'Classificação geral'!$J42,""),"")</f>
        <v>0</v>
      </c>
      <c r="DI48" s="176" t="str">
        <f>IFERROR(IF(DD48='Classificação geral'!$G42,'Classificação geral'!$EP42,""),"")</f>
        <v/>
      </c>
      <c r="DJ48" s="176" t="str">
        <f>IFERROR(IF(DD48='Classificação geral'!$G42,'Classificação geral'!$EQ42,""),"")</f>
        <v/>
      </c>
      <c r="DK48" s="176" t="str">
        <f>IFERROR(IF(DD48='Classificação geral'!$G42,'Classificação geral'!$ER42,""),"")</f>
        <v/>
      </c>
      <c r="DL48" s="176" t="str">
        <f>IFERROR(IF(DD48='Classificação geral'!$G42,'Classificação geral'!$ES42,""),"")</f>
        <v/>
      </c>
      <c r="DM48" s="176" t="str">
        <f>IFERROR(IF(DD48='Classificação geral'!$G42,'Classificação geral'!$ET42,""),"")</f>
        <v/>
      </c>
      <c r="DN48" s="180">
        <f>IFERROR(IF(DD48='Classificação geral'!$G42,'Classificação geral'!$AK42,""),"")</f>
        <v>0</v>
      </c>
      <c r="DO48" s="190" t="str">
        <f>IF($DD48='Classificação geral'!$G42,'Classificação geral'!$AL42,"")</f>
        <v/>
      </c>
      <c r="DP48" s="179" t="str">
        <f>IFERROR(RANK(DO48,DO:DO,0)+ COUNTIF(DO$12:DO47,DO48),"")</f>
        <v/>
      </c>
      <c r="DQ48" s="181"/>
      <c r="DR48" s="189" t="str">
        <f>IFERROR(IF(AND('Classificação geral'!$G42="mas",'Classificação geral'!$H42=3,'Classificação geral'!$F42="par"),'Classificação geral'!$C42,""),"")</f>
        <v/>
      </c>
      <c r="DS48" s="178">
        <f>IF($DR48='Classificação geral'!$C42,'Classificação geral'!$D42,"")</f>
        <v>0</v>
      </c>
      <c r="DT48" s="178">
        <f>IF($DR48='Classificação geral'!$C42,'Classificação geral'!$E42,"")</f>
        <v>0</v>
      </c>
      <c r="DU48" s="178" t="str">
        <f>IF($DR48='Classificação geral'!$C42,'Classificação geral'!$F42,"")</f>
        <v/>
      </c>
      <c r="DV48" s="178" t="str">
        <f>IF($DR48='Classificação geral'!$C42,'Classificação geral'!$G42,"")</f>
        <v/>
      </c>
      <c r="DW48" s="189">
        <f>IF($DV48='Classificação geral'!$G42,'Classificação geral'!$H42,"")</f>
        <v>0</v>
      </c>
      <c r="DX48" s="176">
        <f>IFERROR(IF(DV48='Classificação geral'!$G42,'Classificação geral'!$K42,""),"")</f>
        <v>0</v>
      </c>
      <c r="DY48" s="176">
        <f>IFERROR(IF(DV48='Classificação geral'!$G42,'Classificação geral'!$L42,""),"")</f>
        <v>0</v>
      </c>
      <c r="DZ48" s="176">
        <f>IFERROR(IF(DV48='Classificação geral'!$G42,'Classificação geral'!$J42,""),"")</f>
        <v>0</v>
      </c>
      <c r="EA48" s="176" t="str">
        <f>IFERROR(IF(DV48='Classificação geral'!$G42,'Classificação geral'!$EP42,""),"")</f>
        <v/>
      </c>
      <c r="EB48" s="176" t="str">
        <f>IFERROR(IF(DV48='Classificação geral'!$G42,'Classificação geral'!$EQ42,""),"")</f>
        <v/>
      </c>
      <c r="EC48" s="176" t="str">
        <f>IFERROR(IF(DV48='Classificação geral'!$G42,'Classificação geral'!$ER42,""),"")</f>
        <v/>
      </c>
      <c r="ED48" s="176" t="str">
        <f>IFERROR(IF(DV48='Classificação geral'!$G42,'Classificação geral'!$ES42,""),"")</f>
        <v/>
      </c>
      <c r="EE48" s="176" t="str">
        <f>IFERROR(IF(DV48='Classificação geral'!$G42,'Classificação geral'!$ET42,""),"")</f>
        <v/>
      </c>
      <c r="EF48" s="180">
        <f>IFERROR(IF(DV48='Classificação geral'!$G42,'Classificação geral'!$AK42,""),"")</f>
        <v>0</v>
      </c>
      <c r="EG48" s="189" t="str">
        <f>IF($DV48='Classificação geral'!$G42,'Classificação geral'!$AL42,"")</f>
        <v/>
      </c>
      <c r="EH48" s="179" t="str">
        <f>IFERROR(RANK(EG48,EG:EG,0)+ COUNTIF(EG$12:EG47,EG48),"")</f>
        <v/>
      </c>
      <c r="EJ48" s="189" t="str">
        <f>IFERROR(IF(AND('Classificação geral'!$G42="fem",'Classificação geral'!$H42=3,'Classificação geral'!$F42="trio"),'Classificação geral'!$C42,""),"")</f>
        <v/>
      </c>
      <c r="EK48" s="178">
        <f>IF(EJ48='Classificação geral'!$C42,'Classificação geral'!$D42,"")</f>
        <v>0</v>
      </c>
      <c r="EL48" s="178">
        <f>IF(EJ48='Classificação geral'!$C42,'Classificação geral'!$E42,"")</f>
        <v>0</v>
      </c>
      <c r="EM48" s="178" t="str">
        <f>IF(EJ48='Classificação geral'!$C42,'Classificação geral'!$F42,"")</f>
        <v/>
      </c>
      <c r="EN48" s="178" t="str">
        <f>IF(EJ48='Classificação geral'!$C42,'Classificação geral'!$G42,"")</f>
        <v/>
      </c>
      <c r="EO48" s="189">
        <f>IF(EN48='Classificação geral'!$G42,'Classificação geral'!$H42,"")</f>
        <v>0</v>
      </c>
      <c r="EP48" s="176">
        <f>IFERROR(IF(EN48='Classificação geral'!$G42,'Classificação geral'!$K42,""),"")</f>
        <v>0</v>
      </c>
      <c r="EQ48" s="176">
        <f>IFERROR(IF(EN48='Classificação geral'!$G42,'Classificação geral'!$L42,""),"")</f>
        <v>0</v>
      </c>
      <c r="ER48" s="176">
        <f>IFERROR(IF(EN48='Classificação geral'!$G42,'Classificação geral'!$J42,""),"")</f>
        <v>0</v>
      </c>
      <c r="ES48" s="176" t="str">
        <f>IFERROR(IF(EN48='Classificação geral'!$G42,'Classificação geral'!$EP42,""),"")</f>
        <v/>
      </c>
      <c r="ET48" s="176" t="str">
        <f>IFERROR(IF(EN48='Classificação geral'!$G42,'Classificação geral'!$EQ42,""),"")</f>
        <v/>
      </c>
      <c r="EU48" s="176" t="str">
        <f>IFERROR(IF(EN48='Classificação geral'!$G42,'Classificação geral'!$ER42,""),"")</f>
        <v/>
      </c>
      <c r="EV48" s="176" t="str">
        <f>IFERROR(IF(EN48='Classificação geral'!$G42,'Classificação geral'!$ES42,""),"")</f>
        <v/>
      </c>
      <c r="EW48" s="176" t="str">
        <f>IFERROR(IF(EN48='Classificação geral'!$G42,'Classificação geral'!$ET42,""),"")</f>
        <v/>
      </c>
      <c r="EX48" s="180">
        <f>IFERROR(IF(EN48='Classificação geral'!$G42,'Classificação geral'!$AK42,""),"")</f>
        <v>0</v>
      </c>
      <c r="EY48" s="189" t="str">
        <f>IF(EN48='Classificação geral'!$G42,'Classificação geral'!$AL42,"")</f>
        <v/>
      </c>
      <c r="EZ48" s="179" t="str">
        <f>IFERROR(RANK(EY48,EY:EY,0)+ COUNTIF(EY$12:EY47,EY48),"")</f>
        <v/>
      </c>
      <c r="FB48" s="189" t="str">
        <f>IFERROR(IF(AND('Classificação geral'!$G42="mas",'Classificação geral'!$H42=3,'Classificação geral'!$F42="trio"),'Classificação geral'!$C42,""),"")</f>
        <v/>
      </c>
      <c r="FC48" s="178">
        <f>IF(FB48='Classificação geral'!$C42,'Classificação geral'!$D42,"")</f>
        <v>0</v>
      </c>
      <c r="FD48" s="178">
        <f>IF(FB48='Classificação geral'!$C42,'Classificação geral'!$E42,"")</f>
        <v>0</v>
      </c>
      <c r="FE48" s="178" t="str">
        <f>IF(FB48='Classificação geral'!$C42,'Classificação geral'!$F42,"")</f>
        <v/>
      </c>
      <c r="FF48" s="178" t="str">
        <f>IF(FB48='Classificação geral'!$C42,'Classificação geral'!$G42,"")</f>
        <v/>
      </c>
      <c r="FG48" s="189">
        <f>IF(FF48='Classificação geral'!$G42,'Classificação geral'!$H42,"")</f>
        <v>0</v>
      </c>
      <c r="FH48" s="176">
        <f>IFERROR(IF(FF48='Classificação geral'!$G42,'Classificação geral'!$K42,""),"")</f>
        <v>0</v>
      </c>
      <c r="FI48" s="176">
        <f>IFERROR(IF(FF48='Classificação geral'!$G42,'Classificação geral'!$L42,""),"")</f>
        <v>0</v>
      </c>
      <c r="FJ48" s="176">
        <f>IFERROR(IF(FF48='Classificação geral'!$G42,'Classificação geral'!$J42,""),"")</f>
        <v>0</v>
      </c>
      <c r="FK48" s="176" t="str">
        <f>IFERROR(IF(FF48='Classificação geral'!$G42,'Classificação geral'!$EP42,""),"")</f>
        <v/>
      </c>
      <c r="FL48" s="176" t="str">
        <f>IFERROR(IF(FF48='Classificação geral'!$G42,'Classificação geral'!$EQ42,""),"")</f>
        <v/>
      </c>
      <c r="FM48" s="176" t="str">
        <f>IFERROR(IF(FF48='Classificação geral'!$G42,'Classificação geral'!$ER42,""),"")</f>
        <v/>
      </c>
      <c r="FN48" s="176" t="str">
        <f>IFERROR(IF(FF48='Classificação geral'!$G42,'Classificação geral'!$ES42,""),"")</f>
        <v/>
      </c>
      <c r="FO48" s="176" t="str">
        <f>IFERROR(IF(FF48='Classificação geral'!$G42,'Classificação geral'!$ET42,""),"")</f>
        <v/>
      </c>
      <c r="FP48" s="180">
        <f>IFERROR(IF(FF48='Classificação geral'!$G42,'Classificação geral'!$AK42,""),"")</f>
        <v>0</v>
      </c>
      <c r="FQ48" s="189" t="str">
        <f>IF(FF48='Classificação geral'!$G42,'Classificação geral'!$AL42,"")</f>
        <v/>
      </c>
      <c r="FR48" s="179" t="str">
        <f>IFERROR(RANK(FQ48,FQ:FQ,0)+ COUNTIF(FQ$12:FQ47,FQ48),"")</f>
        <v/>
      </c>
      <c r="FT48" s="189" t="str">
        <f>IFERROR(IF(AND('Classificação geral'!$G42="misto",'Classificação geral'!$H42=3,'Classificação geral'!$F42="par"),'Classificação geral'!$C42,""),"")</f>
        <v/>
      </c>
      <c r="FU48" s="178">
        <f>IF(FT48='Classificação geral'!$C42,'Classificação geral'!$D42,"")</f>
        <v>0</v>
      </c>
      <c r="FV48" s="178">
        <f>IF(FT48='Classificação geral'!$C42,'Classificação geral'!$E42,"")</f>
        <v>0</v>
      </c>
      <c r="FW48" s="178" t="str">
        <f>IF(FT48='Classificação geral'!$C42,'Classificação geral'!$F42,"")</f>
        <v/>
      </c>
      <c r="FX48" s="178" t="str">
        <f>IF(FT48='Classificação geral'!$C42,'Classificação geral'!$G42,"")</f>
        <v/>
      </c>
      <c r="FY48" s="189">
        <f>IF(FX48='Classificação geral'!$G42,'Classificação geral'!$H42,"")</f>
        <v>0</v>
      </c>
      <c r="FZ48" s="176">
        <f>IFERROR(IF(FX48='Classificação geral'!$G42,'Classificação geral'!$K42,""),"")</f>
        <v>0</v>
      </c>
      <c r="GA48" s="176">
        <f>IFERROR(IF(FX48='Classificação geral'!$G42,'Classificação geral'!$L42,""),"")</f>
        <v>0</v>
      </c>
      <c r="GB48" s="176">
        <f>IFERROR(IF(FX48='Classificação geral'!$G42,'Classificação geral'!$J42,""),"")</f>
        <v>0</v>
      </c>
      <c r="GC48" s="176" t="str">
        <f>IFERROR(IF(FX48='Classificação geral'!$G42,'Classificação geral'!$EP42,""),"")</f>
        <v/>
      </c>
      <c r="GD48" s="176" t="str">
        <f>IFERROR(IF(FX48='Classificação geral'!$G42,'Classificação geral'!$EQ42,""),"")</f>
        <v/>
      </c>
      <c r="GE48" s="176" t="str">
        <f>IFERROR(IF(FX48='Classificação geral'!$G42,'Classificação geral'!$ER42,""),"")</f>
        <v/>
      </c>
      <c r="GF48" s="176" t="str">
        <f>IFERROR(IF(FX48='Classificação geral'!$G42,'Classificação geral'!$ES42,""),"")</f>
        <v/>
      </c>
      <c r="GG48" s="176" t="str">
        <f>IFERROR(IF(FX48='Classificação geral'!$G42,'Classificação geral'!$ET42,""),"")</f>
        <v/>
      </c>
      <c r="GH48" s="180">
        <f>IFERROR(IF(FX48='Classificação geral'!$G42,'Classificação geral'!$AK42,""),"")</f>
        <v>0</v>
      </c>
      <c r="GI48" s="189" t="str">
        <f>IF(FX48='Classificação geral'!$G42,'Classificação geral'!$AL42,"")</f>
        <v/>
      </c>
      <c r="GJ48" s="179" t="str">
        <f>IFERROR(RANK(GI48,GI:GI,0)+ COUNTIF(GI$12:GI47,GI48),"")</f>
        <v/>
      </c>
    </row>
    <row r="49" spans="2:192" s="181" customFormat="1" ht="21.75" customHeight="1" x14ac:dyDescent="0.3">
      <c r="B49" s="188" t="str">
        <f t="shared" si="80"/>
        <v/>
      </c>
      <c r="C49" s="183" t="str">
        <f t="shared" si="81"/>
        <v/>
      </c>
      <c r="D49" s="184" t="str">
        <f t="shared" si="82"/>
        <v/>
      </c>
      <c r="E49" s="184" t="str">
        <f t="shared" si="83"/>
        <v/>
      </c>
      <c r="F49" s="184" t="str">
        <f t="shared" si="84"/>
        <v/>
      </c>
      <c r="G49" s="184" t="str">
        <f t="shared" si="85"/>
        <v/>
      </c>
      <c r="H49" s="185" t="str">
        <f t="shared" si="86"/>
        <v/>
      </c>
      <c r="I49" s="185" t="str">
        <f t="shared" si="87"/>
        <v/>
      </c>
      <c r="J49" s="185" t="str">
        <f t="shared" si="88"/>
        <v/>
      </c>
      <c r="K49" s="277" t="str">
        <f t="shared" si="89"/>
        <v/>
      </c>
      <c r="L49" s="277" t="str">
        <f t="shared" si="90"/>
        <v/>
      </c>
      <c r="M49" s="277" t="str">
        <f t="shared" si="91"/>
        <v/>
      </c>
      <c r="N49" s="277" t="str">
        <f t="shared" si="92"/>
        <v/>
      </c>
      <c r="O49" s="277" t="str">
        <f t="shared" si="93"/>
        <v/>
      </c>
      <c r="P49" s="278" t="str">
        <f t="shared" si="94"/>
        <v/>
      </c>
      <c r="Q49" s="401" t="str">
        <f t="shared" si="15"/>
        <v/>
      </c>
      <c r="R49" s="186">
        <v>36</v>
      </c>
      <c r="S49" s="187"/>
      <c r="T49" s="187"/>
      <c r="U49" s="188" t="str">
        <f t="shared" si="95"/>
        <v/>
      </c>
      <c r="V49" s="183" t="str">
        <f t="shared" si="96"/>
        <v/>
      </c>
      <c r="W49" s="184" t="str">
        <f t="shared" si="97"/>
        <v/>
      </c>
      <c r="X49" s="184" t="str">
        <f t="shared" si="98"/>
        <v/>
      </c>
      <c r="Y49" s="184" t="str">
        <f t="shared" si="99"/>
        <v/>
      </c>
      <c r="Z49" s="184" t="str">
        <f t="shared" si="100"/>
        <v/>
      </c>
      <c r="AA49" s="185" t="str">
        <f t="shared" si="101"/>
        <v/>
      </c>
      <c r="AB49" s="185" t="str">
        <f t="shared" si="102"/>
        <v/>
      </c>
      <c r="AC49" s="185" t="str">
        <f t="shared" si="103"/>
        <v/>
      </c>
      <c r="AD49" s="277" t="str">
        <f t="shared" si="104"/>
        <v/>
      </c>
      <c r="AE49" s="277" t="str">
        <f t="shared" si="105"/>
        <v/>
      </c>
      <c r="AF49" s="277" t="str">
        <f t="shared" si="106"/>
        <v/>
      </c>
      <c r="AG49" s="277" t="str">
        <f t="shared" si="107"/>
        <v/>
      </c>
      <c r="AH49" s="277" t="str">
        <f t="shared" si="108"/>
        <v/>
      </c>
      <c r="AI49" s="278" t="str">
        <f t="shared" si="109"/>
        <v/>
      </c>
      <c r="AJ49" s="401" t="str">
        <f t="shared" si="110"/>
        <v/>
      </c>
      <c r="AK49" s="186">
        <v>36</v>
      </c>
      <c r="AN49" s="188" t="str">
        <f t="shared" si="111"/>
        <v/>
      </c>
      <c r="AO49" s="183" t="str">
        <f t="shared" si="112"/>
        <v/>
      </c>
      <c r="AP49" s="184" t="str">
        <f t="shared" si="113"/>
        <v/>
      </c>
      <c r="AQ49" s="184" t="str">
        <f t="shared" si="114"/>
        <v/>
      </c>
      <c r="AR49" s="184" t="str">
        <f t="shared" si="115"/>
        <v/>
      </c>
      <c r="AS49" s="184" t="str">
        <f t="shared" si="116"/>
        <v/>
      </c>
      <c r="AT49" s="185" t="str">
        <f t="shared" si="117"/>
        <v/>
      </c>
      <c r="AU49" s="185" t="str">
        <f t="shared" si="118"/>
        <v/>
      </c>
      <c r="AV49" s="185" t="str">
        <f t="shared" si="119"/>
        <v/>
      </c>
      <c r="AW49" s="277" t="str">
        <f t="shared" si="120"/>
        <v/>
      </c>
      <c r="AX49" s="277" t="str">
        <f t="shared" si="121"/>
        <v/>
      </c>
      <c r="AY49" s="277" t="str">
        <f t="shared" si="122"/>
        <v/>
      </c>
      <c r="AZ49" s="277" t="str">
        <f t="shared" si="123"/>
        <v/>
      </c>
      <c r="BA49" s="277" t="str">
        <f t="shared" si="124"/>
        <v/>
      </c>
      <c r="BB49" s="278" t="str">
        <f t="shared" si="125"/>
        <v/>
      </c>
      <c r="BC49" s="401" t="str">
        <f t="shared" si="126"/>
        <v/>
      </c>
      <c r="BD49" s="186">
        <v>36</v>
      </c>
      <c r="BE49" s="187"/>
      <c r="BF49" s="187"/>
      <c r="BG49" s="188" t="str">
        <f t="shared" si="127"/>
        <v/>
      </c>
      <c r="BH49" s="183" t="str">
        <f t="shared" si="128"/>
        <v/>
      </c>
      <c r="BI49" s="184" t="str">
        <f t="shared" si="129"/>
        <v/>
      </c>
      <c r="BJ49" s="184" t="str">
        <f t="shared" si="130"/>
        <v/>
      </c>
      <c r="BK49" s="184" t="str">
        <f t="shared" si="131"/>
        <v/>
      </c>
      <c r="BL49" s="184" t="str">
        <f t="shared" si="132"/>
        <v/>
      </c>
      <c r="BM49" s="185" t="str">
        <f t="shared" si="133"/>
        <v/>
      </c>
      <c r="BN49" s="185" t="str">
        <f t="shared" si="134"/>
        <v/>
      </c>
      <c r="BO49" s="185" t="str">
        <f t="shared" si="135"/>
        <v/>
      </c>
      <c r="BP49" s="277" t="str">
        <f t="shared" si="136"/>
        <v/>
      </c>
      <c r="BQ49" s="277" t="str">
        <f t="shared" si="137"/>
        <v/>
      </c>
      <c r="BR49" s="277" t="str">
        <f t="shared" si="138"/>
        <v/>
      </c>
      <c r="BS49" s="277" t="str">
        <f t="shared" si="139"/>
        <v/>
      </c>
      <c r="BT49" s="277" t="str">
        <f t="shared" si="140"/>
        <v/>
      </c>
      <c r="BU49" s="278" t="str">
        <f t="shared" si="141"/>
        <v/>
      </c>
      <c r="BV49" s="401" t="str">
        <f t="shared" si="142"/>
        <v/>
      </c>
      <c r="BW49" s="186">
        <v>36</v>
      </c>
      <c r="BY49" s="187"/>
      <c r="BZ49" s="188" t="str">
        <f t="shared" si="143"/>
        <v/>
      </c>
      <c r="CA49" s="183" t="str">
        <f t="shared" si="144"/>
        <v/>
      </c>
      <c r="CB49" s="184" t="str">
        <f t="shared" si="145"/>
        <v/>
      </c>
      <c r="CC49" s="184" t="str">
        <f t="shared" si="146"/>
        <v/>
      </c>
      <c r="CD49" s="184" t="str">
        <f t="shared" si="147"/>
        <v/>
      </c>
      <c r="CE49" s="184" t="str">
        <f t="shared" si="148"/>
        <v/>
      </c>
      <c r="CF49" s="185" t="str">
        <f t="shared" si="70"/>
        <v/>
      </c>
      <c r="CG49" s="185" t="str">
        <f t="shared" si="71"/>
        <v/>
      </c>
      <c r="CH49" s="185" t="str">
        <f t="shared" si="72"/>
        <v/>
      </c>
      <c r="CI49" s="277" t="str">
        <f t="shared" si="73"/>
        <v/>
      </c>
      <c r="CJ49" s="277" t="str">
        <f t="shared" si="74"/>
        <v/>
      </c>
      <c r="CK49" s="277" t="str">
        <f t="shared" si="75"/>
        <v/>
      </c>
      <c r="CL49" s="277" t="str">
        <f t="shared" si="76"/>
        <v/>
      </c>
      <c r="CM49" s="277" t="str">
        <f t="shared" si="77"/>
        <v/>
      </c>
      <c r="CN49" s="278" t="str">
        <f t="shared" si="78"/>
        <v/>
      </c>
      <c r="CO49" s="401" t="str">
        <f t="shared" si="79"/>
        <v/>
      </c>
      <c r="CP49" s="186">
        <v>36</v>
      </c>
      <c r="CQ49" s="187"/>
      <c r="CR49" s="187"/>
      <c r="CS49" s="187"/>
      <c r="CT49" s="187"/>
      <c r="CU49" s="187"/>
      <c r="CV49" s="187"/>
      <c r="CW49" s="187"/>
      <c r="CX49" s="187"/>
      <c r="CZ49" s="189" t="str">
        <f>IFERROR(IF(AND('Classificação geral'!$G43="fem",'Classificação geral'!$H43=3,'Classificação geral'!$F43="par"),'Classificação geral'!$C43,""),"")</f>
        <v/>
      </c>
      <c r="DA49" s="178" t="str">
        <f>IF($CZ49='Classificação geral'!$C43,'Classificação geral'!$D43,"")</f>
        <v/>
      </c>
      <c r="DB49" s="178">
        <f>IF($CZ49='Classificação geral'!$C43,'Classificação geral'!$E43,"")</f>
        <v>0</v>
      </c>
      <c r="DC49" s="178" t="str">
        <f>IF($CZ49='Classificação geral'!$C43,'Classificação geral'!$F43,"")</f>
        <v/>
      </c>
      <c r="DD49" s="178" t="str">
        <f>IF($CZ49='Classificação geral'!$C43,'Classificação geral'!$G43,"")</f>
        <v/>
      </c>
      <c r="DE49" s="189">
        <f>IF($DD49='Classificação geral'!$G43,'Classificação geral'!$H43,"")</f>
        <v>0</v>
      </c>
      <c r="DF49" s="176">
        <f>IFERROR(IF(DD49='Classificação geral'!$G43,'Classificação geral'!$K43,""),"")</f>
        <v>0</v>
      </c>
      <c r="DG49" s="176">
        <f>IFERROR(IF(DD49='Classificação geral'!$G43,'Classificação geral'!$L43,""),"")</f>
        <v>0</v>
      </c>
      <c r="DH49" s="176">
        <f>IFERROR(IF(DD49='Classificação geral'!$G43,'Classificação geral'!$J43,""),"")</f>
        <v>0</v>
      </c>
      <c r="DI49" s="176" t="str">
        <f>IFERROR(IF(DD49='Classificação geral'!$G43,'Classificação geral'!$EP43,""),"")</f>
        <v/>
      </c>
      <c r="DJ49" s="176" t="str">
        <f>IFERROR(IF(DD49='Classificação geral'!$G43,'Classificação geral'!$EQ43,""),"")</f>
        <v/>
      </c>
      <c r="DK49" s="176" t="str">
        <f>IFERROR(IF(DD49='Classificação geral'!$G43,'Classificação geral'!$ER43,""),"")</f>
        <v/>
      </c>
      <c r="DL49" s="176" t="str">
        <f>IFERROR(IF(DD49='Classificação geral'!$G43,'Classificação geral'!$ES43,""),"")</f>
        <v/>
      </c>
      <c r="DM49" s="176" t="str">
        <f>IFERROR(IF(DD49='Classificação geral'!$G43,'Classificação geral'!$ET43,""),"")</f>
        <v/>
      </c>
      <c r="DN49" s="180">
        <f>IFERROR(IF(DD49='Classificação geral'!$G43,'Classificação geral'!$AK43,""),"")</f>
        <v>0</v>
      </c>
      <c r="DO49" s="190" t="str">
        <f>IF($DD49='Classificação geral'!$G43,'Classificação geral'!$AL43,"")</f>
        <v/>
      </c>
      <c r="DP49" s="179" t="str">
        <f>IFERROR(RANK(DO49,DO:DO,0)+ COUNTIF(DO$12:DO48,DO49),"")</f>
        <v/>
      </c>
      <c r="DR49" s="189" t="str">
        <f>IFERROR(IF(AND('Classificação geral'!$G43="mas",'Classificação geral'!$H43=3,'Classificação geral'!$F43="par"),'Classificação geral'!$C43,""),"")</f>
        <v/>
      </c>
      <c r="DS49" s="178" t="str">
        <f>IF($DR49='Classificação geral'!$C43,'Classificação geral'!$D43,"")</f>
        <v/>
      </c>
      <c r="DT49" s="178">
        <f>IF($DR49='Classificação geral'!$C43,'Classificação geral'!$E43,"")</f>
        <v>0</v>
      </c>
      <c r="DU49" s="178" t="str">
        <f>IF($DR49='Classificação geral'!$C43,'Classificação geral'!$F43,"")</f>
        <v/>
      </c>
      <c r="DV49" s="178" t="str">
        <f>IF($DR49='Classificação geral'!$C43,'Classificação geral'!$G43,"")</f>
        <v/>
      </c>
      <c r="DW49" s="189">
        <f>IF($DV49='Classificação geral'!$G43,'Classificação geral'!$H43,"")</f>
        <v>0</v>
      </c>
      <c r="DX49" s="176">
        <f>IFERROR(IF(DV49='Classificação geral'!$G43,'Classificação geral'!$K43,""),"")</f>
        <v>0</v>
      </c>
      <c r="DY49" s="176">
        <f>IFERROR(IF(DV49='Classificação geral'!$G43,'Classificação geral'!$L43,""),"")</f>
        <v>0</v>
      </c>
      <c r="DZ49" s="176">
        <f>IFERROR(IF(DV49='Classificação geral'!$G43,'Classificação geral'!$J43,""),"")</f>
        <v>0</v>
      </c>
      <c r="EA49" s="176" t="str">
        <f>IFERROR(IF(DV49='Classificação geral'!$G43,'Classificação geral'!$EP43,""),"")</f>
        <v/>
      </c>
      <c r="EB49" s="176" t="str">
        <f>IFERROR(IF(DV49='Classificação geral'!$G43,'Classificação geral'!$EQ43,""),"")</f>
        <v/>
      </c>
      <c r="EC49" s="176" t="str">
        <f>IFERROR(IF(DV49='Classificação geral'!$G43,'Classificação geral'!$ER43,""),"")</f>
        <v/>
      </c>
      <c r="ED49" s="176" t="str">
        <f>IFERROR(IF(DV49='Classificação geral'!$G43,'Classificação geral'!$ES43,""),"")</f>
        <v/>
      </c>
      <c r="EE49" s="176" t="str">
        <f>IFERROR(IF(DV49='Classificação geral'!$G43,'Classificação geral'!$ET43,""),"")</f>
        <v/>
      </c>
      <c r="EF49" s="180">
        <f>IFERROR(IF(DV49='Classificação geral'!$G43,'Classificação geral'!$AK43,""),"")</f>
        <v>0</v>
      </c>
      <c r="EG49" s="189" t="str">
        <f>IF($DV49='Classificação geral'!$G43,'Classificação geral'!$AL43,"")</f>
        <v/>
      </c>
      <c r="EH49" s="179" t="str">
        <f>IFERROR(RANK(EG49,EG:EG,0)+ COUNTIF(EG$12:EG48,EG49),"")</f>
        <v/>
      </c>
      <c r="EJ49" s="189" t="str">
        <f>IFERROR(IF(AND('Classificação geral'!$G43="fem",'Classificação geral'!$H43=3,'Classificação geral'!$F43="trio"),'Classificação geral'!$C43,""),"")</f>
        <v/>
      </c>
      <c r="EK49" s="178" t="str">
        <f>IF(EJ49='Classificação geral'!$C43,'Classificação geral'!$D43,"")</f>
        <v/>
      </c>
      <c r="EL49" s="178">
        <f>IF(EJ49='Classificação geral'!$C43,'Classificação geral'!$E43,"")</f>
        <v>0</v>
      </c>
      <c r="EM49" s="178" t="str">
        <f>IF(EJ49='Classificação geral'!$C43,'Classificação geral'!$F43,"")</f>
        <v/>
      </c>
      <c r="EN49" s="178" t="str">
        <f>IF(EJ49='Classificação geral'!$C43,'Classificação geral'!$G43,"")</f>
        <v/>
      </c>
      <c r="EO49" s="189">
        <f>IF(EN49='Classificação geral'!$G43,'Classificação geral'!$H43,"")</f>
        <v>0</v>
      </c>
      <c r="EP49" s="176">
        <f>IFERROR(IF(EN49='Classificação geral'!$G43,'Classificação geral'!$K43,""),"")</f>
        <v>0</v>
      </c>
      <c r="EQ49" s="176">
        <f>IFERROR(IF(EN49='Classificação geral'!$G43,'Classificação geral'!$L43,""),"")</f>
        <v>0</v>
      </c>
      <c r="ER49" s="176">
        <f>IFERROR(IF(EN49='Classificação geral'!$G43,'Classificação geral'!$J43,""),"")</f>
        <v>0</v>
      </c>
      <c r="ES49" s="176" t="str">
        <f>IFERROR(IF(EN49='Classificação geral'!$G43,'Classificação geral'!$EP43,""),"")</f>
        <v/>
      </c>
      <c r="ET49" s="176" t="str">
        <f>IFERROR(IF(EN49='Classificação geral'!$G43,'Classificação geral'!$EQ43,""),"")</f>
        <v/>
      </c>
      <c r="EU49" s="176" t="str">
        <f>IFERROR(IF(EN49='Classificação geral'!$G43,'Classificação geral'!$ER43,""),"")</f>
        <v/>
      </c>
      <c r="EV49" s="176" t="str">
        <f>IFERROR(IF(EN49='Classificação geral'!$G43,'Classificação geral'!$ES43,""),"")</f>
        <v/>
      </c>
      <c r="EW49" s="176" t="str">
        <f>IFERROR(IF(EN49='Classificação geral'!$G43,'Classificação geral'!$ET43,""),"")</f>
        <v/>
      </c>
      <c r="EX49" s="180">
        <f>IFERROR(IF(EN49='Classificação geral'!$G43,'Classificação geral'!$AK43,""),"")</f>
        <v>0</v>
      </c>
      <c r="EY49" s="189" t="str">
        <f>IF(EN49='Classificação geral'!$G43,'Classificação geral'!$AL43,"")</f>
        <v/>
      </c>
      <c r="EZ49" s="179" t="str">
        <f>IFERROR(RANK(EY49,EY:EY,0)+ COUNTIF(EY$12:EY48,EY49),"")</f>
        <v/>
      </c>
      <c r="FB49" s="189" t="str">
        <f>IFERROR(IF(AND('Classificação geral'!$G43="mas",'Classificação geral'!$H43=3,'Classificação geral'!$F43="trio"),'Classificação geral'!$C43,""),"")</f>
        <v/>
      </c>
      <c r="FC49" s="178" t="str">
        <f>IF(FB49='Classificação geral'!$C43,'Classificação geral'!$D43,"")</f>
        <v/>
      </c>
      <c r="FD49" s="178">
        <f>IF(FB49='Classificação geral'!$C43,'Classificação geral'!$E43,"")</f>
        <v>0</v>
      </c>
      <c r="FE49" s="178" t="str">
        <f>IF(FB49='Classificação geral'!$C43,'Classificação geral'!$F43,"")</f>
        <v/>
      </c>
      <c r="FF49" s="178" t="str">
        <f>IF(FB49='Classificação geral'!$C43,'Classificação geral'!$G43,"")</f>
        <v/>
      </c>
      <c r="FG49" s="189">
        <f>IF(FF49='Classificação geral'!$G43,'Classificação geral'!$H43,"")</f>
        <v>0</v>
      </c>
      <c r="FH49" s="176">
        <f>IFERROR(IF(FF49='Classificação geral'!$G43,'Classificação geral'!$K43,""),"")</f>
        <v>0</v>
      </c>
      <c r="FI49" s="176">
        <f>IFERROR(IF(FF49='Classificação geral'!$G43,'Classificação geral'!$L43,""),"")</f>
        <v>0</v>
      </c>
      <c r="FJ49" s="176">
        <f>IFERROR(IF(FF49='Classificação geral'!$G43,'Classificação geral'!$J43,""),"")</f>
        <v>0</v>
      </c>
      <c r="FK49" s="176" t="str">
        <f>IFERROR(IF(FF49='Classificação geral'!$G43,'Classificação geral'!$EP43,""),"")</f>
        <v/>
      </c>
      <c r="FL49" s="176" t="str">
        <f>IFERROR(IF(FF49='Classificação geral'!$G43,'Classificação geral'!$EQ43,""),"")</f>
        <v/>
      </c>
      <c r="FM49" s="176" t="str">
        <f>IFERROR(IF(FF49='Classificação geral'!$G43,'Classificação geral'!$ER43,""),"")</f>
        <v/>
      </c>
      <c r="FN49" s="176" t="str">
        <f>IFERROR(IF(FF49='Classificação geral'!$G43,'Classificação geral'!$ES43,""),"")</f>
        <v/>
      </c>
      <c r="FO49" s="176" t="str">
        <f>IFERROR(IF(FF49='Classificação geral'!$G43,'Classificação geral'!$ET43,""),"")</f>
        <v/>
      </c>
      <c r="FP49" s="180">
        <f>IFERROR(IF(FF49='Classificação geral'!$G43,'Classificação geral'!$AK43,""),"")</f>
        <v>0</v>
      </c>
      <c r="FQ49" s="189" t="str">
        <f>IF(FF49='Classificação geral'!$G43,'Classificação geral'!$AL43,"")</f>
        <v/>
      </c>
      <c r="FR49" s="179" t="str">
        <f>IFERROR(RANK(FQ49,FQ:FQ,0)+ COUNTIF(FQ$12:FQ48,FQ49),"")</f>
        <v/>
      </c>
      <c r="FT49" s="189" t="str">
        <f>IFERROR(IF(AND('Classificação geral'!$G43="misto",'Classificação geral'!$H43=3,'Classificação geral'!$F43="par"),'Classificação geral'!$C43,""),"")</f>
        <v/>
      </c>
      <c r="FU49" s="178" t="str">
        <f>IF(FT49='Classificação geral'!$C43,'Classificação geral'!$D43,"")</f>
        <v/>
      </c>
      <c r="FV49" s="178">
        <f>IF(FT49='Classificação geral'!$C43,'Classificação geral'!$E43,"")</f>
        <v>0</v>
      </c>
      <c r="FW49" s="178" t="str">
        <f>IF(FT49='Classificação geral'!$C43,'Classificação geral'!$F43,"")</f>
        <v/>
      </c>
      <c r="FX49" s="178" t="str">
        <f>IF(FT49='Classificação geral'!$C43,'Classificação geral'!$G43,"")</f>
        <v/>
      </c>
      <c r="FY49" s="189">
        <f>IF(FX49='Classificação geral'!$G43,'Classificação geral'!$H43,"")</f>
        <v>0</v>
      </c>
      <c r="FZ49" s="176">
        <f>IFERROR(IF(FX49='Classificação geral'!$G43,'Classificação geral'!$K43,""),"")</f>
        <v>0</v>
      </c>
      <c r="GA49" s="176">
        <f>IFERROR(IF(FX49='Classificação geral'!$G43,'Classificação geral'!$L43,""),"")</f>
        <v>0</v>
      </c>
      <c r="GB49" s="176">
        <f>IFERROR(IF(FX49='Classificação geral'!$G43,'Classificação geral'!$J43,""),"")</f>
        <v>0</v>
      </c>
      <c r="GC49" s="176" t="str">
        <f>IFERROR(IF(FX49='Classificação geral'!$G43,'Classificação geral'!$EP43,""),"")</f>
        <v/>
      </c>
      <c r="GD49" s="176" t="str">
        <f>IFERROR(IF(FX49='Classificação geral'!$G43,'Classificação geral'!$EQ43,""),"")</f>
        <v/>
      </c>
      <c r="GE49" s="176" t="str">
        <f>IFERROR(IF(FX49='Classificação geral'!$G43,'Classificação geral'!$ER43,""),"")</f>
        <v/>
      </c>
      <c r="GF49" s="176" t="str">
        <f>IFERROR(IF(FX49='Classificação geral'!$G43,'Classificação geral'!$ES43,""),"")</f>
        <v/>
      </c>
      <c r="GG49" s="176" t="str">
        <f>IFERROR(IF(FX49='Classificação geral'!$G43,'Classificação geral'!$ET43,""),"")</f>
        <v/>
      </c>
      <c r="GH49" s="180">
        <f>IFERROR(IF(FX49='Classificação geral'!$G43,'Classificação geral'!$AK43,""),"")</f>
        <v>0</v>
      </c>
      <c r="GI49" s="189" t="str">
        <f>IF(FX49='Classificação geral'!$G43,'Classificação geral'!$AL43,"")</f>
        <v/>
      </c>
      <c r="GJ49" s="179" t="str">
        <f>IFERROR(RANK(GI49,GI:GI,0)+ COUNTIF(GI$12:GI48,GI49),"")</f>
        <v/>
      </c>
    </row>
    <row r="50" spans="2:192" s="181" customFormat="1" ht="21.75" customHeight="1" x14ac:dyDescent="0.3">
      <c r="B50" s="188" t="str">
        <f t="shared" si="80"/>
        <v/>
      </c>
      <c r="C50" s="183" t="str">
        <f t="shared" si="81"/>
        <v/>
      </c>
      <c r="D50" s="184" t="str">
        <f t="shared" si="82"/>
        <v/>
      </c>
      <c r="E50" s="184" t="str">
        <f t="shared" si="83"/>
        <v/>
      </c>
      <c r="F50" s="184" t="str">
        <f t="shared" si="84"/>
        <v/>
      </c>
      <c r="G50" s="184" t="str">
        <f t="shared" si="85"/>
        <v/>
      </c>
      <c r="H50" s="185" t="str">
        <f t="shared" si="86"/>
        <v/>
      </c>
      <c r="I50" s="185" t="str">
        <f t="shared" si="87"/>
        <v/>
      </c>
      <c r="J50" s="185" t="str">
        <f t="shared" si="88"/>
        <v/>
      </c>
      <c r="K50" s="277" t="str">
        <f t="shared" si="89"/>
        <v/>
      </c>
      <c r="L50" s="277" t="str">
        <f t="shared" si="90"/>
        <v/>
      </c>
      <c r="M50" s="277" t="str">
        <f t="shared" si="91"/>
        <v/>
      </c>
      <c r="N50" s="277" t="str">
        <f t="shared" si="92"/>
        <v/>
      </c>
      <c r="O50" s="277" t="str">
        <f t="shared" si="93"/>
        <v/>
      </c>
      <c r="P50" s="278" t="str">
        <f t="shared" si="94"/>
        <v/>
      </c>
      <c r="Q50" s="401" t="str">
        <f t="shared" si="15"/>
        <v/>
      </c>
      <c r="R50" s="186">
        <v>37</v>
      </c>
      <c r="S50" s="187"/>
      <c r="T50" s="187"/>
      <c r="U50" s="188" t="str">
        <f t="shared" si="95"/>
        <v/>
      </c>
      <c r="V50" s="183" t="str">
        <f t="shared" si="96"/>
        <v/>
      </c>
      <c r="W50" s="184" t="str">
        <f t="shared" si="97"/>
        <v/>
      </c>
      <c r="X50" s="184" t="str">
        <f t="shared" si="98"/>
        <v/>
      </c>
      <c r="Y50" s="184" t="str">
        <f t="shared" si="99"/>
        <v/>
      </c>
      <c r="Z50" s="184" t="str">
        <f t="shared" si="100"/>
        <v/>
      </c>
      <c r="AA50" s="185" t="str">
        <f t="shared" si="101"/>
        <v/>
      </c>
      <c r="AB50" s="185" t="str">
        <f t="shared" si="102"/>
        <v/>
      </c>
      <c r="AC50" s="185" t="str">
        <f t="shared" si="103"/>
        <v/>
      </c>
      <c r="AD50" s="277" t="str">
        <f t="shared" si="104"/>
        <v/>
      </c>
      <c r="AE50" s="277" t="str">
        <f t="shared" si="105"/>
        <v/>
      </c>
      <c r="AF50" s="277" t="str">
        <f t="shared" si="106"/>
        <v/>
      </c>
      <c r="AG50" s="277" t="str">
        <f t="shared" si="107"/>
        <v/>
      </c>
      <c r="AH50" s="277" t="str">
        <f t="shared" si="108"/>
        <v/>
      </c>
      <c r="AI50" s="278" t="str">
        <f t="shared" si="109"/>
        <v/>
      </c>
      <c r="AJ50" s="401" t="str">
        <f t="shared" si="110"/>
        <v/>
      </c>
      <c r="AK50" s="186">
        <v>37</v>
      </c>
      <c r="AN50" s="188" t="str">
        <f t="shared" si="111"/>
        <v/>
      </c>
      <c r="AO50" s="183" t="str">
        <f t="shared" si="112"/>
        <v/>
      </c>
      <c r="AP50" s="184" t="str">
        <f t="shared" si="113"/>
        <v/>
      </c>
      <c r="AQ50" s="184" t="str">
        <f t="shared" si="114"/>
        <v/>
      </c>
      <c r="AR50" s="184" t="str">
        <f t="shared" si="115"/>
        <v/>
      </c>
      <c r="AS50" s="184" t="str">
        <f t="shared" si="116"/>
        <v/>
      </c>
      <c r="AT50" s="185" t="str">
        <f t="shared" si="117"/>
        <v/>
      </c>
      <c r="AU50" s="185" t="str">
        <f t="shared" si="118"/>
        <v/>
      </c>
      <c r="AV50" s="185" t="str">
        <f t="shared" si="119"/>
        <v/>
      </c>
      <c r="AW50" s="277" t="str">
        <f t="shared" si="120"/>
        <v/>
      </c>
      <c r="AX50" s="277" t="str">
        <f t="shared" si="121"/>
        <v/>
      </c>
      <c r="AY50" s="277" t="str">
        <f t="shared" si="122"/>
        <v/>
      </c>
      <c r="AZ50" s="277" t="str">
        <f t="shared" si="123"/>
        <v/>
      </c>
      <c r="BA50" s="277" t="str">
        <f t="shared" si="124"/>
        <v/>
      </c>
      <c r="BB50" s="278" t="str">
        <f t="shared" si="125"/>
        <v/>
      </c>
      <c r="BC50" s="401" t="str">
        <f t="shared" si="126"/>
        <v/>
      </c>
      <c r="BD50" s="186">
        <v>37</v>
      </c>
      <c r="BE50" s="187"/>
      <c r="BF50" s="187"/>
      <c r="BG50" s="188" t="str">
        <f t="shared" si="127"/>
        <v/>
      </c>
      <c r="BH50" s="183" t="str">
        <f t="shared" si="128"/>
        <v/>
      </c>
      <c r="BI50" s="184" t="str">
        <f t="shared" si="129"/>
        <v/>
      </c>
      <c r="BJ50" s="184" t="str">
        <f t="shared" si="130"/>
        <v/>
      </c>
      <c r="BK50" s="184" t="str">
        <f t="shared" si="131"/>
        <v/>
      </c>
      <c r="BL50" s="184" t="str">
        <f t="shared" si="132"/>
        <v/>
      </c>
      <c r="BM50" s="185" t="str">
        <f t="shared" si="133"/>
        <v/>
      </c>
      <c r="BN50" s="185" t="str">
        <f t="shared" si="134"/>
        <v/>
      </c>
      <c r="BO50" s="185" t="str">
        <f t="shared" si="135"/>
        <v/>
      </c>
      <c r="BP50" s="277" t="str">
        <f t="shared" si="136"/>
        <v/>
      </c>
      <c r="BQ50" s="277" t="str">
        <f t="shared" si="137"/>
        <v/>
      </c>
      <c r="BR50" s="277" t="str">
        <f t="shared" si="138"/>
        <v/>
      </c>
      <c r="BS50" s="277" t="str">
        <f t="shared" si="139"/>
        <v/>
      </c>
      <c r="BT50" s="277" t="str">
        <f t="shared" si="140"/>
        <v/>
      </c>
      <c r="BU50" s="278" t="str">
        <f t="shared" si="141"/>
        <v/>
      </c>
      <c r="BV50" s="401" t="str">
        <f t="shared" si="142"/>
        <v/>
      </c>
      <c r="BW50" s="186">
        <v>37</v>
      </c>
      <c r="BY50" s="187"/>
      <c r="BZ50" s="188" t="str">
        <f t="shared" si="143"/>
        <v/>
      </c>
      <c r="CA50" s="183" t="str">
        <f t="shared" si="144"/>
        <v/>
      </c>
      <c r="CB50" s="184" t="str">
        <f t="shared" si="145"/>
        <v/>
      </c>
      <c r="CC50" s="184" t="str">
        <f t="shared" si="146"/>
        <v/>
      </c>
      <c r="CD50" s="184" t="str">
        <f t="shared" si="147"/>
        <v/>
      </c>
      <c r="CE50" s="184" t="str">
        <f t="shared" si="148"/>
        <v/>
      </c>
      <c r="CF50" s="185" t="str">
        <f t="shared" si="70"/>
        <v/>
      </c>
      <c r="CG50" s="185" t="str">
        <f t="shared" si="71"/>
        <v/>
      </c>
      <c r="CH50" s="185" t="str">
        <f t="shared" si="72"/>
        <v/>
      </c>
      <c r="CI50" s="277" t="str">
        <f t="shared" si="73"/>
        <v/>
      </c>
      <c r="CJ50" s="277" t="str">
        <f t="shared" si="74"/>
        <v/>
      </c>
      <c r="CK50" s="277" t="str">
        <f t="shared" si="75"/>
        <v/>
      </c>
      <c r="CL50" s="277" t="str">
        <f t="shared" si="76"/>
        <v/>
      </c>
      <c r="CM50" s="277" t="str">
        <f t="shared" si="77"/>
        <v/>
      </c>
      <c r="CN50" s="278" t="str">
        <f t="shared" si="78"/>
        <v/>
      </c>
      <c r="CO50" s="401" t="str">
        <f t="shared" si="79"/>
        <v/>
      </c>
      <c r="CP50" s="186">
        <v>37</v>
      </c>
      <c r="CQ50" s="187"/>
      <c r="CR50" s="187"/>
      <c r="CS50" s="187"/>
      <c r="CT50" s="187"/>
      <c r="CU50" s="187"/>
      <c r="CV50" s="187"/>
      <c r="CW50" s="187"/>
      <c r="CX50" s="187"/>
      <c r="CZ50" s="189" t="str">
        <f>IFERROR(IF(AND('Classificação geral'!$G44="fem",'Classificação geral'!$H44=3,'Classificação geral'!$F44="par"),'Classificação geral'!$C44,""),"")</f>
        <v/>
      </c>
      <c r="DA50" s="178">
        <f>IF($CZ50='Classificação geral'!$C44,'Classificação geral'!$D44,"")</f>
        <v>0</v>
      </c>
      <c r="DB50" s="178">
        <f>IF($CZ50='Classificação geral'!$C44,'Classificação geral'!$E44,"")</f>
        <v>0</v>
      </c>
      <c r="DC50" s="178" t="str">
        <f>IF($CZ50='Classificação geral'!$C44,'Classificação geral'!$F44,"")</f>
        <v/>
      </c>
      <c r="DD50" s="178" t="str">
        <f>IF($CZ50='Classificação geral'!$C44,'Classificação geral'!$G44,"")</f>
        <v/>
      </c>
      <c r="DE50" s="189">
        <f>IF($DD50='Classificação geral'!$G44,'Classificação geral'!$H44,"")</f>
        <v>0</v>
      </c>
      <c r="DF50" s="176">
        <f>IFERROR(IF(DD50='Classificação geral'!$G44,'Classificação geral'!$K44,""),"")</f>
        <v>0</v>
      </c>
      <c r="DG50" s="176">
        <f>IFERROR(IF(DD50='Classificação geral'!$G44,'Classificação geral'!$L44,""),"")</f>
        <v>0</v>
      </c>
      <c r="DH50" s="176">
        <f>IFERROR(IF(DD50='Classificação geral'!$G44,'Classificação geral'!$J44,""),"")</f>
        <v>0</v>
      </c>
      <c r="DI50" s="176" t="str">
        <f>IFERROR(IF(DD50='Classificação geral'!$G44,'Classificação geral'!$EP44,""),"")</f>
        <v/>
      </c>
      <c r="DJ50" s="176" t="str">
        <f>IFERROR(IF(DD50='Classificação geral'!$G44,'Classificação geral'!$EQ44,""),"")</f>
        <v/>
      </c>
      <c r="DK50" s="176" t="str">
        <f>IFERROR(IF(DD50='Classificação geral'!$G44,'Classificação geral'!$ER44,""),"")</f>
        <v/>
      </c>
      <c r="DL50" s="176" t="str">
        <f>IFERROR(IF(DD50='Classificação geral'!$G44,'Classificação geral'!$ES44,""),"")</f>
        <v/>
      </c>
      <c r="DM50" s="176" t="str">
        <f>IFERROR(IF(DD50='Classificação geral'!$G44,'Classificação geral'!$ET44,""),"")</f>
        <v/>
      </c>
      <c r="DN50" s="180">
        <f>IFERROR(IF(DD50='Classificação geral'!$G44,'Classificação geral'!$AK44,""),"")</f>
        <v>0</v>
      </c>
      <c r="DO50" s="190" t="str">
        <f>IF($DD50='Classificação geral'!$G44,'Classificação geral'!$AL44,"")</f>
        <v/>
      </c>
      <c r="DP50" s="179" t="str">
        <f>IFERROR(RANK(DO50,DO:DO,0)+ COUNTIF(DO$12:DO49,DO50),"")</f>
        <v/>
      </c>
      <c r="DR50" s="189" t="str">
        <f>IFERROR(IF(AND('Classificação geral'!$G44="mas",'Classificação geral'!$H44=3,'Classificação geral'!$F44="par"),'Classificação geral'!$C44,""),"")</f>
        <v/>
      </c>
      <c r="DS50" s="178">
        <f>IF($DR50='Classificação geral'!$C44,'Classificação geral'!$D44,"")</f>
        <v>0</v>
      </c>
      <c r="DT50" s="178">
        <f>IF($DR50='Classificação geral'!$C44,'Classificação geral'!$E44,"")</f>
        <v>0</v>
      </c>
      <c r="DU50" s="178" t="str">
        <f>IF($DR50='Classificação geral'!$C44,'Classificação geral'!$F44,"")</f>
        <v/>
      </c>
      <c r="DV50" s="178" t="str">
        <f>IF($DR50='Classificação geral'!$C44,'Classificação geral'!$G44,"")</f>
        <v/>
      </c>
      <c r="DW50" s="189">
        <f>IF($DV50='Classificação geral'!$G44,'Classificação geral'!$H44,"")</f>
        <v>0</v>
      </c>
      <c r="DX50" s="176">
        <f>IFERROR(IF(DV50='Classificação geral'!$G44,'Classificação geral'!$K44,""),"")</f>
        <v>0</v>
      </c>
      <c r="DY50" s="176">
        <f>IFERROR(IF(DV50='Classificação geral'!$G44,'Classificação geral'!$L44,""),"")</f>
        <v>0</v>
      </c>
      <c r="DZ50" s="176">
        <f>IFERROR(IF(DV50='Classificação geral'!$G44,'Classificação geral'!$J44,""),"")</f>
        <v>0</v>
      </c>
      <c r="EA50" s="176" t="str">
        <f>IFERROR(IF(DV50='Classificação geral'!$G44,'Classificação geral'!$EP44,""),"")</f>
        <v/>
      </c>
      <c r="EB50" s="176" t="str">
        <f>IFERROR(IF(DV50='Classificação geral'!$G44,'Classificação geral'!$EQ44,""),"")</f>
        <v/>
      </c>
      <c r="EC50" s="176" t="str">
        <f>IFERROR(IF(DV50='Classificação geral'!$G44,'Classificação geral'!$ER44,""),"")</f>
        <v/>
      </c>
      <c r="ED50" s="176" t="str">
        <f>IFERROR(IF(DV50='Classificação geral'!$G44,'Classificação geral'!$ES44,""),"")</f>
        <v/>
      </c>
      <c r="EE50" s="176" t="str">
        <f>IFERROR(IF(DV50='Classificação geral'!$G44,'Classificação geral'!$ET44,""),"")</f>
        <v/>
      </c>
      <c r="EF50" s="180">
        <f>IFERROR(IF(DV50='Classificação geral'!$G44,'Classificação geral'!$AK44,""),"")</f>
        <v>0</v>
      </c>
      <c r="EG50" s="189" t="str">
        <f>IF($DV50='Classificação geral'!$G44,'Classificação geral'!$AL44,"")</f>
        <v/>
      </c>
      <c r="EH50" s="179" t="str">
        <f>IFERROR(RANK(EG50,EG:EG,0)+ COUNTIF(EG$12:EG49,EG50),"")</f>
        <v/>
      </c>
      <c r="EJ50" s="189" t="str">
        <f>IFERROR(IF(AND('Classificação geral'!$G44="fem",'Classificação geral'!$H44=3,'Classificação geral'!$F44="trio"),'Classificação geral'!$C44,""),"")</f>
        <v/>
      </c>
      <c r="EK50" s="178">
        <f>IF(EJ50='Classificação geral'!$C44,'Classificação geral'!$D44,"")</f>
        <v>0</v>
      </c>
      <c r="EL50" s="178">
        <f>IF(EJ50='Classificação geral'!$C44,'Classificação geral'!$E44,"")</f>
        <v>0</v>
      </c>
      <c r="EM50" s="178" t="str">
        <f>IF(EJ50='Classificação geral'!$C44,'Classificação geral'!$F44,"")</f>
        <v/>
      </c>
      <c r="EN50" s="178" t="str">
        <f>IF(EJ50='Classificação geral'!$C44,'Classificação geral'!$G44,"")</f>
        <v/>
      </c>
      <c r="EO50" s="189">
        <f>IF(EN50='Classificação geral'!$G44,'Classificação geral'!$H44,"")</f>
        <v>0</v>
      </c>
      <c r="EP50" s="176">
        <f>IFERROR(IF(EN50='Classificação geral'!$G44,'Classificação geral'!$K44,""),"")</f>
        <v>0</v>
      </c>
      <c r="EQ50" s="176">
        <f>IFERROR(IF(EN50='Classificação geral'!$G44,'Classificação geral'!$L44,""),"")</f>
        <v>0</v>
      </c>
      <c r="ER50" s="176">
        <f>IFERROR(IF(EN50='Classificação geral'!$G44,'Classificação geral'!$J44,""),"")</f>
        <v>0</v>
      </c>
      <c r="ES50" s="176" t="str">
        <f>IFERROR(IF(EN50='Classificação geral'!$G44,'Classificação geral'!$EP44,""),"")</f>
        <v/>
      </c>
      <c r="ET50" s="176" t="str">
        <f>IFERROR(IF(EN50='Classificação geral'!$G44,'Classificação geral'!$EQ44,""),"")</f>
        <v/>
      </c>
      <c r="EU50" s="176" t="str">
        <f>IFERROR(IF(EN50='Classificação geral'!$G44,'Classificação geral'!$ER44,""),"")</f>
        <v/>
      </c>
      <c r="EV50" s="176" t="str">
        <f>IFERROR(IF(EN50='Classificação geral'!$G44,'Classificação geral'!$ES44,""),"")</f>
        <v/>
      </c>
      <c r="EW50" s="176" t="str">
        <f>IFERROR(IF(EN50='Classificação geral'!$G44,'Classificação geral'!$ET44,""),"")</f>
        <v/>
      </c>
      <c r="EX50" s="180">
        <f>IFERROR(IF(EN50='Classificação geral'!$G44,'Classificação geral'!$AK44,""),"")</f>
        <v>0</v>
      </c>
      <c r="EY50" s="189" t="str">
        <f>IF(EN50='Classificação geral'!$G44,'Classificação geral'!$AL44,"")</f>
        <v/>
      </c>
      <c r="EZ50" s="179" t="str">
        <f>IFERROR(RANK(EY50,EY:EY,0)+ COUNTIF(EY$12:EY49,EY50),"")</f>
        <v/>
      </c>
      <c r="FB50" s="189" t="str">
        <f>IFERROR(IF(AND('Classificação geral'!$G44="mas",'Classificação geral'!$H44=3,'Classificação geral'!$F44="trio"),'Classificação geral'!$C44,""),"")</f>
        <v/>
      </c>
      <c r="FC50" s="178">
        <f>IF(FB50='Classificação geral'!$C44,'Classificação geral'!$D44,"")</f>
        <v>0</v>
      </c>
      <c r="FD50" s="178">
        <f>IF(FB50='Classificação geral'!$C44,'Classificação geral'!$E44,"")</f>
        <v>0</v>
      </c>
      <c r="FE50" s="178" t="str">
        <f>IF(FB50='Classificação geral'!$C44,'Classificação geral'!$F44,"")</f>
        <v/>
      </c>
      <c r="FF50" s="178" t="str">
        <f>IF(FB50='Classificação geral'!$C44,'Classificação geral'!$G44,"")</f>
        <v/>
      </c>
      <c r="FG50" s="189">
        <f>IF(FF50='Classificação geral'!$G44,'Classificação geral'!$H44,"")</f>
        <v>0</v>
      </c>
      <c r="FH50" s="176">
        <f>IFERROR(IF(FF50='Classificação geral'!$G44,'Classificação geral'!$K44,""),"")</f>
        <v>0</v>
      </c>
      <c r="FI50" s="176">
        <f>IFERROR(IF(FF50='Classificação geral'!$G44,'Classificação geral'!$L44,""),"")</f>
        <v>0</v>
      </c>
      <c r="FJ50" s="176">
        <f>IFERROR(IF(FF50='Classificação geral'!$G44,'Classificação geral'!$J44,""),"")</f>
        <v>0</v>
      </c>
      <c r="FK50" s="176" t="str">
        <f>IFERROR(IF(FF50='Classificação geral'!$G44,'Classificação geral'!$EP44,""),"")</f>
        <v/>
      </c>
      <c r="FL50" s="176" t="str">
        <f>IFERROR(IF(FF50='Classificação geral'!$G44,'Classificação geral'!$EQ44,""),"")</f>
        <v/>
      </c>
      <c r="FM50" s="176" t="str">
        <f>IFERROR(IF(FF50='Classificação geral'!$G44,'Classificação geral'!$ER44,""),"")</f>
        <v/>
      </c>
      <c r="FN50" s="176" t="str">
        <f>IFERROR(IF(FF50='Classificação geral'!$G44,'Classificação geral'!$ES44,""),"")</f>
        <v/>
      </c>
      <c r="FO50" s="176" t="str">
        <f>IFERROR(IF(FF50='Classificação geral'!$G44,'Classificação geral'!$ET44,""),"")</f>
        <v/>
      </c>
      <c r="FP50" s="180">
        <f>IFERROR(IF(FF50='Classificação geral'!$G44,'Classificação geral'!$AK44,""),"")</f>
        <v>0</v>
      </c>
      <c r="FQ50" s="189" t="str">
        <f>IF(FF50='Classificação geral'!$G44,'Classificação geral'!$AL44,"")</f>
        <v/>
      </c>
      <c r="FR50" s="179" t="str">
        <f>IFERROR(RANK(FQ50,FQ:FQ,0)+ COUNTIF(FQ$12:FQ49,FQ50),"")</f>
        <v/>
      </c>
      <c r="FT50" s="189" t="str">
        <f>IFERROR(IF(AND('Classificação geral'!$G44="misto",'Classificação geral'!$H44=3,'Classificação geral'!$F44="par"),'Classificação geral'!$C44,""),"")</f>
        <v/>
      </c>
      <c r="FU50" s="178">
        <f>IF(FT50='Classificação geral'!$C44,'Classificação geral'!$D44,"")</f>
        <v>0</v>
      </c>
      <c r="FV50" s="178">
        <f>IF(FT50='Classificação geral'!$C44,'Classificação geral'!$E44,"")</f>
        <v>0</v>
      </c>
      <c r="FW50" s="178" t="str">
        <f>IF(FT50='Classificação geral'!$C44,'Classificação geral'!$F44,"")</f>
        <v/>
      </c>
      <c r="FX50" s="178" t="str">
        <f>IF(FT50='Classificação geral'!$C44,'Classificação geral'!$G44,"")</f>
        <v/>
      </c>
      <c r="FY50" s="189">
        <f>IF(FX50='Classificação geral'!$G44,'Classificação geral'!$H44,"")</f>
        <v>0</v>
      </c>
      <c r="FZ50" s="176">
        <f>IFERROR(IF(FX50='Classificação geral'!$G44,'Classificação geral'!$K44,""),"")</f>
        <v>0</v>
      </c>
      <c r="GA50" s="176">
        <f>IFERROR(IF(FX50='Classificação geral'!$G44,'Classificação geral'!$L44,""),"")</f>
        <v>0</v>
      </c>
      <c r="GB50" s="176">
        <f>IFERROR(IF(FX50='Classificação geral'!$G44,'Classificação geral'!$J44,""),"")</f>
        <v>0</v>
      </c>
      <c r="GC50" s="176" t="str">
        <f>IFERROR(IF(FX50='Classificação geral'!$G44,'Classificação geral'!$EP44,""),"")</f>
        <v/>
      </c>
      <c r="GD50" s="176" t="str">
        <f>IFERROR(IF(FX50='Classificação geral'!$G44,'Classificação geral'!$EQ44,""),"")</f>
        <v/>
      </c>
      <c r="GE50" s="176" t="str">
        <f>IFERROR(IF(FX50='Classificação geral'!$G44,'Classificação geral'!$ER44,""),"")</f>
        <v/>
      </c>
      <c r="GF50" s="176" t="str">
        <f>IFERROR(IF(FX50='Classificação geral'!$G44,'Classificação geral'!$ES44,""),"")</f>
        <v/>
      </c>
      <c r="GG50" s="176" t="str">
        <f>IFERROR(IF(FX50='Classificação geral'!$G44,'Classificação geral'!$ET44,""),"")</f>
        <v/>
      </c>
      <c r="GH50" s="180">
        <f>IFERROR(IF(FX50='Classificação geral'!$G44,'Classificação geral'!$AK44,""),"")</f>
        <v>0</v>
      </c>
      <c r="GI50" s="189" t="str">
        <f>IF(FX50='Classificação geral'!$G44,'Classificação geral'!$AL44,"")</f>
        <v/>
      </c>
      <c r="GJ50" s="179" t="str">
        <f>IFERROR(RANK(GI50,GI:GI,0)+ COUNTIF(GI$12:GI49,GI50),"")</f>
        <v/>
      </c>
    </row>
    <row r="51" spans="2:192" s="181" customFormat="1" ht="21.75" customHeight="1" x14ac:dyDescent="0.3">
      <c r="B51" s="188" t="str">
        <f t="shared" si="80"/>
        <v/>
      </c>
      <c r="C51" s="183" t="str">
        <f t="shared" si="81"/>
        <v/>
      </c>
      <c r="D51" s="184" t="str">
        <f t="shared" si="82"/>
        <v/>
      </c>
      <c r="E51" s="184" t="str">
        <f t="shared" si="83"/>
        <v/>
      </c>
      <c r="F51" s="184" t="str">
        <f t="shared" si="84"/>
        <v/>
      </c>
      <c r="G51" s="184" t="str">
        <f t="shared" si="85"/>
        <v/>
      </c>
      <c r="H51" s="185" t="str">
        <f t="shared" si="86"/>
        <v/>
      </c>
      <c r="I51" s="185" t="str">
        <f t="shared" si="87"/>
        <v/>
      </c>
      <c r="J51" s="185" t="str">
        <f t="shared" si="88"/>
        <v/>
      </c>
      <c r="K51" s="277" t="str">
        <f t="shared" si="89"/>
        <v/>
      </c>
      <c r="L51" s="277" t="str">
        <f t="shared" si="90"/>
        <v/>
      </c>
      <c r="M51" s="277" t="str">
        <f t="shared" si="91"/>
        <v/>
      </c>
      <c r="N51" s="277" t="str">
        <f t="shared" si="92"/>
        <v/>
      </c>
      <c r="O51" s="277" t="str">
        <f t="shared" si="93"/>
        <v/>
      </c>
      <c r="P51" s="278" t="str">
        <f t="shared" si="94"/>
        <v/>
      </c>
      <c r="Q51" s="401" t="str">
        <f t="shared" si="15"/>
        <v/>
      </c>
      <c r="R51" s="186">
        <v>38</v>
      </c>
      <c r="S51" s="187"/>
      <c r="T51" s="187"/>
      <c r="U51" s="188" t="str">
        <f t="shared" si="95"/>
        <v/>
      </c>
      <c r="V51" s="183" t="str">
        <f t="shared" si="96"/>
        <v/>
      </c>
      <c r="W51" s="184" t="str">
        <f t="shared" si="97"/>
        <v/>
      </c>
      <c r="X51" s="184" t="str">
        <f t="shared" si="98"/>
        <v/>
      </c>
      <c r="Y51" s="184" t="str">
        <f t="shared" si="99"/>
        <v/>
      </c>
      <c r="Z51" s="184" t="str">
        <f t="shared" si="100"/>
        <v/>
      </c>
      <c r="AA51" s="185" t="str">
        <f t="shared" si="101"/>
        <v/>
      </c>
      <c r="AB51" s="185" t="str">
        <f t="shared" si="102"/>
        <v/>
      </c>
      <c r="AC51" s="185" t="str">
        <f t="shared" si="103"/>
        <v/>
      </c>
      <c r="AD51" s="277" t="str">
        <f t="shared" si="104"/>
        <v/>
      </c>
      <c r="AE51" s="277" t="str">
        <f t="shared" si="105"/>
        <v/>
      </c>
      <c r="AF51" s="277" t="str">
        <f t="shared" si="106"/>
        <v/>
      </c>
      <c r="AG51" s="277" t="str">
        <f t="shared" si="107"/>
        <v/>
      </c>
      <c r="AH51" s="277" t="str">
        <f t="shared" si="108"/>
        <v/>
      </c>
      <c r="AI51" s="278" t="str">
        <f t="shared" si="109"/>
        <v/>
      </c>
      <c r="AJ51" s="401" t="str">
        <f t="shared" si="110"/>
        <v/>
      </c>
      <c r="AK51" s="186">
        <v>38</v>
      </c>
      <c r="AN51" s="188" t="str">
        <f t="shared" si="111"/>
        <v/>
      </c>
      <c r="AO51" s="183" t="str">
        <f t="shared" si="112"/>
        <v/>
      </c>
      <c r="AP51" s="184" t="str">
        <f t="shared" si="113"/>
        <v/>
      </c>
      <c r="AQ51" s="184" t="str">
        <f t="shared" si="114"/>
        <v/>
      </c>
      <c r="AR51" s="184" t="str">
        <f t="shared" si="115"/>
        <v/>
      </c>
      <c r="AS51" s="184" t="str">
        <f t="shared" si="116"/>
        <v/>
      </c>
      <c r="AT51" s="185" t="str">
        <f t="shared" si="117"/>
        <v/>
      </c>
      <c r="AU51" s="185" t="str">
        <f t="shared" si="118"/>
        <v/>
      </c>
      <c r="AV51" s="185" t="str">
        <f t="shared" si="119"/>
        <v/>
      </c>
      <c r="AW51" s="277" t="str">
        <f t="shared" si="120"/>
        <v/>
      </c>
      <c r="AX51" s="277" t="str">
        <f t="shared" si="121"/>
        <v/>
      </c>
      <c r="AY51" s="277" t="str">
        <f t="shared" si="122"/>
        <v/>
      </c>
      <c r="AZ51" s="277" t="str">
        <f t="shared" si="123"/>
        <v/>
      </c>
      <c r="BA51" s="277" t="str">
        <f t="shared" si="124"/>
        <v/>
      </c>
      <c r="BB51" s="278" t="str">
        <f t="shared" si="125"/>
        <v/>
      </c>
      <c r="BC51" s="401" t="str">
        <f t="shared" si="126"/>
        <v/>
      </c>
      <c r="BD51" s="186">
        <v>38</v>
      </c>
      <c r="BE51" s="187"/>
      <c r="BF51" s="187"/>
      <c r="BG51" s="188" t="str">
        <f t="shared" si="127"/>
        <v/>
      </c>
      <c r="BH51" s="183" t="str">
        <f t="shared" si="128"/>
        <v/>
      </c>
      <c r="BI51" s="184" t="str">
        <f t="shared" si="129"/>
        <v/>
      </c>
      <c r="BJ51" s="184" t="str">
        <f t="shared" si="130"/>
        <v/>
      </c>
      <c r="BK51" s="184" t="str">
        <f t="shared" si="131"/>
        <v/>
      </c>
      <c r="BL51" s="184" t="str">
        <f t="shared" si="132"/>
        <v/>
      </c>
      <c r="BM51" s="185" t="str">
        <f t="shared" si="133"/>
        <v/>
      </c>
      <c r="BN51" s="185" t="str">
        <f t="shared" si="134"/>
        <v/>
      </c>
      <c r="BO51" s="185" t="str">
        <f t="shared" si="135"/>
        <v/>
      </c>
      <c r="BP51" s="277" t="str">
        <f t="shared" si="136"/>
        <v/>
      </c>
      <c r="BQ51" s="277" t="str">
        <f t="shared" si="137"/>
        <v/>
      </c>
      <c r="BR51" s="277" t="str">
        <f t="shared" si="138"/>
        <v/>
      </c>
      <c r="BS51" s="277" t="str">
        <f t="shared" si="139"/>
        <v/>
      </c>
      <c r="BT51" s="277" t="str">
        <f t="shared" si="140"/>
        <v/>
      </c>
      <c r="BU51" s="278" t="str">
        <f t="shared" si="141"/>
        <v/>
      </c>
      <c r="BV51" s="401" t="str">
        <f t="shared" si="142"/>
        <v/>
      </c>
      <c r="BW51" s="186">
        <v>38</v>
      </c>
      <c r="BY51" s="187"/>
      <c r="BZ51" s="188" t="str">
        <f t="shared" si="143"/>
        <v/>
      </c>
      <c r="CA51" s="183" t="str">
        <f t="shared" si="144"/>
        <v/>
      </c>
      <c r="CB51" s="184" t="str">
        <f t="shared" si="145"/>
        <v/>
      </c>
      <c r="CC51" s="184" t="str">
        <f t="shared" si="146"/>
        <v/>
      </c>
      <c r="CD51" s="184" t="str">
        <f t="shared" si="147"/>
        <v/>
      </c>
      <c r="CE51" s="184" t="str">
        <f t="shared" si="148"/>
        <v/>
      </c>
      <c r="CF51" s="185" t="str">
        <f t="shared" si="70"/>
        <v/>
      </c>
      <c r="CG51" s="185" t="str">
        <f t="shared" si="71"/>
        <v/>
      </c>
      <c r="CH51" s="185" t="str">
        <f t="shared" si="72"/>
        <v/>
      </c>
      <c r="CI51" s="277" t="str">
        <f t="shared" si="73"/>
        <v/>
      </c>
      <c r="CJ51" s="277" t="str">
        <f t="shared" si="74"/>
        <v/>
      </c>
      <c r="CK51" s="277" t="str">
        <f t="shared" si="75"/>
        <v/>
      </c>
      <c r="CL51" s="277" t="str">
        <f t="shared" si="76"/>
        <v/>
      </c>
      <c r="CM51" s="277" t="str">
        <f t="shared" si="77"/>
        <v/>
      </c>
      <c r="CN51" s="278" t="str">
        <f t="shared" si="78"/>
        <v/>
      </c>
      <c r="CO51" s="401" t="str">
        <f t="shared" si="79"/>
        <v/>
      </c>
      <c r="CP51" s="186">
        <v>38</v>
      </c>
      <c r="CQ51" s="187"/>
      <c r="CR51" s="187"/>
      <c r="CS51" s="187"/>
      <c r="CT51" s="187"/>
      <c r="CU51" s="187"/>
      <c r="CV51" s="187"/>
      <c r="CW51" s="187"/>
      <c r="CX51" s="187"/>
      <c r="CZ51" s="189" t="str">
        <f>IFERROR(IF(AND('Classificação geral'!$G45="fem",'Classificação geral'!$H45=3,'Classificação geral'!$F45="par"),'Classificação geral'!$C45,""),"")</f>
        <v/>
      </c>
      <c r="DA51" s="178">
        <f>IF($CZ51='Classificação geral'!$C45,'Classificação geral'!$D45,"")</f>
        <v>0</v>
      </c>
      <c r="DB51" s="178">
        <f>IF($CZ51='Classificação geral'!$C45,'Classificação geral'!$E45,"")</f>
        <v>0</v>
      </c>
      <c r="DC51" s="178" t="str">
        <f>IF($CZ51='Classificação geral'!$C45,'Classificação geral'!$F45,"")</f>
        <v/>
      </c>
      <c r="DD51" s="178" t="str">
        <f>IF($CZ51='Classificação geral'!$C45,'Classificação geral'!$G45,"")</f>
        <v/>
      </c>
      <c r="DE51" s="189">
        <f>IF($DD51='Classificação geral'!$G45,'Classificação geral'!$H45,"")</f>
        <v>0</v>
      </c>
      <c r="DF51" s="176">
        <f>IFERROR(IF(DD51='Classificação geral'!$G45,'Classificação geral'!$K45,""),"")</f>
        <v>0</v>
      </c>
      <c r="DG51" s="176">
        <f>IFERROR(IF(DD51='Classificação geral'!$G45,'Classificação geral'!$L45,""),"")</f>
        <v>0</v>
      </c>
      <c r="DH51" s="176">
        <f>IFERROR(IF(DD51='Classificação geral'!$G45,'Classificação geral'!$J45,""),"")</f>
        <v>0</v>
      </c>
      <c r="DI51" s="176" t="str">
        <f>IFERROR(IF(DD51='Classificação geral'!$G45,'Classificação geral'!$EP45,""),"")</f>
        <v/>
      </c>
      <c r="DJ51" s="176" t="str">
        <f>IFERROR(IF(DD51='Classificação geral'!$G45,'Classificação geral'!$EQ45,""),"")</f>
        <v/>
      </c>
      <c r="DK51" s="176" t="str">
        <f>IFERROR(IF(DD51='Classificação geral'!$G45,'Classificação geral'!$ER45,""),"")</f>
        <v/>
      </c>
      <c r="DL51" s="176" t="str">
        <f>IFERROR(IF(DD51='Classificação geral'!$G45,'Classificação geral'!$ES45,""),"")</f>
        <v/>
      </c>
      <c r="DM51" s="176" t="str">
        <f>IFERROR(IF(DD51='Classificação geral'!$G45,'Classificação geral'!$ET45,""),"")</f>
        <v/>
      </c>
      <c r="DN51" s="180">
        <f>IFERROR(IF(DD51='Classificação geral'!$G45,'Classificação geral'!$AK45,""),"")</f>
        <v>0</v>
      </c>
      <c r="DO51" s="190" t="str">
        <f>IF($DD51='Classificação geral'!$G45,'Classificação geral'!$AL45,"")</f>
        <v/>
      </c>
      <c r="DP51" s="179" t="str">
        <f>IFERROR(RANK(DO51,DO:DO,0)+ COUNTIF(DO$12:DO50,DO51),"")</f>
        <v/>
      </c>
      <c r="DR51" s="189" t="str">
        <f>IFERROR(IF(AND('Classificação geral'!$G45="mas",'Classificação geral'!$H45=3,'Classificação geral'!$F45="par"),'Classificação geral'!$C45,""),"")</f>
        <v/>
      </c>
      <c r="DS51" s="178">
        <f>IF($DR51='Classificação geral'!$C45,'Classificação geral'!$D45,"")</f>
        <v>0</v>
      </c>
      <c r="DT51" s="178">
        <f>IF($DR51='Classificação geral'!$C45,'Classificação geral'!$E45,"")</f>
        <v>0</v>
      </c>
      <c r="DU51" s="178" t="str">
        <f>IF($DR51='Classificação geral'!$C45,'Classificação geral'!$F45,"")</f>
        <v/>
      </c>
      <c r="DV51" s="178" t="str">
        <f>IF($DR51='Classificação geral'!$C45,'Classificação geral'!$G45,"")</f>
        <v/>
      </c>
      <c r="DW51" s="189">
        <f>IF($DV51='Classificação geral'!$G45,'Classificação geral'!$H45,"")</f>
        <v>0</v>
      </c>
      <c r="DX51" s="176">
        <f>IFERROR(IF(DV51='Classificação geral'!$G45,'Classificação geral'!$K45,""),"")</f>
        <v>0</v>
      </c>
      <c r="DY51" s="176">
        <f>IFERROR(IF(DV51='Classificação geral'!$G45,'Classificação geral'!$L45,""),"")</f>
        <v>0</v>
      </c>
      <c r="DZ51" s="176">
        <f>IFERROR(IF(DV51='Classificação geral'!$G45,'Classificação geral'!$J45,""),"")</f>
        <v>0</v>
      </c>
      <c r="EA51" s="176" t="str">
        <f>IFERROR(IF(DV51='Classificação geral'!$G45,'Classificação geral'!$EP45,""),"")</f>
        <v/>
      </c>
      <c r="EB51" s="176" t="str">
        <f>IFERROR(IF(DV51='Classificação geral'!$G45,'Classificação geral'!$EQ45,""),"")</f>
        <v/>
      </c>
      <c r="EC51" s="176" t="str">
        <f>IFERROR(IF(DV51='Classificação geral'!$G45,'Classificação geral'!$ER45,""),"")</f>
        <v/>
      </c>
      <c r="ED51" s="176" t="str">
        <f>IFERROR(IF(DV51='Classificação geral'!$G45,'Classificação geral'!$ES45,""),"")</f>
        <v/>
      </c>
      <c r="EE51" s="176" t="str">
        <f>IFERROR(IF(DV51='Classificação geral'!$G45,'Classificação geral'!$ET45,""),"")</f>
        <v/>
      </c>
      <c r="EF51" s="180">
        <f>IFERROR(IF(DV51='Classificação geral'!$G45,'Classificação geral'!$AK45,""),"")</f>
        <v>0</v>
      </c>
      <c r="EG51" s="189" t="str">
        <f>IF($DV51='Classificação geral'!$G45,'Classificação geral'!$AL45,"")</f>
        <v/>
      </c>
      <c r="EH51" s="179" t="str">
        <f>IFERROR(RANK(EG51,EG:EG,0)+ COUNTIF(EG$12:EG50,EG51),"")</f>
        <v/>
      </c>
      <c r="EJ51" s="189" t="str">
        <f>IFERROR(IF(AND('Classificação geral'!$G45="fem",'Classificação geral'!$H45=3,'Classificação geral'!$F45="trio"),'Classificação geral'!$C45,""),"")</f>
        <v/>
      </c>
      <c r="EK51" s="178">
        <f>IF(EJ51='Classificação geral'!$C45,'Classificação geral'!$D45,"")</f>
        <v>0</v>
      </c>
      <c r="EL51" s="178">
        <f>IF(EJ51='Classificação geral'!$C45,'Classificação geral'!$E45,"")</f>
        <v>0</v>
      </c>
      <c r="EM51" s="178" t="str">
        <f>IF(EJ51='Classificação geral'!$C45,'Classificação geral'!$F45,"")</f>
        <v/>
      </c>
      <c r="EN51" s="178" t="str">
        <f>IF(EJ51='Classificação geral'!$C45,'Classificação geral'!$G45,"")</f>
        <v/>
      </c>
      <c r="EO51" s="189">
        <f>IF(EN51='Classificação geral'!$G45,'Classificação geral'!$H45,"")</f>
        <v>0</v>
      </c>
      <c r="EP51" s="176">
        <f>IFERROR(IF(EN51='Classificação geral'!$G45,'Classificação geral'!$K45,""),"")</f>
        <v>0</v>
      </c>
      <c r="EQ51" s="176">
        <f>IFERROR(IF(EN51='Classificação geral'!$G45,'Classificação geral'!$L45,""),"")</f>
        <v>0</v>
      </c>
      <c r="ER51" s="176">
        <f>IFERROR(IF(EN51='Classificação geral'!$G45,'Classificação geral'!$J45,""),"")</f>
        <v>0</v>
      </c>
      <c r="ES51" s="176" t="str">
        <f>IFERROR(IF(EN51='Classificação geral'!$G45,'Classificação geral'!$EP45,""),"")</f>
        <v/>
      </c>
      <c r="ET51" s="176" t="str">
        <f>IFERROR(IF(EN51='Classificação geral'!$G45,'Classificação geral'!$EQ45,""),"")</f>
        <v/>
      </c>
      <c r="EU51" s="176" t="str">
        <f>IFERROR(IF(EN51='Classificação geral'!$G45,'Classificação geral'!$ER45,""),"")</f>
        <v/>
      </c>
      <c r="EV51" s="176" t="str">
        <f>IFERROR(IF(EN51='Classificação geral'!$G45,'Classificação geral'!$ES45,""),"")</f>
        <v/>
      </c>
      <c r="EW51" s="176" t="str">
        <f>IFERROR(IF(EN51='Classificação geral'!$G45,'Classificação geral'!$ET45,""),"")</f>
        <v/>
      </c>
      <c r="EX51" s="180">
        <f>IFERROR(IF(EN51='Classificação geral'!$G45,'Classificação geral'!$AK45,""),"")</f>
        <v>0</v>
      </c>
      <c r="EY51" s="189" t="str">
        <f>IF(EN51='Classificação geral'!$G45,'Classificação geral'!$AL45,"")</f>
        <v/>
      </c>
      <c r="EZ51" s="179" t="str">
        <f>IFERROR(RANK(EY51,EY:EY,0)+ COUNTIF(EY$12:EY50,EY51),"")</f>
        <v/>
      </c>
      <c r="FB51" s="189" t="str">
        <f>IFERROR(IF(AND('Classificação geral'!$G45="mas",'Classificação geral'!$H45=3,'Classificação geral'!$F45="trio"),'Classificação geral'!$C45,""),"")</f>
        <v/>
      </c>
      <c r="FC51" s="178">
        <f>IF(FB51='Classificação geral'!$C45,'Classificação geral'!$D45,"")</f>
        <v>0</v>
      </c>
      <c r="FD51" s="178">
        <f>IF(FB51='Classificação geral'!$C45,'Classificação geral'!$E45,"")</f>
        <v>0</v>
      </c>
      <c r="FE51" s="178" t="str">
        <f>IF(FB51='Classificação geral'!$C45,'Classificação geral'!$F45,"")</f>
        <v/>
      </c>
      <c r="FF51" s="178" t="str">
        <f>IF(FB51='Classificação geral'!$C45,'Classificação geral'!$G45,"")</f>
        <v/>
      </c>
      <c r="FG51" s="189">
        <f>IF(FF51='Classificação geral'!$G45,'Classificação geral'!$H45,"")</f>
        <v>0</v>
      </c>
      <c r="FH51" s="176">
        <f>IFERROR(IF(FF51='Classificação geral'!$G45,'Classificação geral'!$K45,""),"")</f>
        <v>0</v>
      </c>
      <c r="FI51" s="176">
        <f>IFERROR(IF(FF51='Classificação geral'!$G45,'Classificação geral'!$L45,""),"")</f>
        <v>0</v>
      </c>
      <c r="FJ51" s="176">
        <f>IFERROR(IF(FF51='Classificação geral'!$G45,'Classificação geral'!$J45,""),"")</f>
        <v>0</v>
      </c>
      <c r="FK51" s="176" t="str">
        <f>IFERROR(IF(FF51='Classificação geral'!$G45,'Classificação geral'!$EP45,""),"")</f>
        <v/>
      </c>
      <c r="FL51" s="176" t="str">
        <f>IFERROR(IF(FF51='Classificação geral'!$G45,'Classificação geral'!$EQ45,""),"")</f>
        <v/>
      </c>
      <c r="FM51" s="176" t="str">
        <f>IFERROR(IF(FF51='Classificação geral'!$G45,'Classificação geral'!$ER45,""),"")</f>
        <v/>
      </c>
      <c r="FN51" s="176" t="str">
        <f>IFERROR(IF(FF51='Classificação geral'!$G45,'Classificação geral'!$ES45,""),"")</f>
        <v/>
      </c>
      <c r="FO51" s="176" t="str">
        <f>IFERROR(IF(FF51='Classificação geral'!$G45,'Classificação geral'!$ET45,""),"")</f>
        <v/>
      </c>
      <c r="FP51" s="180">
        <f>IFERROR(IF(FF51='Classificação geral'!$G45,'Classificação geral'!$AK45,""),"")</f>
        <v>0</v>
      </c>
      <c r="FQ51" s="189" t="str">
        <f>IF(FF51='Classificação geral'!$G45,'Classificação geral'!$AL45,"")</f>
        <v/>
      </c>
      <c r="FR51" s="179" t="str">
        <f>IFERROR(RANK(FQ51,FQ:FQ,0)+ COUNTIF(FQ$12:FQ50,FQ51),"")</f>
        <v/>
      </c>
      <c r="FT51" s="189" t="str">
        <f>IFERROR(IF(AND('Classificação geral'!$G45="misto",'Classificação geral'!$H45=3,'Classificação geral'!$F45="par"),'Classificação geral'!$C45,""),"")</f>
        <v/>
      </c>
      <c r="FU51" s="178">
        <f>IF(FT51='Classificação geral'!$C45,'Classificação geral'!$D45,"")</f>
        <v>0</v>
      </c>
      <c r="FV51" s="178">
        <f>IF(FT51='Classificação geral'!$C45,'Classificação geral'!$E45,"")</f>
        <v>0</v>
      </c>
      <c r="FW51" s="178" t="str">
        <f>IF(FT51='Classificação geral'!$C45,'Classificação geral'!$F45,"")</f>
        <v/>
      </c>
      <c r="FX51" s="178" t="str">
        <f>IF(FT51='Classificação geral'!$C45,'Classificação geral'!$G45,"")</f>
        <v/>
      </c>
      <c r="FY51" s="189">
        <f>IF(FX51='Classificação geral'!$G45,'Classificação geral'!$H45,"")</f>
        <v>0</v>
      </c>
      <c r="FZ51" s="176">
        <f>IFERROR(IF(FX51='Classificação geral'!$G45,'Classificação geral'!$K45,""),"")</f>
        <v>0</v>
      </c>
      <c r="GA51" s="176">
        <f>IFERROR(IF(FX51='Classificação geral'!$G45,'Classificação geral'!$L45,""),"")</f>
        <v>0</v>
      </c>
      <c r="GB51" s="176">
        <f>IFERROR(IF(FX51='Classificação geral'!$G45,'Classificação geral'!$J45,""),"")</f>
        <v>0</v>
      </c>
      <c r="GC51" s="176" t="str">
        <f>IFERROR(IF(FX51='Classificação geral'!$G45,'Classificação geral'!$EP45,""),"")</f>
        <v/>
      </c>
      <c r="GD51" s="176" t="str">
        <f>IFERROR(IF(FX51='Classificação geral'!$G45,'Classificação geral'!$EQ45,""),"")</f>
        <v/>
      </c>
      <c r="GE51" s="176" t="str">
        <f>IFERROR(IF(FX51='Classificação geral'!$G45,'Classificação geral'!$ER45,""),"")</f>
        <v/>
      </c>
      <c r="GF51" s="176" t="str">
        <f>IFERROR(IF(FX51='Classificação geral'!$G45,'Classificação geral'!$ES45,""),"")</f>
        <v/>
      </c>
      <c r="GG51" s="176" t="str">
        <f>IFERROR(IF(FX51='Classificação geral'!$G45,'Classificação geral'!$ET45,""),"")</f>
        <v/>
      </c>
      <c r="GH51" s="180">
        <f>IFERROR(IF(FX51='Classificação geral'!$G45,'Classificação geral'!$AK45,""),"")</f>
        <v>0</v>
      </c>
      <c r="GI51" s="189" t="str">
        <f>IF(FX51='Classificação geral'!$G45,'Classificação geral'!$AL45,"")</f>
        <v/>
      </c>
      <c r="GJ51" s="179" t="str">
        <f>IFERROR(RANK(GI51,GI:GI,0)+ COUNTIF(GI$12:GI50,GI51),"")</f>
        <v/>
      </c>
    </row>
    <row r="52" spans="2:192" s="181" customFormat="1" ht="21.75" customHeight="1" x14ac:dyDescent="0.3">
      <c r="B52" s="188" t="str">
        <f t="shared" si="80"/>
        <v/>
      </c>
      <c r="C52" s="183" t="str">
        <f t="shared" si="81"/>
        <v/>
      </c>
      <c r="D52" s="184" t="str">
        <f t="shared" si="82"/>
        <v/>
      </c>
      <c r="E52" s="184" t="str">
        <f t="shared" si="83"/>
        <v/>
      </c>
      <c r="F52" s="184" t="str">
        <f t="shared" si="84"/>
        <v/>
      </c>
      <c r="G52" s="184" t="str">
        <f t="shared" si="85"/>
        <v/>
      </c>
      <c r="H52" s="185" t="str">
        <f t="shared" si="86"/>
        <v/>
      </c>
      <c r="I52" s="185" t="str">
        <f t="shared" si="87"/>
        <v/>
      </c>
      <c r="J52" s="185" t="str">
        <f t="shared" si="88"/>
        <v/>
      </c>
      <c r="K52" s="277" t="str">
        <f t="shared" si="89"/>
        <v/>
      </c>
      <c r="L52" s="277" t="str">
        <f t="shared" si="90"/>
        <v/>
      </c>
      <c r="M52" s="277" t="str">
        <f t="shared" si="91"/>
        <v/>
      </c>
      <c r="N52" s="277" t="str">
        <f t="shared" si="92"/>
        <v/>
      </c>
      <c r="O52" s="277" t="str">
        <f t="shared" si="93"/>
        <v/>
      </c>
      <c r="P52" s="278" t="str">
        <f t="shared" si="94"/>
        <v/>
      </c>
      <c r="Q52" s="401" t="str">
        <f t="shared" si="15"/>
        <v/>
      </c>
      <c r="R52" s="186">
        <v>39</v>
      </c>
      <c r="S52" s="187"/>
      <c r="T52" s="187"/>
      <c r="U52" s="188" t="str">
        <f t="shared" si="95"/>
        <v/>
      </c>
      <c r="V52" s="183" t="str">
        <f t="shared" si="96"/>
        <v/>
      </c>
      <c r="W52" s="184" t="str">
        <f t="shared" si="97"/>
        <v/>
      </c>
      <c r="X52" s="184" t="str">
        <f t="shared" si="98"/>
        <v/>
      </c>
      <c r="Y52" s="184" t="str">
        <f t="shared" si="99"/>
        <v/>
      </c>
      <c r="Z52" s="184" t="str">
        <f t="shared" si="100"/>
        <v/>
      </c>
      <c r="AA52" s="185" t="str">
        <f t="shared" si="101"/>
        <v/>
      </c>
      <c r="AB52" s="185" t="str">
        <f t="shared" si="102"/>
        <v/>
      </c>
      <c r="AC52" s="185" t="str">
        <f t="shared" si="103"/>
        <v/>
      </c>
      <c r="AD52" s="277" t="str">
        <f t="shared" si="104"/>
        <v/>
      </c>
      <c r="AE52" s="277" t="str">
        <f t="shared" si="105"/>
        <v/>
      </c>
      <c r="AF52" s="277" t="str">
        <f t="shared" si="106"/>
        <v/>
      </c>
      <c r="AG52" s="277" t="str">
        <f t="shared" si="107"/>
        <v/>
      </c>
      <c r="AH52" s="277" t="str">
        <f t="shared" si="108"/>
        <v/>
      </c>
      <c r="AI52" s="278" t="str">
        <f t="shared" si="109"/>
        <v/>
      </c>
      <c r="AJ52" s="401" t="str">
        <f t="shared" si="110"/>
        <v/>
      </c>
      <c r="AK52" s="186">
        <v>39</v>
      </c>
      <c r="AN52" s="188" t="str">
        <f t="shared" si="111"/>
        <v/>
      </c>
      <c r="AO52" s="183" t="str">
        <f t="shared" si="112"/>
        <v/>
      </c>
      <c r="AP52" s="184" t="str">
        <f t="shared" si="113"/>
        <v/>
      </c>
      <c r="AQ52" s="184" t="str">
        <f t="shared" si="114"/>
        <v/>
      </c>
      <c r="AR52" s="184" t="str">
        <f t="shared" si="115"/>
        <v/>
      </c>
      <c r="AS52" s="184" t="str">
        <f t="shared" si="116"/>
        <v/>
      </c>
      <c r="AT52" s="185" t="str">
        <f t="shared" si="117"/>
        <v/>
      </c>
      <c r="AU52" s="185" t="str">
        <f t="shared" si="118"/>
        <v/>
      </c>
      <c r="AV52" s="185" t="str">
        <f t="shared" si="119"/>
        <v/>
      </c>
      <c r="AW52" s="277" t="str">
        <f t="shared" si="120"/>
        <v/>
      </c>
      <c r="AX52" s="277" t="str">
        <f t="shared" si="121"/>
        <v/>
      </c>
      <c r="AY52" s="277" t="str">
        <f t="shared" si="122"/>
        <v/>
      </c>
      <c r="AZ52" s="277" t="str">
        <f t="shared" si="123"/>
        <v/>
      </c>
      <c r="BA52" s="277" t="str">
        <f t="shared" si="124"/>
        <v/>
      </c>
      <c r="BB52" s="278" t="str">
        <f t="shared" si="125"/>
        <v/>
      </c>
      <c r="BC52" s="401" t="str">
        <f t="shared" si="126"/>
        <v/>
      </c>
      <c r="BD52" s="186">
        <v>39</v>
      </c>
      <c r="BE52" s="187"/>
      <c r="BF52" s="187"/>
      <c r="BG52" s="188" t="str">
        <f t="shared" si="127"/>
        <v/>
      </c>
      <c r="BH52" s="183" t="str">
        <f t="shared" si="128"/>
        <v/>
      </c>
      <c r="BI52" s="184" t="str">
        <f t="shared" si="129"/>
        <v/>
      </c>
      <c r="BJ52" s="184" t="str">
        <f t="shared" si="130"/>
        <v/>
      </c>
      <c r="BK52" s="184" t="str">
        <f t="shared" si="131"/>
        <v/>
      </c>
      <c r="BL52" s="184" t="str">
        <f t="shared" si="132"/>
        <v/>
      </c>
      <c r="BM52" s="185" t="str">
        <f t="shared" si="133"/>
        <v/>
      </c>
      <c r="BN52" s="185" t="str">
        <f t="shared" si="134"/>
        <v/>
      </c>
      <c r="BO52" s="185" t="str">
        <f t="shared" si="135"/>
        <v/>
      </c>
      <c r="BP52" s="277" t="str">
        <f t="shared" si="136"/>
        <v/>
      </c>
      <c r="BQ52" s="277" t="str">
        <f t="shared" si="137"/>
        <v/>
      </c>
      <c r="BR52" s="277" t="str">
        <f t="shared" si="138"/>
        <v/>
      </c>
      <c r="BS52" s="277" t="str">
        <f t="shared" si="139"/>
        <v/>
      </c>
      <c r="BT52" s="277" t="str">
        <f t="shared" si="140"/>
        <v/>
      </c>
      <c r="BU52" s="278" t="str">
        <f t="shared" si="141"/>
        <v/>
      </c>
      <c r="BV52" s="401" t="str">
        <f t="shared" si="142"/>
        <v/>
      </c>
      <c r="BW52" s="186">
        <v>39</v>
      </c>
      <c r="BY52" s="187"/>
      <c r="BZ52" s="188" t="str">
        <f t="shared" si="143"/>
        <v/>
      </c>
      <c r="CA52" s="183" t="str">
        <f t="shared" si="144"/>
        <v/>
      </c>
      <c r="CB52" s="184" t="str">
        <f t="shared" si="145"/>
        <v/>
      </c>
      <c r="CC52" s="184" t="str">
        <f t="shared" si="146"/>
        <v/>
      </c>
      <c r="CD52" s="184" t="str">
        <f t="shared" si="147"/>
        <v/>
      </c>
      <c r="CE52" s="184" t="str">
        <f t="shared" si="148"/>
        <v/>
      </c>
      <c r="CF52" s="185" t="str">
        <f t="shared" si="70"/>
        <v/>
      </c>
      <c r="CG52" s="185" t="str">
        <f t="shared" si="71"/>
        <v/>
      </c>
      <c r="CH52" s="185" t="str">
        <f t="shared" si="72"/>
        <v/>
      </c>
      <c r="CI52" s="277" t="str">
        <f t="shared" si="73"/>
        <v/>
      </c>
      <c r="CJ52" s="277" t="str">
        <f t="shared" si="74"/>
        <v/>
      </c>
      <c r="CK52" s="277" t="str">
        <f t="shared" si="75"/>
        <v/>
      </c>
      <c r="CL52" s="277" t="str">
        <f t="shared" si="76"/>
        <v/>
      </c>
      <c r="CM52" s="277" t="str">
        <f t="shared" si="77"/>
        <v/>
      </c>
      <c r="CN52" s="278" t="str">
        <f t="shared" si="78"/>
        <v/>
      </c>
      <c r="CO52" s="401" t="str">
        <f t="shared" si="79"/>
        <v/>
      </c>
      <c r="CP52" s="186">
        <v>39</v>
      </c>
      <c r="CQ52" s="187"/>
      <c r="CR52" s="187"/>
      <c r="CS52" s="187"/>
      <c r="CT52" s="187"/>
      <c r="CU52" s="187"/>
      <c r="CV52" s="187"/>
      <c r="CW52" s="187"/>
      <c r="CX52" s="187"/>
      <c r="CZ52" s="189" t="str">
        <f>IFERROR(IF(AND('Classificação geral'!$G46="fem",'Classificação geral'!$H46=3,'Classificação geral'!$F46="par"),'Classificação geral'!$C46,""),"")</f>
        <v/>
      </c>
      <c r="DA52" s="178">
        <f>IF($CZ52='Classificação geral'!$C46,'Classificação geral'!$D46,"")</f>
        <v>0</v>
      </c>
      <c r="DB52" s="178">
        <f>IF($CZ52='Classificação geral'!$C46,'Classificação geral'!$E46,"")</f>
        <v>0</v>
      </c>
      <c r="DC52" s="178" t="str">
        <f>IF($CZ52='Classificação geral'!$C46,'Classificação geral'!$F46,"")</f>
        <v/>
      </c>
      <c r="DD52" s="178" t="str">
        <f>IF($CZ52='Classificação geral'!$C46,'Classificação geral'!$G46,"")</f>
        <v/>
      </c>
      <c r="DE52" s="189">
        <f>IF($DD52='Classificação geral'!$G46,'Classificação geral'!$H46,"")</f>
        <v>0</v>
      </c>
      <c r="DF52" s="176">
        <f>IFERROR(IF(DD52='Classificação geral'!$G46,'Classificação geral'!$K46,""),"")</f>
        <v>0</v>
      </c>
      <c r="DG52" s="176">
        <f>IFERROR(IF(DD52='Classificação geral'!$G46,'Classificação geral'!$L46,""),"")</f>
        <v>0</v>
      </c>
      <c r="DH52" s="176">
        <f>IFERROR(IF(DD52='Classificação geral'!$G46,'Classificação geral'!$J46,""),"")</f>
        <v>0</v>
      </c>
      <c r="DI52" s="176" t="str">
        <f>IFERROR(IF(DD52='Classificação geral'!$G46,'Classificação geral'!$EP46,""),"")</f>
        <v/>
      </c>
      <c r="DJ52" s="176" t="str">
        <f>IFERROR(IF(DD52='Classificação geral'!$G46,'Classificação geral'!$EQ46,""),"")</f>
        <v/>
      </c>
      <c r="DK52" s="176" t="str">
        <f>IFERROR(IF(DD52='Classificação geral'!$G46,'Classificação geral'!$ER46,""),"")</f>
        <v/>
      </c>
      <c r="DL52" s="176" t="str">
        <f>IFERROR(IF(DD52='Classificação geral'!$G46,'Classificação geral'!$ES46,""),"")</f>
        <v/>
      </c>
      <c r="DM52" s="176" t="str">
        <f>IFERROR(IF(DD52='Classificação geral'!$G46,'Classificação geral'!$ET46,""),"")</f>
        <v/>
      </c>
      <c r="DN52" s="180">
        <f>IFERROR(IF(DD52='Classificação geral'!$G46,'Classificação geral'!$AK46,""),"")</f>
        <v>0</v>
      </c>
      <c r="DO52" s="190" t="str">
        <f>IF($DD52='Classificação geral'!$G46,'Classificação geral'!$AL46,"")</f>
        <v/>
      </c>
      <c r="DP52" s="179" t="str">
        <f>IFERROR(RANK(DO52,DO:DO,0)+ COUNTIF(DO$12:DO51,DO52),"")</f>
        <v/>
      </c>
      <c r="DR52" s="189" t="str">
        <f>IFERROR(IF(AND('Classificação geral'!$G46="mas",'Classificação geral'!$H46=3,'Classificação geral'!$F46="par"),'Classificação geral'!$C46,""),"")</f>
        <v/>
      </c>
      <c r="DS52" s="178">
        <f>IF($DR52='Classificação geral'!$C46,'Classificação geral'!$D46,"")</f>
        <v>0</v>
      </c>
      <c r="DT52" s="178">
        <f>IF($DR52='Classificação geral'!$C46,'Classificação geral'!$E46,"")</f>
        <v>0</v>
      </c>
      <c r="DU52" s="178" t="str">
        <f>IF($DR52='Classificação geral'!$C46,'Classificação geral'!$F46,"")</f>
        <v/>
      </c>
      <c r="DV52" s="178" t="str">
        <f>IF($DR52='Classificação geral'!$C46,'Classificação geral'!$G46,"")</f>
        <v/>
      </c>
      <c r="DW52" s="189">
        <f>IF($DV52='Classificação geral'!$G46,'Classificação geral'!$H46,"")</f>
        <v>0</v>
      </c>
      <c r="DX52" s="176">
        <f>IFERROR(IF(DV52='Classificação geral'!$G46,'Classificação geral'!$K46,""),"")</f>
        <v>0</v>
      </c>
      <c r="DY52" s="176">
        <f>IFERROR(IF(DV52='Classificação geral'!$G46,'Classificação geral'!$L46,""),"")</f>
        <v>0</v>
      </c>
      <c r="DZ52" s="176">
        <f>IFERROR(IF(DV52='Classificação geral'!$G46,'Classificação geral'!$J46,""),"")</f>
        <v>0</v>
      </c>
      <c r="EA52" s="176" t="str">
        <f>IFERROR(IF(DV52='Classificação geral'!$G46,'Classificação geral'!$EP46,""),"")</f>
        <v/>
      </c>
      <c r="EB52" s="176" t="str">
        <f>IFERROR(IF(DV52='Classificação geral'!$G46,'Classificação geral'!$EQ46,""),"")</f>
        <v/>
      </c>
      <c r="EC52" s="176" t="str">
        <f>IFERROR(IF(DV52='Classificação geral'!$G46,'Classificação geral'!$ER46,""),"")</f>
        <v/>
      </c>
      <c r="ED52" s="176" t="str">
        <f>IFERROR(IF(DV52='Classificação geral'!$G46,'Classificação geral'!$ES46,""),"")</f>
        <v/>
      </c>
      <c r="EE52" s="176" t="str">
        <f>IFERROR(IF(DV52='Classificação geral'!$G46,'Classificação geral'!$ET46,""),"")</f>
        <v/>
      </c>
      <c r="EF52" s="180">
        <f>IFERROR(IF(DV52='Classificação geral'!$G46,'Classificação geral'!$AK46,""),"")</f>
        <v>0</v>
      </c>
      <c r="EG52" s="189" t="str">
        <f>IF($DV52='Classificação geral'!$G46,'Classificação geral'!$AL46,"")</f>
        <v/>
      </c>
      <c r="EH52" s="179" t="str">
        <f>IFERROR(RANK(EG52,EG:EG,0)+ COUNTIF(EG$12:EG51,EG52),"")</f>
        <v/>
      </c>
      <c r="EJ52" s="189" t="str">
        <f>IFERROR(IF(AND('Classificação geral'!$G46="fem",'Classificação geral'!$H46=3,'Classificação geral'!$F46="trio"),'Classificação geral'!$C46,""),"")</f>
        <v/>
      </c>
      <c r="EK52" s="178">
        <f>IF(EJ52='Classificação geral'!$C46,'Classificação geral'!$D46,"")</f>
        <v>0</v>
      </c>
      <c r="EL52" s="178">
        <f>IF(EJ52='Classificação geral'!$C46,'Classificação geral'!$E46,"")</f>
        <v>0</v>
      </c>
      <c r="EM52" s="178" t="str">
        <f>IF(EJ52='Classificação geral'!$C46,'Classificação geral'!$F46,"")</f>
        <v/>
      </c>
      <c r="EN52" s="178" t="str">
        <f>IF(EJ52='Classificação geral'!$C46,'Classificação geral'!$G46,"")</f>
        <v/>
      </c>
      <c r="EO52" s="189">
        <f>IF(EN52='Classificação geral'!$G46,'Classificação geral'!$H46,"")</f>
        <v>0</v>
      </c>
      <c r="EP52" s="176">
        <f>IFERROR(IF(EN52='Classificação geral'!$G46,'Classificação geral'!$K46,""),"")</f>
        <v>0</v>
      </c>
      <c r="EQ52" s="176">
        <f>IFERROR(IF(EN52='Classificação geral'!$G46,'Classificação geral'!$L46,""),"")</f>
        <v>0</v>
      </c>
      <c r="ER52" s="176">
        <f>IFERROR(IF(EN52='Classificação geral'!$G46,'Classificação geral'!$J46,""),"")</f>
        <v>0</v>
      </c>
      <c r="ES52" s="176" t="str">
        <f>IFERROR(IF(EN52='Classificação geral'!$G46,'Classificação geral'!$EP46,""),"")</f>
        <v/>
      </c>
      <c r="ET52" s="176" t="str">
        <f>IFERROR(IF(EN52='Classificação geral'!$G46,'Classificação geral'!$EQ46,""),"")</f>
        <v/>
      </c>
      <c r="EU52" s="176" t="str">
        <f>IFERROR(IF(EN52='Classificação geral'!$G46,'Classificação geral'!$ER46,""),"")</f>
        <v/>
      </c>
      <c r="EV52" s="176" t="str">
        <f>IFERROR(IF(EN52='Classificação geral'!$G46,'Classificação geral'!$ES46,""),"")</f>
        <v/>
      </c>
      <c r="EW52" s="176" t="str">
        <f>IFERROR(IF(EN52='Classificação geral'!$G46,'Classificação geral'!$ET46,""),"")</f>
        <v/>
      </c>
      <c r="EX52" s="180">
        <f>IFERROR(IF(EN52='Classificação geral'!$G46,'Classificação geral'!$AK46,""),"")</f>
        <v>0</v>
      </c>
      <c r="EY52" s="189" t="str">
        <f>IF(EN52='Classificação geral'!$G46,'Classificação geral'!$AL46,"")</f>
        <v/>
      </c>
      <c r="EZ52" s="179" t="str">
        <f>IFERROR(RANK(EY52,EY:EY,0)+ COUNTIF(EY$12:EY51,EY52),"")</f>
        <v/>
      </c>
      <c r="FB52" s="189" t="str">
        <f>IFERROR(IF(AND('Classificação geral'!$G46="mas",'Classificação geral'!$H46=3,'Classificação geral'!$F46="trio"),'Classificação geral'!$C46,""),"")</f>
        <v/>
      </c>
      <c r="FC52" s="178">
        <f>IF(FB52='Classificação geral'!$C46,'Classificação geral'!$D46,"")</f>
        <v>0</v>
      </c>
      <c r="FD52" s="178">
        <f>IF(FB52='Classificação geral'!$C46,'Classificação geral'!$E46,"")</f>
        <v>0</v>
      </c>
      <c r="FE52" s="178" t="str">
        <f>IF(FB52='Classificação geral'!$C46,'Classificação geral'!$F46,"")</f>
        <v/>
      </c>
      <c r="FF52" s="178" t="str">
        <f>IF(FB52='Classificação geral'!$C46,'Classificação geral'!$G46,"")</f>
        <v/>
      </c>
      <c r="FG52" s="189">
        <f>IF(FF52='Classificação geral'!$G46,'Classificação geral'!$H46,"")</f>
        <v>0</v>
      </c>
      <c r="FH52" s="176">
        <f>IFERROR(IF(FF52='Classificação geral'!$G46,'Classificação geral'!$K46,""),"")</f>
        <v>0</v>
      </c>
      <c r="FI52" s="176">
        <f>IFERROR(IF(FF52='Classificação geral'!$G46,'Classificação geral'!$L46,""),"")</f>
        <v>0</v>
      </c>
      <c r="FJ52" s="176">
        <f>IFERROR(IF(FF52='Classificação geral'!$G46,'Classificação geral'!$J46,""),"")</f>
        <v>0</v>
      </c>
      <c r="FK52" s="176" t="str">
        <f>IFERROR(IF(FF52='Classificação geral'!$G46,'Classificação geral'!$EP46,""),"")</f>
        <v/>
      </c>
      <c r="FL52" s="176" t="str">
        <f>IFERROR(IF(FF52='Classificação geral'!$G46,'Classificação geral'!$EQ46,""),"")</f>
        <v/>
      </c>
      <c r="FM52" s="176" t="str">
        <f>IFERROR(IF(FF52='Classificação geral'!$G46,'Classificação geral'!$ER46,""),"")</f>
        <v/>
      </c>
      <c r="FN52" s="176" t="str">
        <f>IFERROR(IF(FF52='Classificação geral'!$G46,'Classificação geral'!$ES46,""),"")</f>
        <v/>
      </c>
      <c r="FO52" s="176" t="str">
        <f>IFERROR(IF(FF52='Classificação geral'!$G46,'Classificação geral'!$ET46,""),"")</f>
        <v/>
      </c>
      <c r="FP52" s="180">
        <f>IFERROR(IF(FF52='Classificação geral'!$G46,'Classificação geral'!$AK46,""),"")</f>
        <v>0</v>
      </c>
      <c r="FQ52" s="189" t="str">
        <f>IF(FF52='Classificação geral'!$G46,'Classificação geral'!$AL46,"")</f>
        <v/>
      </c>
      <c r="FR52" s="179" t="str">
        <f>IFERROR(RANK(FQ52,FQ:FQ,0)+ COUNTIF(FQ$12:FQ51,FQ52),"")</f>
        <v/>
      </c>
      <c r="FT52" s="189" t="str">
        <f>IFERROR(IF(AND('Classificação geral'!$G46="misto",'Classificação geral'!$H46=3,'Classificação geral'!$F46="par"),'Classificação geral'!$C46,""),"")</f>
        <v/>
      </c>
      <c r="FU52" s="178">
        <f>IF(FT52='Classificação geral'!$C46,'Classificação geral'!$D46,"")</f>
        <v>0</v>
      </c>
      <c r="FV52" s="178">
        <f>IF(FT52='Classificação geral'!$C46,'Classificação geral'!$E46,"")</f>
        <v>0</v>
      </c>
      <c r="FW52" s="178" t="str">
        <f>IF(FT52='Classificação geral'!$C46,'Classificação geral'!$F46,"")</f>
        <v/>
      </c>
      <c r="FX52" s="178" t="str">
        <f>IF(FT52='Classificação geral'!$C46,'Classificação geral'!$G46,"")</f>
        <v/>
      </c>
      <c r="FY52" s="189">
        <f>IF(FX52='Classificação geral'!$G46,'Classificação geral'!$H46,"")</f>
        <v>0</v>
      </c>
      <c r="FZ52" s="176">
        <f>IFERROR(IF(FX52='Classificação geral'!$G46,'Classificação geral'!$K46,""),"")</f>
        <v>0</v>
      </c>
      <c r="GA52" s="176">
        <f>IFERROR(IF(FX52='Classificação geral'!$G46,'Classificação geral'!$L46,""),"")</f>
        <v>0</v>
      </c>
      <c r="GB52" s="176">
        <f>IFERROR(IF(FX52='Classificação geral'!$G46,'Classificação geral'!$J46,""),"")</f>
        <v>0</v>
      </c>
      <c r="GC52" s="176" t="str">
        <f>IFERROR(IF(FX52='Classificação geral'!$G46,'Classificação geral'!$EP46,""),"")</f>
        <v/>
      </c>
      <c r="GD52" s="176" t="str">
        <f>IFERROR(IF(FX52='Classificação geral'!$G46,'Classificação geral'!$EQ46,""),"")</f>
        <v/>
      </c>
      <c r="GE52" s="176" t="str">
        <f>IFERROR(IF(FX52='Classificação geral'!$G46,'Classificação geral'!$ER46,""),"")</f>
        <v/>
      </c>
      <c r="GF52" s="176" t="str">
        <f>IFERROR(IF(FX52='Classificação geral'!$G46,'Classificação geral'!$ES46,""),"")</f>
        <v/>
      </c>
      <c r="GG52" s="176" t="str">
        <f>IFERROR(IF(FX52='Classificação geral'!$G46,'Classificação geral'!$ET46,""),"")</f>
        <v/>
      </c>
      <c r="GH52" s="180">
        <f>IFERROR(IF(FX52='Classificação geral'!$G46,'Classificação geral'!$AK46,""),"")</f>
        <v>0</v>
      </c>
      <c r="GI52" s="189" t="str">
        <f>IF(FX52='Classificação geral'!$G46,'Classificação geral'!$AL46,"")</f>
        <v/>
      </c>
      <c r="GJ52" s="179" t="str">
        <f>IFERROR(RANK(GI52,GI:GI,0)+ COUNTIF(GI$12:GI51,GI52),"")</f>
        <v/>
      </c>
    </row>
    <row r="53" spans="2:192" s="181" customFormat="1" ht="21.75" customHeight="1" x14ac:dyDescent="0.3">
      <c r="B53" s="188" t="str">
        <f t="shared" si="80"/>
        <v/>
      </c>
      <c r="C53" s="183" t="str">
        <f t="shared" si="81"/>
        <v/>
      </c>
      <c r="D53" s="184" t="str">
        <f t="shared" si="82"/>
        <v/>
      </c>
      <c r="E53" s="184" t="str">
        <f t="shared" si="83"/>
        <v/>
      </c>
      <c r="F53" s="184" t="str">
        <f t="shared" si="84"/>
        <v/>
      </c>
      <c r="G53" s="184" t="str">
        <f t="shared" si="85"/>
        <v/>
      </c>
      <c r="H53" s="185" t="str">
        <f t="shared" si="86"/>
        <v/>
      </c>
      <c r="I53" s="185" t="str">
        <f t="shared" si="87"/>
        <v/>
      </c>
      <c r="J53" s="185" t="str">
        <f t="shared" si="88"/>
        <v/>
      </c>
      <c r="K53" s="277" t="str">
        <f t="shared" si="89"/>
        <v/>
      </c>
      <c r="L53" s="277" t="str">
        <f t="shared" si="90"/>
        <v/>
      </c>
      <c r="M53" s="277" t="str">
        <f t="shared" si="91"/>
        <v/>
      </c>
      <c r="N53" s="277" t="str">
        <f t="shared" si="92"/>
        <v/>
      </c>
      <c r="O53" s="277" t="str">
        <f t="shared" si="93"/>
        <v/>
      </c>
      <c r="P53" s="278" t="str">
        <f t="shared" si="94"/>
        <v/>
      </c>
      <c r="Q53" s="401" t="str">
        <f t="shared" si="15"/>
        <v/>
      </c>
      <c r="R53" s="186">
        <v>40</v>
      </c>
      <c r="S53" s="187"/>
      <c r="T53" s="187"/>
      <c r="U53" s="188" t="str">
        <f t="shared" si="95"/>
        <v/>
      </c>
      <c r="V53" s="183" t="str">
        <f t="shared" si="96"/>
        <v/>
      </c>
      <c r="W53" s="184" t="str">
        <f t="shared" si="97"/>
        <v/>
      </c>
      <c r="X53" s="184" t="str">
        <f t="shared" si="98"/>
        <v/>
      </c>
      <c r="Y53" s="184" t="str">
        <f t="shared" si="99"/>
        <v/>
      </c>
      <c r="Z53" s="184" t="str">
        <f t="shared" si="100"/>
        <v/>
      </c>
      <c r="AA53" s="185" t="str">
        <f t="shared" si="101"/>
        <v/>
      </c>
      <c r="AB53" s="185" t="str">
        <f t="shared" si="102"/>
        <v/>
      </c>
      <c r="AC53" s="185" t="str">
        <f t="shared" si="103"/>
        <v/>
      </c>
      <c r="AD53" s="277" t="str">
        <f t="shared" si="104"/>
        <v/>
      </c>
      <c r="AE53" s="277" t="str">
        <f t="shared" si="105"/>
        <v/>
      </c>
      <c r="AF53" s="277" t="str">
        <f t="shared" si="106"/>
        <v/>
      </c>
      <c r="AG53" s="277" t="str">
        <f t="shared" si="107"/>
        <v/>
      </c>
      <c r="AH53" s="277" t="str">
        <f t="shared" si="108"/>
        <v/>
      </c>
      <c r="AI53" s="278" t="str">
        <f t="shared" si="109"/>
        <v/>
      </c>
      <c r="AJ53" s="401" t="str">
        <f t="shared" si="110"/>
        <v/>
      </c>
      <c r="AK53" s="186">
        <v>40</v>
      </c>
      <c r="AN53" s="188" t="str">
        <f t="shared" si="111"/>
        <v/>
      </c>
      <c r="AO53" s="183" t="str">
        <f t="shared" si="112"/>
        <v/>
      </c>
      <c r="AP53" s="184" t="str">
        <f t="shared" si="113"/>
        <v/>
      </c>
      <c r="AQ53" s="184" t="str">
        <f t="shared" si="114"/>
        <v/>
      </c>
      <c r="AR53" s="184" t="str">
        <f t="shared" si="115"/>
        <v/>
      </c>
      <c r="AS53" s="184" t="str">
        <f t="shared" si="116"/>
        <v/>
      </c>
      <c r="AT53" s="185" t="str">
        <f t="shared" si="117"/>
        <v/>
      </c>
      <c r="AU53" s="185" t="str">
        <f t="shared" si="118"/>
        <v/>
      </c>
      <c r="AV53" s="185" t="str">
        <f t="shared" si="119"/>
        <v/>
      </c>
      <c r="AW53" s="277" t="str">
        <f t="shared" si="120"/>
        <v/>
      </c>
      <c r="AX53" s="277" t="str">
        <f t="shared" si="121"/>
        <v/>
      </c>
      <c r="AY53" s="277" t="str">
        <f t="shared" si="122"/>
        <v/>
      </c>
      <c r="AZ53" s="277" t="str">
        <f t="shared" si="123"/>
        <v/>
      </c>
      <c r="BA53" s="277" t="str">
        <f t="shared" si="124"/>
        <v/>
      </c>
      <c r="BB53" s="278" t="str">
        <f t="shared" si="125"/>
        <v/>
      </c>
      <c r="BC53" s="401" t="str">
        <f t="shared" si="126"/>
        <v/>
      </c>
      <c r="BD53" s="186">
        <v>40</v>
      </c>
      <c r="BE53" s="187"/>
      <c r="BF53" s="187"/>
      <c r="BG53" s="188" t="str">
        <f t="shared" si="127"/>
        <v/>
      </c>
      <c r="BH53" s="183" t="str">
        <f t="shared" si="128"/>
        <v/>
      </c>
      <c r="BI53" s="184" t="str">
        <f t="shared" si="129"/>
        <v/>
      </c>
      <c r="BJ53" s="184" t="str">
        <f t="shared" si="130"/>
        <v/>
      </c>
      <c r="BK53" s="184" t="str">
        <f t="shared" si="131"/>
        <v/>
      </c>
      <c r="BL53" s="184" t="str">
        <f t="shared" si="132"/>
        <v/>
      </c>
      <c r="BM53" s="185" t="str">
        <f t="shared" si="133"/>
        <v/>
      </c>
      <c r="BN53" s="185" t="str">
        <f t="shared" si="134"/>
        <v/>
      </c>
      <c r="BO53" s="185" t="str">
        <f t="shared" si="135"/>
        <v/>
      </c>
      <c r="BP53" s="277" t="str">
        <f t="shared" si="136"/>
        <v/>
      </c>
      <c r="BQ53" s="277" t="str">
        <f t="shared" si="137"/>
        <v/>
      </c>
      <c r="BR53" s="277" t="str">
        <f t="shared" si="138"/>
        <v/>
      </c>
      <c r="BS53" s="277" t="str">
        <f t="shared" si="139"/>
        <v/>
      </c>
      <c r="BT53" s="277" t="str">
        <f t="shared" si="140"/>
        <v/>
      </c>
      <c r="BU53" s="278" t="str">
        <f t="shared" si="141"/>
        <v/>
      </c>
      <c r="BV53" s="401" t="str">
        <f t="shared" si="142"/>
        <v/>
      </c>
      <c r="BW53" s="186">
        <v>40</v>
      </c>
      <c r="BY53" s="187"/>
      <c r="BZ53" s="188" t="str">
        <f t="shared" si="143"/>
        <v/>
      </c>
      <c r="CA53" s="183" t="str">
        <f t="shared" si="144"/>
        <v/>
      </c>
      <c r="CB53" s="184" t="str">
        <f t="shared" si="145"/>
        <v/>
      </c>
      <c r="CC53" s="184" t="str">
        <f t="shared" si="146"/>
        <v/>
      </c>
      <c r="CD53" s="184" t="str">
        <f t="shared" si="147"/>
        <v/>
      </c>
      <c r="CE53" s="184" t="str">
        <f t="shared" si="148"/>
        <v/>
      </c>
      <c r="CF53" s="185" t="str">
        <f t="shared" si="70"/>
        <v/>
      </c>
      <c r="CG53" s="185" t="str">
        <f t="shared" si="71"/>
        <v/>
      </c>
      <c r="CH53" s="185" t="str">
        <f t="shared" si="72"/>
        <v/>
      </c>
      <c r="CI53" s="277" t="str">
        <f t="shared" si="73"/>
        <v/>
      </c>
      <c r="CJ53" s="277" t="str">
        <f t="shared" si="74"/>
        <v/>
      </c>
      <c r="CK53" s="277" t="str">
        <f t="shared" si="75"/>
        <v/>
      </c>
      <c r="CL53" s="277" t="str">
        <f t="shared" si="76"/>
        <v/>
      </c>
      <c r="CM53" s="277" t="str">
        <f t="shared" si="77"/>
        <v/>
      </c>
      <c r="CN53" s="278" t="str">
        <f t="shared" si="78"/>
        <v/>
      </c>
      <c r="CO53" s="401" t="str">
        <f t="shared" si="79"/>
        <v/>
      </c>
      <c r="CP53" s="186">
        <v>40</v>
      </c>
      <c r="CQ53" s="187"/>
      <c r="CR53" s="187"/>
      <c r="CS53" s="187"/>
      <c r="CT53" s="187"/>
      <c r="CU53" s="187"/>
      <c r="CV53" s="187"/>
      <c r="CW53" s="187"/>
      <c r="CX53" s="187"/>
      <c r="CZ53" s="189" t="str">
        <f>IFERROR(IF(AND('Classificação geral'!$G47="fem",'Classificação geral'!$H47=3,'Classificação geral'!$F47="par"),'Classificação geral'!$C47,""),"")</f>
        <v/>
      </c>
      <c r="DA53" s="178">
        <f>IF($CZ53='Classificação geral'!$C47,'Classificação geral'!$D47,"")</f>
        <v>0</v>
      </c>
      <c r="DB53" s="178">
        <f>IF($CZ53='Classificação geral'!$C47,'Classificação geral'!$E47,"")</f>
        <v>0</v>
      </c>
      <c r="DC53" s="178" t="str">
        <f>IF($CZ53='Classificação geral'!$C47,'Classificação geral'!$F47,"")</f>
        <v/>
      </c>
      <c r="DD53" s="178" t="str">
        <f>IF($CZ53='Classificação geral'!$C47,'Classificação geral'!$G47,"")</f>
        <v/>
      </c>
      <c r="DE53" s="189">
        <f>IF($DD53='Classificação geral'!$G47,'Classificação geral'!$H47,"")</f>
        <v>0</v>
      </c>
      <c r="DF53" s="176">
        <f>IFERROR(IF(DD53='Classificação geral'!$G47,'Classificação geral'!$K47,""),"")</f>
        <v>0</v>
      </c>
      <c r="DG53" s="176">
        <f>IFERROR(IF(DD53='Classificação geral'!$G47,'Classificação geral'!$L47,""),"")</f>
        <v>0</v>
      </c>
      <c r="DH53" s="176">
        <f>IFERROR(IF(DD53='Classificação geral'!$G47,'Classificação geral'!$J47,""),"")</f>
        <v>0</v>
      </c>
      <c r="DI53" s="176" t="str">
        <f>IFERROR(IF(DD53='Classificação geral'!$G47,'Classificação geral'!$EP47,""),"")</f>
        <v/>
      </c>
      <c r="DJ53" s="176" t="str">
        <f>IFERROR(IF(DD53='Classificação geral'!$G47,'Classificação geral'!$EQ47,""),"")</f>
        <v/>
      </c>
      <c r="DK53" s="176" t="str">
        <f>IFERROR(IF(DD53='Classificação geral'!$G47,'Classificação geral'!$ER47,""),"")</f>
        <v/>
      </c>
      <c r="DL53" s="176" t="str">
        <f>IFERROR(IF(DD53='Classificação geral'!$G47,'Classificação geral'!$ES47,""),"")</f>
        <v/>
      </c>
      <c r="DM53" s="176" t="str">
        <f>IFERROR(IF(DD53='Classificação geral'!$G47,'Classificação geral'!$ET47,""),"")</f>
        <v/>
      </c>
      <c r="DN53" s="180">
        <f>IFERROR(IF(DD53='Classificação geral'!$G47,'Classificação geral'!$AK47,""),"")</f>
        <v>0</v>
      </c>
      <c r="DO53" s="190" t="str">
        <f>IF($DD53='Classificação geral'!$G47,'Classificação geral'!$AL47,"")</f>
        <v/>
      </c>
      <c r="DP53" s="179" t="str">
        <f>IFERROR(RANK(DO53,DO:DO,0)+ COUNTIF(DO$12:DO52,DO53),"")</f>
        <v/>
      </c>
      <c r="DR53" s="189" t="str">
        <f>IFERROR(IF(AND('Classificação geral'!$G47="mas",'Classificação geral'!$H47=3,'Classificação geral'!$F47="par"),'Classificação geral'!$C47,""),"")</f>
        <v/>
      </c>
      <c r="DS53" s="178">
        <f>IF($DR53='Classificação geral'!$C47,'Classificação geral'!$D47,"")</f>
        <v>0</v>
      </c>
      <c r="DT53" s="178">
        <f>IF($DR53='Classificação geral'!$C47,'Classificação geral'!$E47,"")</f>
        <v>0</v>
      </c>
      <c r="DU53" s="178" t="str">
        <f>IF($DR53='Classificação geral'!$C47,'Classificação geral'!$F47,"")</f>
        <v/>
      </c>
      <c r="DV53" s="178" t="str">
        <f>IF($DR53='Classificação geral'!$C47,'Classificação geral'!$G47,"")</f>
        <v/>
      </c>
      <c r="DW53" s="189">
        <f>IF($DV53='Classificação geral'!$G47,'Classificação geral'!$H47,"")</f>
        <v>0</v>
      </c>
      <c r="DX53" s="176">
        <f>IFERROR(IF(DV53='Classificação geral'!$G47,'Classificação geral'!$K47,""),"")</f>
        <v>0</v>
      </c>
      <c r="DY53" s="176">
        <f>IFERROR(IF(DV53='Classificação geral'!$G47,'Classificação geral'!$L47,""),"")</f>
        <v>0</v>
      </c>
      <c r="DZ53" s="176">
        <f>IFERROR(IF(DV53='Classificação geral'!$G47,'Classificação geral'!$J47,""),"")</f>
        <v>0</v>
      </c>
      <c r="EA53" s="176" t="str">
        <f>IFERROR(IF(DV53='Classificação geral'!$G47,'Classificação geral'!$EP47,""),"")</f>
        <v/>
      </c>
      <c r="EB53" s="176" t="str">
        <f>IFERROR(IF(DV53='Classificação geral'!$G47,'Classificação geral'!$EQ47,""),"")</f>
        <v/>
      </c>
      <c r="EC53" s="176" t="str">
        <f>IFERROR(IF(DV53='Classificação geral'!$G47,'Classificação geral'!$ER47,""),"")</f>
        <v/>
      </c>
      <c r="ED53" s="176" t="str">
        <f>IFERROR(IF(DV53='Classificação geral'!$G47,'Classificação geral'!$ES47,""),"")</f>
        <v/>
      </c>
      <c r="EE53" s="176" t="str">
        <f>IFERROR(IF(DV53='Classificação geral'!$G47,'Classificação geral'!$ET47,""),"")</f>
        <v/>
      </c>
      <c r="EF53" s="180">
        <f>IFERROR(IF(DV53='Classificação geral'!$G47,'Classificação geral'!$AK47,""),"")</f>
        <v>0</v>
      </c>
      <c r="EG53" s="189" t="str">
        <f>IF($DV53='Classificação geral'!$G47,'Classificação geral'!$AL47,"")</f>
        <v/>
      </c>
      <c r="EH53" s="179" t="str">
        <f>IFERROR(RANK(EG53,EG:EG,0)+ COUNTIF(EG$12:EG52,EG53),"")</f>
        <v/>
      </c>
      <c r="EJ53" s="189" t="str">
        <f>IFERROR(IF(AND('Classificação geral'!$G47="fem",'Classificação geral'!$H47=3,'Classificação geral'!$F47="trio"),'Classificação geral'!$C47,""),"")</f>
        <v/>
      </c>
      <c r="EK53" s="178">
        <f>IF(EJ53='Classificação geral'!$C47,'Classificação geral'!$D47,"")</f>
        <v>0</v>
      </c>
      <c r="EL53" s="178">
        <f>IF(EJ53='Classificação geral'!$C47,'Classificação geral'!$E47,"")</f>
        <v>0</v>
      </c>
      <c r="EM53" s="178" t="str">
        <f>IF(EJ53='Classificação geral'!$C47,'Classificação geral'!$F47,"")</f>
        <v/>
      </c>
      <c r="EN53" s="178" t="str">
        <f>IF(EJ53='Classificação geral'!$C47,'Classificação geral'!$G47,"")</f>
        <v/>
      </c>
      <c r="EO53" s="189">
        <f>IF(EN53='Classificação geral'!$G47,'Classificação geral'!$H47,"")</f>
        <v>0</v>
      </c>
      <c r="EP53" s="176">
        <f>IFERROR(IF(EN53='Classificação geral'!$G47,'Classificação geral'!$K47,""),"")</f>
        <v>0</v>
      </c>
      <c r="EQ53" s="176">
        <f>IFERROR(IF(EN53='Classificação geral'!$G47,'Classificação geral'!$L47,""),"")</f>
        <v>0</v>
      </c>
      <c r="ER53" s="176">
        <f>IFERROR(IF(EN53='Classificação geral'!$G47,'Classificação geral'!$J47,""),"")</f>
        <v>0</v>
      </c>
      <c r="ES53" s="176" t="str">
        <f>IFERROR(IF(EN53='Classificação geral'!$G47,'Classificação geral'!$EP47,""),"")</f>
        <v/>
      </c>
      <c r="ET53" s="176" t="str">
        <f>IFERROR(IF(EN53='Classificação geral'!$G47,'Classificação geral'!$EQ47,""),"")</f>
        <v/>
      </c>
      <c r="EU53" s="176" t="str">
        <f>IFERROR(IF(EN53='Classificação geral'!$G47,'Classificação geral'!$ER47,""),"")</f>
        <v/>
      </c>
      <c r="EV53" s="176" t="str">
        <f>IFERROR(IF(EN53='Classificação geral'!$G47,'Classificação geral'!$ES47,""),"")</f>
        <v/>
      </c>
      <c r="EW53" s="176" t="str">
        <f>IFERROR(IF(EN53='Classificação geral'!$G47,'Classificação geral'!$ET47,""),"")</f>
        <v/>
      </c>
      <c r="EX53" s="180">
        <f>IFERROR(IF(EN53='Classificação geral'!$G47,'Classificação geral'!$AK47,""),"")</f>
        <v>0</v>
      </c>
      <c r="EY53" s="189" t="str">
        <f>IF(EN53='Classificação geral'!$G47,'Classificação geral'!$AL47,"")</f>
        <v/>
      </c>
      <c r="EZ53" s="179" t="str">
        <f>IFERROR(RANK(EY53,EY:EY,0)+ COUNTIF(EY$12:EY52,EY53),"")</f>
        <v/>
      </c>
      <c r="FB53" s="189" t="str">
        <f>IFERROR(IF(AND('Classificação geral'!$G47="mas",'Classificação geral'!$H47=3,'Classificação geral'!$F47="trio"),'Classificação geral'!$C47,""),"")</f>
        <v/>
      </c>
      <c r="FC53" s="178">
        <f>IF(FB53='Classificação geral'!$C47,'Classificação geral'!$D47,"")</f>
        <v>0</v>
      </c>
      <c r="FD53" s="178">
        <f>IF(FB53='Classificação geral'!$C47,'Classificação geral'!$E47,"")</f>
        <v>0</v>
      </c>
      <c r="FE53" s="178" t="str">
        <f>IF(FB53='Classificação geral'!$C47,'Classificação geral'!$F47,"")</f>
        <v/>
      </c>
      <c r="FF53" s="178" t="str">
        <f>IF(FB53='Classificação geral'!$C47,'Classificação geral'!$G47,"")</f>
        <v/>
      </c>
      <c r="FG53" s="189">
        <f>IF(FF53='Classificação geral'!$G47,'Classificação geral'!$H47,"")</f>
        <v>0</v>
      </c>
      <c r="FH53" s="176">
        <f>IFERROR(IF(FF53='Classificação geral'!$G47,'Classificação geral'!$K47,""),"")</f>
        <v>0</v>
      </c>
      <c r="FI53" s="176">
        <f>IFERROR(IF(FF53='Classificação geral'!$G47,'Classificação geral'!$L47,""),"")</f>
        <v>0</v>
      </c>
      <c r="FJ53" s="176">
        <f>IFERROR(IF(FF53='Classificação geral'!$G47,'Classificação geral'!$J47,""),"")</f>
        <v>0</v>
      </c>
      <c r="FK53" s="176" t="str">
        <f>IFERROR(IF(FF53='Classificação geral'!$G47,'Classificação geral'!$EP47,""),"")</f>
        <v/>
      </c>
      <c r="FL53" s="176" t="str">
        <f>IFERROR(IF(FF53='Classificação geral'!$G47,'Classificação geral'!$EQ47,""),"")</f>
        <v/>
      </c>
      <c r="FM53" s="176" t="str">
        <f>IFERROR(IF(FF53='Classificação geral'!$G47,'Classificação geral'!$ER47,""),"")</f>
        <v/>
      </c>
      <c r="FN53" s="176" t="str">
        <f>IFERROR(IF(FF53='Classificação geral'!$G47,'Classificação geral'!$ES47,""),"")</f>
        <v/>
      </c>
      <c r="FO53" s="176" t="str">
        <f>IFERROR(IF(FF53='Classificação geral'!$G47,'Classificação geral'!$ET47,""),"")</f>
        <v/>
      </c>
      <c r="FP53" s="180">
        <f>IFERROR(IF(FF53='Classificação geral'!$G47,'Classificação geral'!$AK47,""),"")</f>
        <v>0</v>
      </c>
      <c r="FQ53" s="189" t="str">
        <f>IF(FF53='Classificação geral'!$G47,'Classificação geral'!$AL47,"")</f>
        <v/>
      </c>
      <c r="FR53" s="179" t="str">
        <f>IFERROR(RANK(FQ53,FQ:FQ,0)+ COUNTIF(FQ$12:FQ52,FQ53),"")</f>
        <v/>
      </c>
      <c r="FT53" s="189" t="str">
        <f>IFERROR(IF(AND('Classificação geral'!$G47="misto",'Classificação geral'!$H47=3,'Classificação geral'!$F47="par"),'Classificação geral'!$C47,""),"")</f>
        <v/>
      </c>
      <c r="FU53" s="178">
        <f>IF(FT53='Classificação geral'!$C47,'Classificação geral'!$D47,"")</f>
        <v>0</v>
      </c>
      <c r="FV53" s="178">
        <f>IF(FT53='Classificação geral'!$C47,'Classificação geral'!$E47,"")</f>
        <v>0</v>
      </c>
      <c r="FW53" s="178" t="str">
        <f>IF(FT53='Classificação geral'!$C47,'Classificação geral'!$F47,"")</f>
        <v/>
      </c>
      <c r="FX53" s="178" t="str">
        <f>IF(FT53='Classificação geral'!$C47,'Classificação geral'!$G47,"")</f>
        <v/>
      </c>
      <c r="FY53" s="189">
        <f>IF(FX53='Classificação geral'!$G47,'Classificação geral'!$H47,"")</f>
        <v>0</v>
      </c>
      <c r="FZ53" s="176">
        <f>IFERROR(IF(FX53='Classificação geral'!$G47,'Classificação geral'!$K47,""),"")</f>
        <v>0</v>
      </c>
      <c r="GA53" s="176">
        <f>IFERROR(IF(FX53='Classificação geral'!$G47,'Classificação geral'!$L47,""),"")</f>
        <v>0</v>
      </c>
      <c r="GB53" s="176">
        <f>IFERROR(IF(FX53='Classificação geral'!$G47,'Classificação geral'!$J47,""),"")</f>
        <v>0</v>
      </c>
      <c r="GC53" s="176" t="str">
        <f>IFERROR(IF(FX53='Classificação geral'!$G47,'Classificação geral'!$EP47,""),"")</f>
        <v/>
      </c>
      <c r="GD53" s="176" t="str">
        <f>IFERROR(IF(FX53='Classificação geral'!$G47,'Classificação geral'!$EQ47,""),"")</f>
        <v/>
      </c>
      <c r="GE53" s="176" t="str">
        <f>IFERROR(IF(FX53='Classificação geral'!$G47,'Classificação geral'!$ER47,""),"")</f>
        <v/>
      </c>
      <c r="GF53" s="176" t="str">
        <f>IFERROR(IF(FX53='Classificação geral'!$G47,'Classificação geral'!$ES47,""),"")</f>
        <v/>
      </c>
      <c r="GG53" s="176" t="str">
        <f>IFERROR(IF(FX53='Classificação geral'!$G47,'Classificação geral'!$ET47,""),"")</f>
        <v/>
      </c>
      <c r="GH53" s="180">
        <f>IFERROR(IF(FX53='Classificação geral'!$G47,'Classificação geral'!$AK47,""),"")</f>
        <v>0</v>
      </c>
      <c r="GI53" s="189" t="str">
        <f>IF(FX53='Classificação geral'!$G47,'Classificação geral'!$AL47,"")</f>
        <v/>
      </c>
      <c r="GJ53" s="179" t="str">
        <f>IFERROR(RANK(GI53,GI:GI,0)+ COUNTIF(GI$12:GI52,GI53),"")</f>
        <v/>
      </c>
    </row>
    <row r="54" spans="2:192" s="181" customFormat="1" ht="21.75" customHeight="1" x14ac:dyDescent="0.3">
      <c r="B54" s="188" t="str">
        <f t="shared" si="80"/>
        <v/>
      </c>
      <c r="C54" s="183" t="str">
        <f t="shared" si="81"/>
        <v/>
      </c>
      <c r="D54" s="184" t="str">
        <f t="shared" si="82"/>
        <v/>
      </c>
      <c r="E54" s="184" t="str">
        <f t="shared" si="83"/>
        <v/>
      </c>
      <c r="F54" s="184" t="str">
        <f t="shared" si="84"/>
        <v/>
      </c>
      <c r="G54" s="184" t="str">
        <f t="shared" si="85"/>
        <v/>
      </c>
      <c r="H54" s="185" t="str">
        <f t="shared" si="86"/>
        <v/>
      </c>
      <c r="I54" s="185" t="str">
        <f t="shared" si="87"/>
        <v/>
      </c>
      <c r="J54" s="185" t="str">
        <f t="shared" si="88"/>
        <v/>
      </c>
      <c r="K54" s="277" t="str">
        <f t="shared" si="89"/>
        <v/>
      </c>
      <c r="L54" s="277" t="str">
        <f t="shared" si="90"/>
        <v/>
      </c>
      <c r="M54" s="277" t="str">
        <f t="shared" si="91"/>
        <v/>
      </c>
      <c r="N54" s="277" t="str">
        <f t="shared" si="92"/>
        <v/>
      </c>
      <c r="O54" s="277" t="str">
        <f t="shared" si="93"/>
        <v/>
      </c>
      <c r="P54" s="278" t="str">
        <f t="shared" si="94"/>
        <v/>
      </c>
      <c r="Q54" s="401" t="str">
        <f t="shared" si="15"/>
        <v/>
      </c>
      <c r="R54" s="186">
        <v>41</v>
      </c>
      <c r="S54" s="187"/>
      <c r="T54" s="187"/>
      <c r="U54" s="188" t="str">
        <f t="shared" si="95"/>
        <v/>
      </c>
      <c r="V54" s="183" t="str">
        <f t="shared" si="96"/>
        <v/>
      </c>
      <c r="W54" s="184" t="str">
        <f t="shared" si="97"/>
        <v/>
      </c>
      <c r="X54" s="184" t="str">
        <f t="shared" si="98"/>
        <v/>
      </c>
      <c r="Y54" s="184" t="str">
        <f t="shared" si="99"/>
        <v/>
      </c>
      <c r="Z54" s="184" t="str">
        <f t="shared" si="100"/>
        <v/>
      </c>
      <c r="AA54" s="185" t="str">
        <f t="shared" si="101"/>
        <v/>
      </c>
      <c r="AB54" s="185" t="str">
        <f t="shared" si="102"/>
        <v/>
      </c>
      <c r="AC54" s="185" t="str">
        <f t="shared" si="103"/>
        <v/>
      </c>
      <c r="AD54" s="277" t="str">
        <f t="shared" si="104"/>
        <v/>
      </c>
      <c r="AE54" s="277" t="str">
        <f t="shared" si="105"/>
        <v/>
      </c>
      <c r="AF54" s="277" t="str">
        <f t="shared" si="106"/>
        <v/>
      </c>
      <c r="AG54" s="277" t="str">
        <f t="shared" si="107"/>
        <v/>
      </c>
      <c r="AH54" s="277" t="str">
        <f t="shared" si="108"/>
        <v/>
      </c>
      <c r="AI54" s="278" t="str">
        <f t="shared" si="109"/>
        <v/>
      </c>
      <c r="AJ54" s="401" t="str">
        <f t="shared" si="110"/>
        <v/>
      </c>
      <c r="AK54" s="186">
        <v>41</v>
      </c>
      <c r="AN54" s="188" t="str">
        <f t="shared" si="111"/>
        <v/>
      </c>
      <c r="AO54" s="183" t="str">
        <f t="shared" si="112"/>
        <v/>
      </c>
      <c r="AP54" s="184" t="str">
        <f t="shared" si="113"/>
        <v/>
      </c>
      <c r="AQ54" s="184" t="str">
        <f t="shared" si="114"/>
        <v/>
      </c>
      <c r="AR54" s="184" t="str">
        <f t="shared" si="115"/>
        <v/>
      </c>
      <c r="AS54" s="184" t="str">
        <f t="shared" si="116"/>
        <v/>
      </c>
      <c r="AT54" s="185" t="str">
        <f t="shared" si="117"/>
        <v/>
      </c>
      <c r="AU54" s="185" t="str">
        <f t="shared" si="118"/>
        <v/>
      </c>
      <c r="AV54" s="185" t="str">
        <f t="shared" si="119"/>
        <v/>
      </c>
      <c r="AW54" s="277" t="str">
        <f t="shared" si="120"/>
        <v/>
      </c>
      <c r="AX54" s="277" t="str">
        <f t="shared" si="121"/>
        <v/>
      </c>
      <c r="AY54" s="277" t="str">
        <f t="shared" si="122"/>
        <v/>
      </c>
      <c r="AZ54" s="277" t="str">
        <f t="shared" si="123"/>
        <v/>
      </c>
      <c r="BA54" s="277" t="str">
        <f t="shared" si="124"/>
        <v/>
      </c>
      <c r="BB54" s="278" t="str">
        <f t="shared" si="125"/>
        <v/>
      </c>
      <c r="BC54" s="401" t="str">
        <f t="shared" si="126"/>
        <v/>
      </c>
      <c r="BD54" s="186">
        <v>41</v>
      </c>
      <c r="BE54" s="187"/>
      <c r="BF54" s="187"/>
      <c r="BG54" s="188" t="str">
        <f t="shared" si="127"/>
        <v/>
      </c>
      <c r="BH54" s="183" t="str">
        <f t="shared" si="128"/>
        <v/>
      </c>
      <c r="BI54" s="184" t="str">
        <f t="shared" si="129"/>
        <v/>
      </c>
      <c r="BJ54" s="184" t="str">
        <f t="shared" si="130"/>
        <v/>
      </c>
      <c r="BK54" s="184" t="str">
        <f t="shared" si="131"/>
        <v/>
      </c>
      <c r="BL54" s="184" t="str">
        <f t="shared" si="132"/>
        <v/>
      </c>
      <c r="BM54" s="185" t="str">
        <f t="shared" si="133"/>
        <v/>
      </c>
      <c r="BN54" s="185" t="str">
        <f t="shared" si="134"/>
        <v/>
      </c>
      <c r="BO54" s="185" t="str">
        <f t="shared" si="135"/>
        <v/>
      </c>
      <c r="BP54" s="277" t="str">
        <f t="shared" si="136"/>
        <v/>
      </c>
      <c r="BQ54" s="277" t="str">
        <f t="shared" si="137"/>
        <v/>
      </c>
      <c r="BR54" s="277" t="str">
        <f t="shared" si="138"/>
        <v/>
      </c>
      <c r="BS54" s="277" t="str">
        <f t="shared" si="139"/>
        <v/>
      </c>
      <c r="BT54" s="277" t="str">
        <f t="shared" si="140"/>
        <v/>
      </c>
      <c r="BU54" s="278" t="str">
        <f t="shared" si="141"/>
        <v/>
      </c>
      <c r="BV54" s="401" t="str">
        <f t="shared" si="142"/>
        <v/>
      </c>
      <c r="BW54" s="186">
        <v>41</v>
      </c>
      <c r="BY54" s="187"/>
      <c r="BZ54" s="188" t="str">
        <f t="shared" si="143"/>
        <v/>
      </c>
      <c r="CA54" s="183" t="str">
        <f t="shared" si="144"/>
        <v/>
      </c>
      <c r="CB54" s="184" t="str">
        <f t="shared" si="145"/>
        <v/>
      </c>
      <c r="CC54" s="184" t="str">
        <f t="shared" si="146"/>
        <v/>
      </c>
      <c r="CD54" s="184" t="str">
        <f t="shared" si="147"/>
        <v/>
      </c>
      <c r="CE54" s="184" t="str">
        <f t="shared" si="148"/>
        <v/>
      </c>
      <c r="CF54" s="185" t="str">
        <f t="shared" si="70"/>
        <v/>
      </c>
      <c r="CG54" s="185" t="str">
        <f t="shared" si="71"/>
        <v/>
      </c>
      <c r="CH54" s="185" t="str">
        <f t="shared" si="72"/>
        <v/>
      </c>
      <c r="CI54" s="277" t="str">
        <f t="shared" si="73"/>
        <v/>
      </c>
      <c r="CJ54" s="277" t="str">
        <f t="shared" si="74"/>
        <v/>
      </c>
      <c r="CK54" s="277" t="str">
        <f t="shared" si="75"/>
        <v/>
      </c>
      <c r="CL54" s="277" t="str">
        <f t="shared" si="76"/>
        <v/>
      </c>
      <c r="CM54" s="277" t="str">
        <f t="shared" si="77"/>
        <v/>
      </c>
      <c r="CN54" s="278" t="str">
        <f t="shared" si="78"/>
        <v/>
      </c>
      <c r="CO54" s="401" t="str">
        <f t="shared" si="79"/>
        <v/>
      </c>
      <c r="CP54" s="186">
        <v>41</v>
      </c>
      <c r="CQ54" s="187"/>
      <c r="CR54" s="187"/>
      <c r="CS54" s="187"/>
      <c r="CT54" s="187"/>
      <c r="CU54" s="187"/>
      <c r="CV54" s="187"/>
      <c r="CW54" s="187"/>
      <c r="CX54" s="187"/>
      <c r="CZ54" s="189" t="str">
        <f>IFERROR(IF(AND('Classificação geral'!$G48="fem",'Classificação geral'!$H48=3,'Classificação geral'!$F48="par"),'Classificação geral'!$C48,""),"")</f>
        <v/>
      </c>
      <c r="DA54" s="178">
        <f>IF($CZ54='Classificação geral'!$C48,'Classificação geral'!$D48,"")</f>
        <v>0</v>
      </c>
      <c r="DB54" s="178">
        <f>IF($CZ54='Classificação geral'!$C48,'Classificação geral'!$E48,"")</f>
        <v>0</v>
      </c>
      <c r="DC54" s="178" t="str">
        <f>IF($CZ54='Classificação geral'!$C48,'Classificação geral'!$F48,"")</f>
        <v/>
      </c>
      <c r="DD54" s="178" t="str">
        <f>IF($CZ54='Classificação geral'!$C48,'Classificação geral'!$G48,"")</f>
        <v/>
      </c>
      <c r="DE54" s="189">
        <f>IF($DD54='Classificação geral'!$G48,'Classificação geral'!$H48,"")</f>
        <v>0</v>
      </c>
      <c r="DF54" s="176">
        <f>IFERROR(IF(DD54='Classificação geral'!$G48,'Classificação geral'!$K48,""),"")</f>
        <v>0</v>
      </c>
      <c r="DG54" s="176">
        <f>IFERROR(IF(DD54='Classificação geral'!$G48,'Classificação geral'!$L48,""),"")</f>
        <v>0</v>
      </c>
      <c r="DH54" s="176">
        <f>IFERROR(IF(DD54='Classificação geral'!$G48,'Classificação geral'!$J48,""),"")</f>
        <v>0</v>
      </c>
      <c r="DI54" s="176" t="str">
        <f>IFERROR(IF(DD54='Classificação geral'!$G48,'Classificação geral'!$EP48,""),"")</f>
        <v/>
      </c>
      <c r="DJ54" s="176" t="str">
        <f>IFERROR(IF(DD54='Classificação geral'!$G48,'Classificação geral'!$EQ48,""),"")</f>
        <v/>
      </c>
      <c r="DK54" s="176" t="str">
        <f>IFERROR(IF(DD54='Classificação geral'!$G48,'Classificação geral'!$ER48,""),"")</f>
        <v/>
      </c>
      <c r="DL54" s="176" t="str">
        <f>IFERROR(IF(DD54='Classificação geral'!$G48,'Classificação geral'!$ES48,""),"")</f>
        <v/>
      </c>
      <c r="DM54" s="176" t="str">
        <f>IFERROR(IF(DD54='Classificação geral'!$G48,'Classificação geral'!$ET48,""),"")</f>
        <v/>
      </c>
      <c r="DN54" s="180">
        <f>IFERROR(IF(DD54='Classificação geral'!$G48,'Classificação geral'!$AK48,""),"")</f>
        <v>0</v>
      </c>
      <c r="DO54" s="190" t="str">
        <f>IF($DD54='Classificação geral'!$G48,'Classificação geral'!$AL48,"")</f>
        <v/>
      </c>
      <c r="DP54" s="179" t="str">
        <f>IFERROR(RANK(DO54,DO:DO,0)+ COUNTIF(DO$12:DO53,DO54),"")</f>
        <v/>
      </c>
      <c r="DR54" s="189" t="str">
        <f>IFERROR(IF(AND('Classificação geral'!$G48="mas",'Classificação geral'!$H48=3,'Classificação geral'!$F48="par"),'Classificação geral'!$C48,""),"")</f>
        <v/>
      </c>
      <c r="DS54" s="178">
        <f>IF($DR54='Classificação geral'!$C48,'Classificação geral'!$D48,"")</f>
        <v>0</v>
      </c>
      <c r="DT54" s="178">
        <f>IF($DR54='Classificação geral'!$C48,'Classificação geral'!$E48,"")</f>
        <v>0</v>
      </c>
      <c r="DU54" s="178" t="str">
        <f>IF($DR54='Classificação geral'!$C48,'Classificação geral'!$F48,"")</f>
        <v/>
      </c>
      <c r="DV54" s="178" t="str">
        <f>IF($DR54='Classificação geral'!$C48,'Classificação geral'!$G48,"")</f>
        <v/>
      </c>
      <c r="DW54" s="189">
        <f>IF($DV54='Classificação geral'!$G48,'Classificação geral'!$H48,"")</f>
        <v>0</v>
      </c>
      <c r="DX54" s="176">
        <f>IFERROR(IF(DV54='Classificação geral'!$G48,'Classificação geral'!$K48,""),"")</f>
        <v>0</v>
      </c>
      <c r="DY54" s="176">
        <f>IFERROR(IF(DV54='Classificação geral'!$G48,'Classificação geral'!$L48,""),"")</f>
        <v>0</v>
      </c>
      <c r="DZ54" s="176">
        <f>IFERROR(IF(DV54='Classificação geral'!$G48,'Classificação geral'!$J48,""),"")</f>
        <v>0</v>
      </c>
      <c r="EA54" s="176" t="str">
        <f>IFERROR(IF(DV54='Classificação geral'!$G48,'Classificação geral'!$EP48,""),"")</f>
        <v/>
      </c>
      <c r="EB54" s="176" t="str">
        <f>IFERROR(IF(DV54='Classificação geral'!$G48,'Classificação geral'!$EQ48,""),"")</f>
        <v/>
      </c>
      <c r="EC54" s="176" t="str">
        <f>IFERROR(IF(DV54='Classificação geral'!$G48,'Classificação geral'!$ER48,""),"")</f>
        <v/>
      </c>
      <c r="ED54" s="176" t="str">
        <f>IFERROR(IF(DV54='Classificação geral'!$G48,'Classificação geral'!$ES48,""),"")</f>
        <v/>
      </c>
      <c r="EE54" s="176" t="str">
        <f>IFERROR(IF(DV54='Classificação geral'!$G48,'Classificação geral'!$ET48,""),"")</f>
        <v/>
      </c>
      <c r="EF54" s="180">
        <f>IFERROR(IF(DV54='Classificação geral'!$G48,'Classificação geral'!$AK48,""),"")</f>
        <v>0</v>
      </c>
      <c r="EG54" s="189" t="str">
        <f>IF($DV54='Classificação geral'!$G48,'Classificação geral'!$AL48,"")</f>
        <v/>
      </c>
      <c r="EH54" s="179" t="str">
        <f>IFERROR(RANK(EG54,EG:EG,0)+ COUNTIF(EG$12:EG53,EG54),"")</f>
        <v/>
      </c>
      <c r="EJ54" s="189" t="str">
        <f>IFERROR(IF(AND('Classificação geral'!$G48="fem",'Classificação geral'!$H48=3,'Classificação geral'!$F48="trio"),'Classificação geral'!$C48,""),"")</f>
        <v/>
      </c>
      <c r="EK54" s="178">
        <f>IF(EJ54='Classificação geral'!$C48,'Classificação geral'!$D48,"")</f>
        <v>0</v>
      </c>
      <c r="EL54" s="178">
        <f>IF(EJ54='Classificação geral'!$C48,'Classificação geral'!$E48,"")</f>
        <v>0</v>
      </c>
      <c r="EM54" s="178" t="str">
        <f>IF(EJ54='Classificação geral'!$C48,'Classificação geral'!$F48,"")</f>
        <v/>
      </c>
      <c r="EN54" s="178" t="str">
        <f>IF(EJ54='Classificação geral'!$C48,'Classificação geral'!$G48,"")</f>
        <v/>
      </c>
      <c r="EO54" s="189">
        <f>IF(EN54='Classificação geral'!$G48,'Classificação geral'!$H48,"")</f>
        <v>0</v>
      </c>
      <c r="EP54" s="176">
        <f>IFERROR(IF(EN54='Classificação geral'!$G48,'Classificação geral'!$K48,""),"")</f>
        <v>0</v>
      </c>
      <c r="EQ54" s="176">
        <f>IFERROR(IF(EN54='Classificação geral'!$G48,'Classificação geral'!$L48,""),"")</f>
        <v>0</v>
      </c>
      <c r="ER54" s="176">
        <f>IFERROR(IF(EN54='Classificação geral'!$G48,'Classificação geral'!$J48,""),"")</f>
        <v>0</v>
      </c>
      <c r="ES54" s="176" t="str">
        <f>IFERROR(IF(EN54='Classificação geral'!$G48,'Classificação geral'!$EP48,""),"")</f>
        <v/>
      </c>
      <c r="ET54" s="176" t="str">
        <f>IFERROR(IF(EN54='Classificação geral'!$G48,'Classificação geral'!$EQ48,""),"")</f>
        <v/>
      </c>
      <c r="EU54" s="176" t="str">
        <f>IFERROR(IF(EN54='Classificação geral'!$G48,'Classificação geral'!$ER48,""),"")</f>
        <v/>
      </c>
      <c r="EV54" s="176" t="str">
        <f>IFERROR(IF(EN54='Classificação geral'!$G48,'Classificação geral'!$ES48,""),"")</f>
        <v/>
      </c>
      <c r="EW54" s="176" t="str">
        <f>IFERROR(IF(EN54='Classificação geral'!$G48,'Classificação geral'!$ET48,""),"")</f>
        <v/>
      </c>
      <c r="EX54" s="180">
        <f>IFERROR(IF(EN54='Classificação geral'!$G48,'Classificação geral'!$AK48,""),"")</f>
        <v>0</v>
      </c>
      <c r="EY54" s="189" t="str">
        <f>IF(EN54='Classificação geral'!$G48,'Classificação geral'!$AL48,"")</f>
        <v/>
      </c>
      <c r="EZ54" s="179" t="str">
        <f>IFERROR(RANK(EY54,EY:EY,0)+ COUNTIF(EY$12:EY53,EY54),"")</f>
        <v/>
      </c>
      <c r="FB54" s="189" t="str">
        <f>IFERROR(IF(AND('Classificação geral'!$G48="mas",'Classificação geral'!$H48=3,'Classificação geral'!$F48="trio"),'Classificação geral'!$C48,""),"")</f>
        <v/>
      </c>
      <c r="FC54" s="178">
        <f>IF(FB54='Classificação geral'!$C48,'Classificação geral'!$D48,"")</f>
        <v>0</v>
      </c>
      <c r="FD54" s="178">
        <f>IF(FB54='Classificação geral'!$C48,'Classificação geral'!$E48,"")</f>
        <v>0</v>
      </c>
      <c r="FE54" s="178" t="str">
        <f>IF(FB54='Classificação geral'!$C48,'Classificação geral'!$F48,"")</f>
        <v/>
      </c>
      <c r="FF54" s="178" t="str">
        <f>IF(FB54='Classificação geral'!$C48,'Classificação geral'!$G48,"")</f>
        <v/>
      </c>
      <c r="FG54" s="189">
        <f>IF(FF54='Classificação geral'!$G48,'Classificação geral'!$H48,"")</f>
        <v>0</v>
      </c>
      <c r="FH54" s="176">
        <f>IFERROR(IF(FF54='Classificação geral'!$G48,'Classificação geral'!$K48,""),"")</f>
        <v>0</v>
      </c>
      <c r="FI54" s="176">
        <f>IFERROR(IF(FF54='Classificação geral'!$G48,'Classificação geral'!$L48,""),"")</f>
        <v>0</v>
      </c>
      <c r="FJ54" s="176">
        <f>IFERROR(IF(FF54='Classificação geral'!$G48,'Classificação geral'!$J48,""),"")</f>
        <v>0</v>
      </c>
      <c r="FK54" s="176" t="str">
        <f>IFERROR(IF(FF54='Classificação geral'!$G48,'Classificação geral'!$EP48,""),"")</f>
        <v/>
      </c>
      <c r="FL54" s="176" t="str">
        <f>IFERROR(IF(FF54='Classificação geral'!$G48,'Classificação geral'!$EQ48,""),"")</f>
        <v/>
      </c>
      <c r="FM54" s="176" t="str">
        <f>IFERROR(IF(FF54='Classificação geral'!$G48,'Classificação geral'!$ER48,""),"")</f>
        <v/>
      </c>
      <c r="FN54" s="176" t="str">
        <f>IFERROR(IF(FF54='Classificação geral'!$G48,'Classificação geral'!$ES48,""),"")</f>
        <v/>
      </c>
      <c r="FO54" s="176" t="str">
        <f>IFERROR(IF(FF54='Classificação geral'!$G48,'Classificação geral'!$ET48,""),"")</f>
        <v/>
      </c>
      <c r="FP54" s="180">
        <f>IFERROR(IF(FF54='Classificação geral'!$G48,'Classificação geral'!$AK48,""),"")</f>
        <v>0</v>
      </c>
      <c r="FQ54" s="189" t="str">
        <f>IF(FF54='Classificação geral'!$G48,'Classificação geral'!$AL48,"")</f>
        <v/>
      </c>
      <c r="FR54" s="179" t="str">
        <f>IFERROR(RANK(FQ54,FQ:FQ,0)+ COUNTIF(FQ$12:FQ53,FQ54),"")</f>
        <v/>
      </c>
      <c r="FT54" s="189" t="str">
        <f>IFERROR(IF(AND('Classificação geral'!$G48="misto",'Classificação geral'!$H48=3,'Classificação geral'!$F48="par"),'Classificação geral'!$C48,""),"")</f>
        <v/>
      </c>
      <c r="FU54" s="178">
        <f>IF(FT54='Classificação geral'!$C48,'Classificação geral'!$D48,"")</f>
        <v>0</v>
      </c>
      <c r="FV54" s="178">
        <f>IF(FT54='Classificação geral'!$C48,'Classificação geral'!$E48,"")</f>
        <v>0</v>
      </c>
      <c r="FW54" s="178" t="str">
        <f>IF(FT54='Classificação geral'!$C48,'Classificação geral'!$F48,"")</f>
        <v/>
      </c>
      <c r="FX54" s="178" t="str">
        <f>IF(FT54='Classificação geral'!$C48,'Classificação geral'!$G48,"")</f>
        <v/>
      </c>
      <c r="FY54" s="189">
        <f>IF(FX54='Classificação geral'!$G48,'Classificação geral'!$H48,"")</f>
        <v>0</v>
      </c>
      <c r="FZ54" s="176">
        <f>IFERROR(IF(FX54='Classificação geral'!$G48,'Classificação geral'!$K48,""),"")</f>
        <v>0</v>
      </c>
      <c r="GA54" s="176">
        <f>IFERROR(IF(FX54='Classificação geral'!$G48,'Classificação geral'!$L48,""),"")</f>
        <v>0</v>
      </c>
      <c r="GB54" s="176">
        <f>IFERROR(IF(FX54='Classificação geral'!$G48,'Classificação geral'!$J48,""),"")</f>
        <v>0</v>
      </c>
      <c r="GC54" s="176" t="str">
        <f>IFERROR(IF(FX54='Classificação geral'!$G48,'Classificação geral'!$EP48,""),"")</f>
        <v/>
      </c>
      <c r="GD54" s="176" t="str">
        <f>IFERROR(IF(FX54='Classificação geral'!$G48,'Classificação geral'!$EQ48,""),"")</f>
        <v/>
      </c>
      <c r="GE54" s="176" t="str">
        <f>IFERROR(IF(FX54='Classificação geral'!$G48,'Classificação geral'!$ER48,""),"")</f>
        <v/>
      </c>
      <c r="GF54" s="176" t="str">
        <f>IFERROR(IF(FX54='Classificação geral'!$G48,'Classificação geral'!$ES48,""),"")</f>
        <v/>
      </c>
      <c r="GG54" s="176" t="str">
        <f>IFERROR(IF(FX54='Classificação geral'!$G48,'Classificação geral'!$ET48,""),"")</f>
        <v/>
      </c>
      <c r="GH54" s="180">
        <f>IFERROR(IF(FX54='Classificação geral'!$G48,'Classificação geral'!$AK48,""),"")</f>
        <v>0</v>
      </c>
      <c r="GI54" s="189" t="str">
        <f>IF(FX54='Classificação geral'!$G48,'Classificação geral'!$AL48,"")</f>
        <v/>
      </c>
      <c r="GJ54" s="179" t="str">
        <f>IFERROR(RANK(GI54,GI:GI,0)+ COUNTIF(GI$12:GI53,GI54),"")</f>
        <v/>
      </c>
    </row>
    <row r="55" spans="2:192" s="181" customFormat="1" ht="21.75" customHeight="1" x14ac:dyDescent="0.3">
      <c r="B55" s="188" t="str">
        <f t="shared" si="80"/>
        <v/>
      </c>
      <c r="C55" s="183" t="str">
        <f t="shared" si="81"/>
        <v/>
      </c>
      <c r="D55" s="184" t="str">
        <f t="shared" si="82"/>
        <v/>
      </c>
      <c r="E55" s="184" t="str">
        <f t="shared" si="83"/>
        <v/>
      </c>
      <c r="F55" s="184" t="str">
        <f t="shared" si="84"/>
        <v/>
      </c>
      <c r="G55" s="184" t="str">
        <f t="shared" si="85"/>
        <v/>
      </c>
      <c r="H55" s="185" t="str">
        <f t="shared" si="86"/>
        <v/>
      </c>
      <c r="I55" s="185" t="str">
        <f t="shared" si="87"/>
        <v/>
      </c>
      <c r="J55" s="185" t="str">
        <f t="shared" si="88"/>
        <v/>
      </c>
      <c r="K55" s="277" t="str">
        <f t="shared" si="89"/>
        <v/>
      </c>
      <c r="L55" s="277" t="str">
        <f t="shared" si="90"/>
        <v/>
      </c>
      <c r="M55" s="277" t="str">
        <f t="shared" si="91"/>
        <v/>
      </c>
      <c r="N55" s="277" t="str">
        <f t="shared" si="92"/>
        <v/>
      </c>
      <c r="O55" s="277" t="str">
        <f t="shared" si="93"/>
        <v/>
      </c>
      <c r="P55" s="278" t="str">
        <f t="shared" si="94"/>
        <v/>
      </c>
      <c r="Q55" s="401" t="str">
        <f t="shared" si="15"/>
        <v/>
      </c>
      <c r="R55" s="186">
        <v>42</v>
      </c>
      <c r="S55" s="187"/>
      <c r="T55" s="187"/>
      <c r="U55" s="188" t="str">
        <f t="shared" si="95"/>
        <v/>
      </c>
      <c r="V55" s="183" t="str">
        <f t="shared" si="96"/>
        <v/>
      </c>
      <c r="W55" s="184" t="str">
        <f t="shared" si="97"/>
        <v/>
      </c>
      <c r="X55" s="184" t="str">
        <f t="shared" si="98"/>
        <v/>
      </c>
      <c r="Y55" s="184" t="str">
        <f t="shared" si="99"/>
        <v/>
      </c>
      <c r="Z55" s="184" t="str">
        <f t="shared" si="100"/>
        <v/>
      </c>
      <c r="AA55" s="185" t="str">
        <f t="shared" si="101"/>
        <v/>
      </c>
      <c r="AB55" s="185" t="str">
        <f t="shared" si="102"/>
        <v/>
      </c>
      <c r="AC55" s="185" t="str">
        <f t="shared" si="103"/>
        <v/>
      </c>
      <c r="AD55" s="277" t="str">
        <f t="shared" si="104"/>
        <v/>
      </c>
      <c r="AE55" s="277" t="str">
        <f t="shared" si="105"/>
        <v/>
      </c>
      <c r="AF55" s="277" t="str">
        <f t="shared" si="106"/>
        <v/>
      </c>
      <c r="AG55" s="277" t="str">
        <f t="shared" si="107"/>
        <v/>
      </c>
      <c r="AH55" s="277" t="str">
        <f t="shared" si="108"/>
        <v/>
      </c>
      <c r="AI55" s="278" t="str">
        <f t="shared" si="109"/>
        <v/>
      </c>
      <c r="AJ55" s="401" t="str">
        <f t="shared" si="110"/>
        <v/>
      </c>
      <c r="AK55" s="186">
        <v>42</v>
      </c>
      <c r="AN55" s="188" t="str">
        <f t="shared" si="111"/>
        <v/>
      </c>
      <c r="AO55" s="183" t="str">
        <f t="shared" si="112"/>
        <v/>
      </c>
      <c r="AP55" s="184" t="str">
        <f t="shared" si="113"/>
        <v/>
      </c>
      <c r="AQ55" s="184" t="str">
        <f t="shared" si="114"/>
        <v/>
      </c>
      <c r="AR55" s="184" t="str">
        <f t="shared" si="115"/>
        <v/>
      </c>
      <c r="AS55" s="184" t="str">
        <f t="shared" si="116"/>
        <v/>
      </c>
      <c r="AT55" s="185" t="str">
        <f t="shared" si="117"/>
        <v/>
      </c>
      <c r="AU55" s="185" t="str">
        <f t="shared" si="118"/>
        <v/>
      </c>
      <c r="AV55" s="185" t="str">
        <f t="shared" si="119"/>
        <v/>
      </c>
      <c r="AW55" s="277" t="str">
        <f t="shared" si="120"/>
        <v/>
      </c>
      <c r="AX55" s="277" t="str">
        <f t="shared" si="121"/>
        <v/>
      </c>
      <c r="AY55" s="277" t="str">
        <f t="shared" si="122"/>
        <v/>
      </c>
      <c r="AZ55" s="277" t="str">
        <f t="shared" si="123"/>
        <v/>
      </c>
      <c r="BA55" s="277" t="str">
        <f t="shared" si="124"/>
        <v/>
      </c>
      <c r="BB55" s="278" t="str">
        <f t="shared" si="125"/>
        <v/>
      </c>
      <c r="BC55" s="401" t="str">
        <f t="shared" si="126"/>
        <v/>
      </c>
      <c r="BD55" s="186">
        <v>42</v>
      </c>
      <c r="BE55" s="187"/>
      <c r="BF55" s="187"/>
      <c r="BG55" s="188" t="str">
        <f t="shared" si="127"/>
        <v/>
      </c>
      <c r="BH55" s="183" t="str">
        <f t="shared" si="128"/>
        <v/>
      </c>
      <c r="BI55" s="184" t="str">
        <f t="shared" si="129"/>
        <v/>
      </c>
      <c r="BJ55" s="184" t="str">
        <f t="shared" si="130"/>
        <v/>
      </c>
      <c r="BK55" s="184" t="str">
        <f t="shared" si="131"/>
        <v/>
      </c>
      <c r="BL55" s="184" t="str">
        <f t="shared" si="132"/>
        <v/>
      </c>
      <c r="BM55" s="185" t="str">
        <f t="shared" si="133"/>
        <v/>
      </c>
      <c r="BN55" s="185" t="str">
        <f t="shared" si="134"/>
        <v/>
      </c>
      <c r="BO55" s="185" t="str">
        <f t="shared" si="135"/>
        <v/>
      </c>
      <c r="BP55" s="277" t="str">
        <f t="shared" si="136"/>
        <v/>
      </c>
      <c r="BQ55" s="277" t="str">
        <f t="shared" si="137"/>
        <v/>
      </c>
      <c r="BR55" s="277" t="str">
        <f t="shared" si="138"/>
        <v/>
      </c>
      <c r="BS55" s="277" t="str">
        <f t="shared" si="139"/>
        <v/>
      </c>
      <c r="BT55" s="277" t="str">
        <f t="shared" si="140"/>
        <v/>
      </c>
      <c r="BU55" s="278" t="str">
        <f t="shared" si="141"/>
        <v/>
      </c>
      <c r="BV55" s="401" t="str">
        <f t="shared" si="142"/>
        <v/>
      </c>
      <c r="BW55" s="186">
        <v>42</v>
      </c>
      <c r="BY55" s="187"/>
      <c r="BZ55" s="188" t="str">
        <f t="shared" si="143"/>
        <v/>
      </c>
      <c r="CA55" s="183" t="str">
        <f t="shared" si="144"/>
        <v/>
      </c>
      <c r="CB55" s="184" t="str">
        <f t="shared" si="145"/>
        <v/>
      </c>
      <c r="CC55" s="184" t="str">
        <f t="shared" si="146"/>
        <v/>
      </c>
      <c r="CD55" s="184" t="str">
        <f t="shared" si="147"/>
        <v/>
      </c>
      <c r="CE55" s="184" t="str">
        <f t="shared" si="148"/>
        <v/>
      </c>
      <c r="CF55" s="185" t="str">
        <f t="shared" si="70"/>
        <v/>
      </c>
      <c r="CG55" s="185" t="str">
        <f t="shared" si="71"/>
        <v/>
      </c>
      <c r="CH55" s="185" t="str">
        <f t="shared" si="72"/>
        <v/>
      </c>
      <c r="CI55" s="277" t="str">
        <f t="shared" si="73"/>
        <v/>
      </c>
      <c r="CJ55" s="277" t="str">
        <f t="shared" si="74"/>
        <v/>
      </c>
      <c r="CK55" s="277" t="str">
        <f t="shared" si="75"/>
        <v/>
      </c>
      <c r="CL55" s="277" t="str">
        <f t="shared" si="76"/>
        <v/>
      </c>
      <c r="CM55" s="277" t="str">
        <f t="shared" si="77"/>
        <v/>
      </c>
      <c r="CN55" s="278" t="str">
        <f t="shared" si="78"/>
        <v/>
      </c>
      <c r="CO55" s="401" t="str">
        <f t="shared" si="79"/>
        <v/>
      </c>
      <c r="CP55" s="186">
        <v>42</v>
      </c>
      <c r="CQ55" s="187"/>
      <c r="CR55" s="187"/>
      <c r="CS55" s="187"/>
      <c r="CT55" s="187"/>
      <c r="CU55" s="187"/>
      <c r="CV55" s="187"/>
      <c r="CW55" s="187"/>
      <c r="CX55" s="187"/>
      <c r="CZ55" s="189" t="str">
        <f>IFERROR(IF(AND('Classificação geral'!$G49="fem",'Classificação geral'!$H49=3,'Classificação geral'!$F49="par"),'Classificação geral'!$C49,""),"")</f>
        <v/>
      </c>
      <c r="DA55" s="178">
        <f>IF($CZ55='Classificação geral'!$C49,'Classificação geral'!$D49,"")</f>
        <v>0</v>
      </c>
      <c r="DB55" s="178">
        <f>IF($CZ55='Classificação geral'!$C49,'Classificação geral'!$E49,"")</f>
        <v>0</v>
      </c>
      <c r="DC55" s="178" t="str">
        <f>IF($CZ55='Classificação geral'!$C49,'Classificação geral'!$F49,"")</f>
        <v/>
      </c>
      <c r="DD55" s="178" t="str">
        <f>IF($CZ55='Classificação geral'!$C49,'Classificação geral'!$G49,"")</f>
        <v/>
      </c>
      <c r="DE55" s="189">
        <f>IF($DD55='Classificação geral'!$G49,'Classificação geral'!$H49,"")</f>
        <v>0</v>
      </c>
      <c r="DF55" s="176">
        <f>IFERROR(IF(DD55='Classificação geral'!$G49,'Classificação geral'!$K49,""),"")</f>
        <v>0</v>
      </c>
      <c r="DG55" s="176">
        <f>IFERROR(IF(DD55='Classificação geral'!$G49,'Classificação geral'!$L49,""),"")</f>
        <v>0</v>
      </c>
      <c r="DH55" s="176">
        <f>IFERROR(IF(DD55='Classificação geral'!$G49,'Classificação geral'!$J49,""),"")</f>
        <v>0</v>
      </c>
      <c r="DI55" s="176" t="str">
        <f>IFERROR(IF(DD55='Classificação geral'!$G49,'Classificação geral'!$EP49,""),"")</f>
        <v/>
      </c>
      <c r="DJ55" s="176" t="str">
        <f>IFERROR(IF(DD55='Classificação geral'!$G49,'Classificação geral'!$EQ49,""),"")</f>
        <v/>
      </c>
      <c r="DK55" s="176" t="str">
        <f>IFERROR(IF(DD55='Classificação geral'!$G49,'Classificação geral'!$ER49,""),"")</f>
        <v/>
      </c>
      <c r="DL55" s="176" t="str">
        <f>IFERROR(IF(DD55='Classificação geral'!$G49,'Classificação geral'!$ES49,""),"")</f>
        <v/>
      </c>
      <c r="DM55" s="176" t="str">
        <f>IFERROR(IF(DD55='Classificação geral'!$G49,'Classificação geral'!$ET49,""),"")</f>
        <v/>
      </c>
      <c r="DN55" s="180">
        <f>IFERROR(IF(DD55='Classificação geral'!$G49,'Classificação geral'!$AK49,""),"")</f>
        <v>0</v>
      </c>
      <c r="DO55" s="190" t="str">
        <f>IF($DD55='Classificação geral'!$G49,'Classificação geral'!$AL49,"")</f>
        <v/>
      </c>
      <c r="DP55" s="179" t="str">
        <f>IFERROR(RANK(DO55,DO:DO,0)+ COUNTIF(DO$12:DO54,DO55),"")</f>
        <v/>
      </c>
      <c r="DR55" s="189" t="str">
        <f>IFERROR(IF(AND('Classificação geral'!$G49="mas",'Classificação geral'!$H49=3,'Classificação geral'!$F49="par"),'Classificação geral'!$C49,""),"")</f>
        <v/>
      </c>
      <c r="DS55" s="178">
        <f>IF($DR55='Classificação geral'!$C49,'Classificação geral'!$D49,"")</f>
        <v>0</v>
      </c>
      <c r="DT55" s="178">
        <f>IF($DR55='Classificação geral'!$C49,'Classificação geral'!$E49,"")</f>
        <v>0</v>
      </c>
      <c r="DU55" s="178" t="str">
        <f>IF($DR55='Classificação geral'!$C49,'Classificação geral'!$F49,"")</f>
        <v/>
      </c>
      <c r="DV55" s="178" t="str">
        <f>IF($DR55='Classificação geral'!$C49,'Classificação geral'!$G49,"")</f>
        <v/>
      </c>
      <c r="DW55" s="189">
        <f>IF($DV55='Classificação geral'!$G49,'Classificação geral'!$H49,"")</f>
        <v>0</v>
      </c>
      <c r="DX55" s="176">
        <f>IFERROR(IF(DV55='Classificação geral'!$G49,'Classificação geral'!$K49,""),"")</f>
        <v>0</v>
      </c>
      <c r="DY55" s="176">
        <f>IFERROR(IF(DV55='Classificação geral'!$G49,'Classificação geral'!$L49,""),"")</f>
        <v>0</v>
      </c>
      <c r="DZ55" s="176">
        <f>IFERROR(IF(DV55='Classificação geral'!$G49,'Classificação geral'!$J49,""),"")</f>
        <v>0</v>
      </c>
      <c r="EA55" s="176" t="str">
        <f>IFERROR(IF(DV55='Classificação geral'!$G49,'Classificação geral'!$EP49,""),"")</f>
        <v/>
      </c>
      <c r="EB55" s="176" t="str">
        <f>IFERROR(IF(DV55='Classificação geral'!$G49,'Classificação geral'!$EQ49,""),"")</f>
        <v/>
      </c>
      <c r="EC55" s="176" t="str">
        <f>IFERROR(IF(DV55='Classificação geral'!$G49,'Classificação geral'!$ER49,""),"")</f>
        <v/>
      </c>
      <c r="ED55" s="176" t="str">
        <f>IFERROR(IF(DV55='Classificação geral'!$G49,'Classificação geral'!$ES49,""),"")</f>
        <v/>
      </c>
      <c r="EE55" s="176" t="str">
        <f>IFERROR(IF(DV55='Classificação geral'!$G49,'Classificação geral'!$ET49,""),"")</f>
        <v/>
      </c>
      <c r="EF55" s="180">
        <f>IFERROR(IF(DV55='Classificação geral'!$G49,'Classificação geral'!$AK49,""),"")</f>
        <v>0</v>
      </c>
      <c r="EG55" s="189" t="str">
        <f>IF($DV55='Classificação geral'!$G49,'Classificação geral'!$AL49,"")</f>
        <v/>
      </c>
      <c r="EH55" s="179" t="str">
        <f>IFERROR(RANK(EG55,EG:EG,0)+ COUNTIF(EG$12:EG54,EG55),"")</f>
        <v/>
      </c>
      <c r="EJ55" s="189" t="str">
        <f>IFERROR(IF(AND('Classificação geral'!$G49="fem",'Classificação geral'!$H49=3,'Classificação geral'!$F49="trio"),'Classificação geral'!$C49,""),"")</f>
        <v/>
      </c>
      <c r="EK55" s="178">
        <f>IF(EJ55='Classificação geral'!$C49,'Classificação geral'!$D49,"")</f>
        <v>0</v>
      </c>
      <c r="EL55" s="178">
        <f>IF(EJ55='Classificação geral'!$C49,'Classificação geral'!$E49,"")</f>
        <v>0</v>
      </c>
      <c r="EM55" s="178" t="str">
        <f>IF(EJ55='Classificação geral'!$C49,'Classificação geral'!$F49,"")</f>
        <v/>
      </c>
      <c r="EN55" s="178" t="str">
        <f>IF(EJ55='Classificação geral'!$C49,'Classificação geral'!$G49,"")</f>
        <v/>
      </c>
      <c r="EO55" s="189">
        <f>IF(EN55='Classificação geral'!$G49,'Classificação geral'!$H49,"")</f>
        <v>0</v>
      </c>
      <c r="EP55" s="176">
        <f>IFERROR(IF(EN55='Classificação geral'!$G49,'Classificação geral'!$K49,""),"")</f>
        <v>0</v>
      </c>
      <c r="EQ55" s="176">
        <f>IFERROR(IF(EN55='Classificação geral'!$G49,'Classificação geral'!$L49,""),"")</f>
        <v>0</v>
      </c>
      <c r="ER55" s="176">
        <f>IFERROR(IF(EN55='Classificação geral'!$G49,'Classificação geral'!$J49,""),"")</f>
        <v>0</v>
      </c>
      <c r="ES55" s="176" t="str">
        <f>IFERROR(IF(EN55='Classificação geral'!$G49,'Classificação geral'!$EP49,""),"")</f>
        <v/>
      </c>
      <c r="ET55" s="176" t="str">
        <f>IFERROR(IF(EN55='Classificação geral'!$G49,'Classificação geral'!$EQ49,""),"")</f>
        <v/>
      </c>
      <c r="EU55" s="176" t="str">
        <f>IFERROR(IF(EN55='Classificação geral'!$G49,'Classificação geral'!$ER49,""),"")</f>
        <v/>
      </c>
      <c r="EV55" s="176" t="str">
        <f>IFERROR(IF(EN55='Classificação geral'!$G49,'Classificação geral'!$ES49,""),"")</f>
        <v/>
      </c>
      <c r="EW55" s="176" t="str">
        <f>IFERROR(IF(EN55='Classificação geral'!$G49,'Classificação geral'!$ET49,""),"")</f>
        <v/>
      </c>
      <c r="EX55" s="180">
        <f>IFERROR(IF(EN55='Classificação geral'!$G49,'Classificação geral'!$AK49,""),"")</f>
        <v>0</v>
      </c>
      <c r="EY55" s="189" t="str">
        <f>IF(EN55='Classificação geral'!$G49,'Classificação geral'!$AL49,"")</f>
        <v/>
      </c>
      <c r="EZ55" s="179" t="str">
        <f>IFERROR(RANK(EY55,EY:EY,0)+ COUNTIF(EY$12:EY54,EY55),"")</f>
        <v/>
      </c>
      <c r="FB55" s="189" t="str">
        <f>IFERROR(IF(AND('Classificação geral'!$G49="mas",'Classificação geral'!$H49=3,'Classificação geral'!$F49="trio"),'Classificação geral'!$C49,""),"")</f>
        <v/>
      </c>
      <c r="FC55" s="178">
        <f>IF(FB55='Classificação geral'!$C49,'Classificação geral'!$D49,"")</f>
        <v>0</v>
      </c>
      <c r="FD55" s="178">
        <f>IF(FB55='Classificação geral'!$C49,'Classificação geral'!$E49,"")</f>
        <v>0</v>
      </c>
      <c r="FE55" s="178" t="str">
        <f>IF(FB55='Classificação geral'!$C49,'Classificação geral'!$F49,"")</f>
        <v/>
      </c>
      <c r="FF55" s="178" t="str">
        <f>IF(FB55='Classificação geral'!$C49,'Classificação geral'!$G49,"")</f>
        <v/>
      </c>
      <c r="FG55" s="189">
        <f>IF(FF55='Classificação geral'!$G49,'Classificação geral'!$H49,"")</f>
        <v>0</v>
      </c>
      <c r="FH55" s="176">
        <f>IFERROR(IF(FF55='Classificação geral'!$G49,'Classificação geral'!$K49,""),"")</f>
        <v>0</v>
      </c>
      <c r="FI55" s="176">
        <f>IFERROR(IF(FF55='Classificação geral'!$G49,'Classificação geral'!$L49,""),"")</f>
        <v>0</v>
      </c>
      <c r="FJ55" s="176">
        <f>IFERROR(IF(FF55='Classificação geral'!$G49,'Classificação geral'!$J49,""),"")</f>
        <v>0</v>
      </c>
      <c r="FK55" s="176" t="str">
        <f>IFERROR(IF(FF55='Classificação geral'!$G49,'Classificação geral'!$EP49,""),"")</f>
        <v/>
      </c>
      <c r="FL55" s="176" t="str">
        <f>IFERROR(IF(FF55='Classificação geral'!$G49,'Classificação geral'!$EQ49,""),"")</f>
        <v/>
      </c>
      <c r="FM55" s="176" t="str">
        <f>IFERROR(IF(FF55='Classificação geral'!$G49,'Classificação geral'!$ER49,""),"")</f>
        <v/>
      </c>
      <c r="FN55" s="176" t="str">
        <f>IFERROR(IF(FF55='Classificação geral'!$G49,'Classificação geral'!$ES49,""),"")</f>
        <v/>
      </c>
      <c r="FO55" s="176" t="str">
        <f>IFERROR(IF(FF55='Classificação geral'!$G49,'Classificação geral'!$ET49,""),"")</f>
        <v/>
      </c>
      <c r="FP55" s="180">
        <f>IFERROR(IF(FF55='Classificação geral'!$G49,'Classificação geral'!$AK49,""),"")</f>
        <v>0</v>
      </c>
      <c r="FQ55" s="189" t="str">
        <f>IF(FF55='Classificação geral'!$G49,'Classificação geral'!$AL49,"")</f>
        <v/>
      </c>
      <c r="FR55" s="179" t="str">
        <f>IFERROR(RANK(FQ55,FQ:FQ,0)+ COUNTIF(FQ$12:FQ54,FQ55),"")</f>
        <v/>
      </c>
      <c r="FT55" s="189" t="str">
        <f>IFERROR(IF(AND('Classificação geral'!$G49="misto",'Classificação geral'!$H49=3,'Classificação geral'!$F49="par"),'Classificação geral'!$C49,""),"")</f>
        <v/>
      </c>
      <c r="FU55" s="178">
        <f>IF(FT55='Classificação geral'!$C49,'Classificação geral'!$D49,"")</f>
        <v>0</v>
      </c>
      <c r="FV55" s="178">
        <f>IF(FT55='Classificação geral'!$C49,'Classificação geral'!$E49,"")</f>
        <v>0</v>
      </c>
      <c r="FW55" s="178" t="str">
        <f>IF(FT55='Classificação geral'!$C49,'Classificação geral'!$F49,"")</f>
        <v/>
      </c>
      <c r="FX55" s="178" t="str">
        <f>IF(FT55='Classificação geral'!$C49,'Classificação geral'!$G49,"")</f>
        <v/>
      </c>
      <c r="FY55" s="189">
        <f>IF(FX55='Classificação geral'!$G49,'Classificação geral'!$H49,"")</f>
        <v>0</v>
      </c>
      <c r="FZ55" s="176">
        <f>IFERROR(IF(FX55='Classificação geral'!$G49,'Classificação geral'!$K49,""),"")</f>
        <v>0</v>
      </c>
      <c r="GA55" s="176">
        <f>IFERROR(IF(FX55='Classificação geral'!$G49,'Classificação geral'!$L49,""),"")</f>
        <v>0</v>
      </c>
      <c r="GB55" s="176">
        <f>IFERROR(IF(FX55='Classificação geral'!$G49,'Classificação geral'!$J49,""),"")</f>
        <v>0</v>
      </c>
      <c r="GC55" s="176" t="str">
        <f>IFERROR(IF(FX55='Classificação geral'!$G49,'Classificação geral'!$EP49,""),"")</f>
        <v/>
      </c>
      <c r="GD55" s="176" t="str">
        <f>IFERROR(IF(FX55='Classificação geral'!$G49,'Classificação geral'!$EQ49,""),"")</f>
        <v/>
      </c>
      <c r="GE55" s="176" t="str">
        <f>IFERROR(IF(FX55='Classificação geral'!$G49,'Classificação geral'!$ER49,""),"")</f>
        <v/>
      </c>
      <c r="GF55" s="176" t="str">
        <f>IFERROR(IF(FX55='Classificação geral'!$G49,'Classificação geral'!$ES49,""),"")</f>
        <v/>
      </c>
      <c r="GG55" s="176" t="str">
        <f>IFERROR(IF(FX55='Classificação geral'!$G49,'Classificação geral'!$ET49,""),"")</f>
        <v/>
      </c>
      <c r="GH55" s="180">
        <f>IFERROR(IF(FX55='Classificação geral'!$G49,'Classificação geral'!$AK49,""),"")</f>
        <v>0</v>
      </c>
      <c r="GI55" s="189" t="str">
        <f>IF(FX55='Classificação geral'!$G49,'Classificação geral'!$AL49,"")</f>
        <v/>
      </c>
      <c r="GJ55" s="179" t="str">
        <f>IFERROR(RANK(GI55,GI:GI,0)+ COUNTIF(GI$12:GI54,GI55),"")</f>
        <v/>
      </c>
    </row>
    <row r="56" spans="2:192" s="181" customFormat="1" ht="21.75" customHeight="1" x14ac:dyDescent="0.3">
      <c r="B56" s="192" t="str">
        <f t="shared" si="80"/>
        <v/>
      </c>
      <c r="C56" s="193" t="str">
        <f t="shared" si="81"/>
        <v/>
      </c>
      <c r="D56" s="194" t="str">
        <f t="shared" si="82"/>
        <v/>
      </c>
      <c r="E56" s="194" t="str">
        <f t="shared" si="83"/>
        <v/>
      </c>
      <c r="F56" s="194" t="str">
        <f t="shared" si="84"/>
        <v/>
      </c>
      <c r="G56" s="194" t="str">
        <f t="shared" si="85"/>
        <v/>
      </c>
      <c r="H56" s="185" t="str">
        <f t="shared" si="86"/>
        <v/>
      </c>
      <c r="I56" s="185" t="str">
        <f t="shared" si="87"/>
        <v/>
      </c>
      <c r="J56" s="185" t="str">
        <f t="shared" si="88"/>
        <v/>
      </c>
      <c r="K56" s="277" t="str">
        <f t="shared" si="89"/>
        <v/>
      </c>
      <c r="L56" s="277" t="str">
        <f t="shared" si="90"/>
        <v/>
      </c>
      <c r="M56" s="277" t="str">
        <f t="shared" si="91"/>
        <v/>
      </c>
      <c r="N56" s="277" t="str">
        <f t="shared" si="92"/>
        <v/>
      </c>
      <c r="O56" s="277" t="str">
        <f t="shared" si="93"/>
        <v/>
      </c>
      <c r="P56" s="278" t="str">
        <f t="shared" si="94"/>
        <v/>
      </c>
      <c r="Q56" s="401" t="str">
        <f t="shared" si="15"/>
        <v/>
      </c>
      <c r="R56" s="186">
        <v>43</v>
      </c>
      <c r="S56" s="187"/>
      <c r="T56" s="187"/>
      <c r="U56" s="192" t="str">
        <f t="shared" si="95"/>
        <v/>
      </c>
      <c r="V56" s="193" t="str">
        <f t="shared" si="96"/>
        <v/>
      </c>
      <c r="W56" s="194" t="str">
        <f t="shared" si="97"/>
        <v/>
      </c>
      <c r="X56" s="194" t="str">
        <f t="shared" si="98"/>
        <v/>
      </c>
      <c r="Y56" s="194" t="str">
        <f t="shared" si="99"/>
        <v/>
      </c>
      <c r="Z56" s="194" t="str">
        <f t="shared" si="100"/>
        <v/>
      </c>
      <c r="AA56" s="185" t="str">
        <f t="shared" si="101"/>
        <v/>
      </c>
      <c r="AB56" s="185" t="str">
        <f t="shared" si="102"/>
        <v/>
      </c>
      <c r="AC56" s="185" t="str">
        <f t="shared" si="103"/>
        <v/>
      </c>
      <c r="AD56" s="277" t="str">
        <f t="shared" si="104"/>
        <v/>
      </c>
      <c r="AE56" s="277" t="str">
        <f t="shared" si="105"/>
        <v/>
      </c>
      <c r="AF56" s="277" t="str">
        <f t="shared" si="106"/>
        <v/>
      </c>
      <c r="AG56" s="277" t="str">
        <f t="shared" si="107"/>
        <v/>
      </c>
      <c r="AH56" s="277" t="str">
        <f t="shared" si="108"/>
        <v/>
      </c>
      <c r="AI56" s="278" t="str">
        <f t="shared" si="109"/>
        <v/>
      </c>
      <c r="AJ56" s="403" t="str">
        <f t="shared" si="110"/>
        <v/>
      </c>
      <c r="AK56" s="186">
        <v>43</v>
      </c>
      <c r="AN56" s="192" t="str">
        <f t="shared" si="111"/>
        <v/>
      </c>
      <c r="AO56" s="193" t="str">
        <f t="shared" si="112"/>
        <v/>
      </c>
      <c r="AP56" s="194" t="str">
        <f t="shared" si="113"/>
        <v/>
      </c>
      <c r="AQ56" s="194" t="str">
        <f t="shared" si="114"/>
        <v/>
      </c>
      <c r="AR56" s="194" t="str">
        <f t="shared" si="115"/>
        <v/>
      </c>
      <c r="AS56" s="194" t="str">
        <f t="shared" si="116"/>
        <v/>
      </c>
      <c r="AT56" s="185" t="str">
        <f t="shared" si="117"/>
        <v/>
      </c>
      <c r="AU56" s="185" t="str">
        <f t="shared" si="118"/>
        <v/>
      </c>
      <c r="AV56" s="185" t="str">
        <f t="shared" si="119"/>
        <v/>
      </c>
      <c r="AW56" s="277" t="str">
        <f t="shared" si="120"/>
        <v/>
      </c>
      <c r="AX56" s="277" t="str">
        <f t="shared" si="121"/>
        <v/>
      </c>
      <c r="AY56" s="277" t="str">
        <f t="shared" si="122"/>
        <v/>
      </c>
      <c r="AZ56" s="277" t="str">
        <f t="shared" si="123"/>
        <v/>
      </c>
      <c r="BA56" s="277" t="str">
        <f t="shared" si="124"/>
        <v/>
      </c>
      <c r="BB56" s="278" t="str">
        <f t="shared" si="125"/>
        <v/>
      </c>
      <c r="BC56" s="401" t="str">
        <f t="shared" si="126"/>
        <v/>
      </c>
      <c r="BD56" s="186">
        <v>43</v>
      </c>
      <c r="BE56" s="187"/>
      <c r="BF56" s="187"/>
      <c r="BG56" s="192" t="str">
        <f t="shared" si="127"/>
        <v/>
      </c>
      <c r="BH56" s="193" t="str">
        <f t="shared" si="128"/>
        <v/>
      </c>
      <c r="BI56" s="194" t="str">
        <f t="shared" si="129"/>
        <v/>
      </c>
      <c r="BJ56" s="194" t="str">
        <f t="shared" si="130"/>
        <v/>
      </c>
      <c r="BK56" s="194" t="str">
        <f t="shared" si="131"/>
        <v/>
      </c>
      <c r="BL56" s="194" t="str">
        <f t="shared" si="132"/>
        <v/>
      </c>
      <c r="BM56" s="185" t="str">
        <f t="shared" si="133"/>
        <v/>
      </c>
      <c r="BN56" s="185" t="str">
        <f t="shared" si="134"/>
        <v/>
      </c>
      <c r="BO56" s="185" t="str">
        <f t="shared" si="135"/>
        <v/>
      </c>
      <c r="BP56" s="277" t="str">
        <f t="shared" si="136"/>
        <v/>
      </c>
      <c r="BQ56" s="277" t="str">
        <f t="shared" si="137"/>
        <v/>
      </c>
      <c r="BR56" s="277" t="str">
        <f t="shared" si="138"/>
        <v/>
      </c>
      <c r="BS56" s="277" t="str">
        <f t="shared" si="139"/>
        <v/>
      </c>
      <c r="BT56" s="277" t="str">
        <f t="shared" si="140"/>
        <v/>
      </c>
      <c r="BU56" s="278" t="str">
        <f t="shared" si="141"/>
        <v/>
      </c>
      <c r="BV56" s="403" t="str">
        <f t="shared" si="142"/>
        <v/>
      </c>
      <c r="BW56" s="186">
        <v>43</v>
      </c>
      <c r="BY56" s="187"/>
      <c r="BZ56" s="192" t="str">
        <f t="shared" si="143"/>
        <v/>
      </c>
      <c r="CA56" s="193" t="str">
        <f t="shared" si="144"/>
        <v/>
      </c>
      <c r="CB56" s="194" t="str">
        <f t="shared" si="145"/>
        <v/>
      </c>
      <c r="CC56" s="194" t="str">
        <f t="shared" si="146"/>
        <v/>
      </c>
      <c r="CD56" s="194" t="str">
        <f t="shared" si="147"/>
        <v/>
      </c>
      <c r="CE56" s="194" t="str">
        <f t="shared" si="148"/>
        <v/>
      </c>
      <c r="CF56" s="185" t="str">
        <f t="shared" si="70"/>
        <v/>
      </c>
      <c r="CG56" s="185" t="str">
        <f t="shared" si="71"/>
        <v/>
      </c>
      <c r="CH56" s="185" t="str">
        <f t="shared" si="72"/>
        <v/>
      </c>
      <c r="CI56" s="277" t="str">
        <f t="shared" si="73"/>
        <v/>
      </c>
      <c r="CJ56" s="277" t="str">
        <f t="shared" si="74"/>
        <v/>
      </c>
      <c r="CK56" s="277" t="str">
        <f t="shared" si="75"/>
        <v/>
      </c>
      <c r="CL56" s="277" t="str">
        <f t="shared" si="76"/>
        <v/>
      </c>
      <c r="CM56" s="277" t="str">
        <f t="shared" si="77"/>
        <v/>
      </c>
      <c r="CN56" s="278" t="str">
        <f t="shared" si="78"/>
        <v/>
      </c>
      <c r="CO56" s="401" t="str">
        <f t="shared" si="79"/>
        <v/>
      </c>
      <c r="CP56" s="186">
        <v>43</v>
      </c>
      <c r="CQ56" s="187"/>
      <c r="CR56" s="187"/>
      <c r="CS56" s="187"/>
      <c r="CT56" s="187"/>
      <c r="CU56" s="187"/>
      <c r="CV56" s="187"/>
      <c r="CW56" s="187"/>
      <c r="CX56" s="187"/>
      <c r="CZ56" s="189" t="str">
        <f>IFERROR(IF(AND('Classificação geral'!$G50="fem",'Classificação geral'!$H50=3,'Classificação geral'!$F50="par"),'Classificação geral'!$C50,""),"")</f>
        <v/>
      </c>
      <c r="DA56" s="178">
        <f>IF($CZ56='Classificação geral'!$C50,'Classificação geral'!$D50,"")</f>
        <v>0</v>
      </c>
      <c r="DB56" s="178">
        <f>IF($CZ56='Classificação geral'!$C50,'Classificação geral'!$E50,"")</f>
        <v>0</v>
      </c>
      <c r="DC56" s="178" t="str">
        <f>IF($CZ56='Classificação geral'!$C50,'Classificação geral'!$F50,"")</f>
        <v/>
      </c>
      <c r="DD56" s="178" t="str">
        <f>IF($CZ56='Classificação geral'!$C50,'Classificação geral'!$G50,"")</f>
        <v/>
      </c>
      <c r="DE56" s="189">
        <f>IF($DD56='Classificação geral'!$G50,'Classificação geral'!$H50,"")</f>
        <v>0</v>
      </c>
      <c r="DF56" s="176">
        <f>IFERROR(IF(DD56='Classificação geral'!$G50,'Classificação geral'!$K50,""),"")</f>
        <v>0</v>
      </c>
      <c r="DG56" s="176">
        <f>IFERROR(IF(DD56='Classificação geral'!$G50,'Classificação geral'!$L50,""),"")</f>
        <v>0</v>
      </c>
      <c r="DH56" s="176">
        <f>IFERROR(IF(DD56='Classificação geral'!$G50,'Classificação geral'!$J50,""),"")</f>
        <v>0</v>
      </c>
      <c r="DI56" s="176" t="str">
        <f>IFERROR(IF(DD56='Classificação geral'!$G50,'Classificação geral'!$EP50,""),"")</f>
        <v/>
      </c>
      <c r="DJ56" s="176" t="str">
        <f>IFERROR(IF(DD56='Classificação geral'!$G50,'Classificação geral'!$EQ50,""),"")</f>
        <v/>
      </c>
      <c r="DK56" s="176" t="str">
        <f>IFERROR(IF(DD56='Classificação geral'!$G50,'Classificação geral'!$ER50,""),"")</f>
        <v/>
      </c>
      <c r="DL56" s="176" t="str">
        <f>IFERROR(IF(DD56='Classificação geral'!$G50,'Classificação geral'!$ES50,""),"")</f>
        <v/>
      </c>
      <c r="DM56" s="176" t="str">
        <f>IFERROR(IF(DD56='Classificação geral'!$G50,'Classificação geral'!$ET50,""),"")</f>
        <v/>
      </c>
      <c r="DN56" s="180">
        <f>IFERROR(IF(DD56='Classificação geral'!$G50,'Classificação geral'!$AK50,""),"")</f>
        <v>0</v>
      </c>
      <c r="DO56" s="190" t="str">
        <f>IF($DD56='Classificação geral'!$G50,'Classificação geral'!$AL50,"")</f>
        <v/>
      </c>
      <c r="DP56" s="179" t="str">
        <f>IFERROR(RANK(DO56,DO:DO,0)+ COUNTIF(DO$12:DO55,DO56),"")</f>
        <v/>
      </c>
      <c r="DR56" s="195" t="str">
        <f>IFERROR(IF(AND('Classificação geral'!$G50="mas",'Classificação geral'!$H50=3,'Classificação geral'!$F50="par"),'Classificação geral'!$C50,""),"")</f>
        <v/>
      </c>
      <c r="DS56" s="196">
        <f>IF($DR56='Classificação geral'!$C50,'Classificação geral'!$D50,"")</f>
        <v>0</v>
      </c>
      <c r="DT56" s="196">
        <f>IF($DR56='Classificação geral'!$C50,'Classificação geral'!$E50,"")</f>
        <v>0</v>
      </c>
      <c r="DU56" s="196" t="str">
        <f>IF($DR56='Classificação geral'!$C50,'Classificação geral'!$F50,"")</f>
        <v/>
      </c>
      <c r="DV56" s="196" t="str">
        <f>IF($DR56='Classificação geral'!$C50,'Classificação geral'!$G50,"")</f>
        <v/>
      </c>
      <c r="DW56" s="195">
        <f>IF($DV56='Classificação geral'!$G50,'Classificação geral'!$H50,"")</f>
        <v>0</v>
      </c>
      <c r="DX56" s="176">
        <f>IFERROR(IF(DV56='Classificação geral'!$G50,'Classificação geral'!$K50,""),"")</f>
        <v>0</v>
      </c>
      <c r="DY56" s="176">
        <f>IFERROR(IF(DV56='Classificação geral'!$G50,'Classificação geral'!$L50,""),"")</f>
        <v>0</v>
      </c>
      <c r="DZ56" s="176">
        <f>IFERROR(IF(DV56='Classificação geral'!$G50,'Classificação geral'!$J50,""),"")</f>
        <v>0</v>
      </c>
      <c r="EA56" s="176" t="str">
        <f>IFERROR(IF(DV56='Classificação geral'!$G50,'Classificação geral'!$EP50,""),"")</f>
        <v/>
      </c>
      <c r="EB56" s="176" t="str">
        <f>IFERROR(IF(DV56='Classificação geral'!$G50,'Classificação geral'!$EQ50,""),"")</f>
        <v/>
      </c>
      <c r="EC56" s="176" t="str">
        <f>IFERROR(IF(DV56='Classificação geral'!$G50,'Classificação geral'!$ER50,""),"")</f>
        <v/>
      </c>
      <c r="ED56" s="176" t="str">
        <f>IFERROR(IF(DV56='Classificação geral'!$G50,'Classificação geral'!$ES50,""),"")</f>
        <v/>
      </c>
      <c r="EE56" s="176" t="str">
        <f>IFERROR(IF(DV56='Classificação geral'!$G50,'Classificação geral'!$ET50,""),"")</f>
        <v/>
      </c>
      <c r="EF56" s="180">
        <f>IFERROR(IF(DV56='Classificação geral'!$G50,'Classificação geral'!$AK50,""),"")</f>
        <v>0</v>
      </c>
      <c r="EG56" s="195" t="str">
        <f>IF($DV56='Classificação geral'!$G50,'Classificação geral'!$AL50,"")</f>
        <v/>
      </c>
      <c r="EH56" s="179" t="str">
        <f>IFERROR(RANK(EG56,EG:EG,0)+ COUNTIF(EG$12:EG55,EG56),"")</f>
        <v/>
      </c>
      <c r="EJ56" s="195" t="str">
        <f>IFERROR(IF(AND('Classificação geral'!$G50="fem",'Classificação geral'!$H50=3,'Classificação geral'!$F50="trio"),'Classificação geral'!$C50,""),"")</f>
        <v/>
      </c>
      <c r="EK56" s="196">
        <f>IF(EJ56='Classificação geral'!$C50,'Classificação geral'!$D50,"")</f>
        <v>0</v>
      </c>
      <c r="EL56" s="196">
        <f>IF(EJ56='Classificação geral'!$C50,'Classificação geral'!$E50,"")</f>
        <v>0</v>
      </c>
      <c r="EM56" s="196" t="str">
        <f>IF(EJ56='Classificação geral'!$C50,'Classificação geral'!$F50,"")</f>
        <v/>
      </c>
      <c r="EN56" s="196" t="str">
        <f>IF(EJ56='Classificação geral'!$C50,'Classificação geral'!$G50,"")</f>
        <v/>
      </c>
      <c r="EO56" s="195">
        <f>IF(EN56='Classificação geral'!$G50,'Classificação geral'!$H50,"")</f>
        <v>0</v>
      </c>
      <c r="EP56" s="176">
        <f>IFERROR(IF(EN56='Classificação geral'!$G50,'Classificação geral'!$K50,""),"")</f>
        <v>0</v>
      </c>
      <c r="EQ56" s="176">
        <f>IFERROR(IF(EN56='Classificação geral'!$G50,'Classificação geral'!$L50,""),"")</f>
        <v>0</v>
      </c>
      <c r="ER56" s="176">
        <f>IFERROR(IF(EN56='Classificação geral'!$G50,'Classificação geral'!$J50,""),"")</f>
        <v>0</v>
      </c>
      <c r="ES56" s="176" t="str">
        <f>IFERROR(IF(EN56='Classificação geral'!$G50,'Classificação geral'!$EP50,""),"")</f>
        <v/>
      </c>
      <c r="ET56" s="176" t="str">
        <f>IFERROR(IF(EN56='Classificação geral'!$G50,'Classificação geral'!$EQ50,""),"")</f>
        <v/>
      </c>
      <c r="EU56" s="176" t="str">
        <f>IFERROR(IF(EN56='Classificação geral'!$G50,'Classificação geral'!$ER50,""),"")</f>
        <v/>
      </c>
      <c r="EV56" s="176" t="str">
        <f>IFERROR(IF(EN56='Classificação geral'!$G50,'Classificação geral'!$ES50,""),"")</f>
        <v/>
      </c>
      <c r="EW56" s="176" t="str">
        <f>IFERROR(IF(EN56='Classificação geral'!$G50,'Classificação geral'!$ET50,""),"")</f>
        <v/>
      </c>
      <c r="EX56" s="180">
        <f>IFERROR(IF(EN56='Classificação geral'!$G50,'Classificação geral'!$AK50,""),"")</f>
        <v>0</v>
      </c>
      <c r="EY56" s="195" t="str">
        <f>IF(EN56='Classificação geral'!$G50,'Classificação geral'!$AL50,"")</f>
        <v/>
      </c>
      <c r="EZ56" s="179" t="str">
        <f>IFERROR(RANK(EY56,EY:EY,0)+ COUNTIF(EY$12:EY55,EY56),"")</f>
        <v/>
      </c>
      <c r="FB56" s="195" t="str">
        <f>IFERROR(IF(AND('Classificação geral'!$G50="mas",'Classificação geral'!$H50=3,'Classificação geral'!$F50="trio"),'Classificação geral'!$C50,""),"")</f>
        <v/>
      </c>
      <c r="FC56" s="196">
        <f>IF(FB56='Classificação geral'!$C50,'Classificação geral'!$D50,"")</f>
        <v>0</v>
      </c>
      <c r="FD56" s="196">
        <f>IF(FB56='Classificação geral'!$C50,'Classificação geral'!$E50,"")</f>
        <v>0</v>
      </c>
      <c r="FE56" s="196" t="str">
        <f>IF(FB56='Classificação geral'!$C50,'Classificação geral'!$F50,"")</f>
        <v/>
      </c>
      <c r="FF56" s="196" t="str">
        <f>IF(FB56='Classificação geral'!$C50,'Classificação geral'!$G50,"")</f>
        <v/>
      </c>
      <c r="FG56" s="195">
        <f>IF(FF56='Classificação geral'!$G50,'Classificação geral'!$H50,"")</f>
        <v>0</v>
      </c>
      <c r="FH56" s="176">
        <f>IFERROR(IF(FF56='Classificação geral'!$G50,'Classificação geral'!$K50,""),"")</f>
        <v>0</v>
      </c>
      <c r="FI56" s="176">
        <f>IFERROR(IF(FF56='Classificação geral'!$G50,'Classificação geral'!$L50,""),"")</f>
        <v>0</v>
      </c>
      <c r="FJ56" s="176">
        <f>IFERROR(IF(FF56='Classificação geral'!$G50,'Classificação geral'!$J50,""),"")</f>
        <v>0</v>
      </c>
      <c r="FK56" s="176" t="str">
        <f>IFERROR(IF(FF56='Classificação geral'!$G50,'Classificação geral'!$EP50,""),"")</f>
        <v/>
      </c>
      <c r="FL56" s="176" t="str">
        <f>IFERROR(IF(FF56='Classificação geral'!$G50,'Classificação geral'!$EQ50,""),"")</f>
        <v/>
      </c>
      <c r="FM56" s="176" t="str">
        <f>IFERROR(IF(FF56='Classificação geral'!$G50,'Classificação geral'!$ER50,""),"")</f>
        <v/>
      </c>
      <c r="FN56" s="176" t="str">
        <f>IFERROR(IF(FF56='Classificação geral'!$G50,'Classificação geral'!$ES50,""),"")</f>
        <v/>
      </c>
      <c r="FO56" s="176" t="str">
        <f>IFERROR(IF(FF56='Classificação geral'!$G50,'Classificação geral'!$ET50,""),"")</f>
        <v/>
      </c>
      <c r="FP56" s="180">
        <f>IFERROR(IF(FF56='Classificação geral'!$G50,'Classificação geral'!$AK50,""),"")</f>
        <v>0</v>
      </c>
      <c r="FQ56" s="195" t="str">
        <f>IF(FF56='Classificação geral'!$G50,'Classificação geral'!$AL50,"")</f>
        <v/>
      </c>
      <c r="FR56" s="179" t="str">
        <f>IFERROR(RANK(FQ56,FQ:FQ,0)+ COUNTIF(FQ$12:FQ55,FQ56),"")</f>
        <v/>
      </c>
      <c r="FT56" s="195" t="str">
        <f>IFERROR(IF(AND('Classificação geral'!$G50="misto",'Classificação geral'!$H50=3,'Classificação geral'!$F50="par"),'Classificação geral'!$C50,""),"")</f>
        <v/>
      </c>
      <c r="FU56" s="196">
        <f>IF(FT56='Classificação geral'!$C50,'Classificação geral'!$D50,"")</f>
        <v>0</v>
      </c>
      <c r="FV56" s="196">
        <f>IF(FT56='Classificação geral'!$C50,'Classificação geral'!$E50,"")</f>
        <v>0</v>
      </c>
      <c r="FW56" s="196" t="str">
        <f>IF(FT56='Classificação geral'!$C50,'Classificação geral'!$F50,"")</f>
        <v/>
      </c>
      <c r="FX56" s="196" t="str">
        <f>IF(FT56='Classificação geral'!$C50,'Classificação geral'!$G50,"")</f>
        <v/>
      </c>
      <c r="FY56" s="195">
        <f>IF(FX56='Classificação geral'!$G50,'Classificação geral'!$H50,"")</f>
        <v>0</v>
      </c>
      <c r="FZ56" s="176">
        <f>IFERROR(IF(FX56='Classificação geral'!$G50,'Classificação geral'!$K50,""),"")</f>
        <v>0</v>
      </c>
      <c r="GA56" s="176">
        <f>IFERROR(IF(FX56='Classificação geral'!$G50,'Classificação geral'!$L50,""),"")</f>
        <v>0</v>
      </c>
      <c r="GB56" s="176">
        <f>IFERROR(IF(FX56='Classificação geral'!$G50,'Classificação geral'!$J50,""),"")</f>
        <v>0</v>
      </c>
      <c r="GC56" s="176" t="str">
        <f>IFERROR(IF(FX56='Classificação geral'!$G50,'Classificação geral'!$EP50,""),"")</f>
        <v/>
      </c>
      <c r="GD56" s="176" t="str">
        <f>IFERROR(IF(FX56='Classificação geral'!$G50,'Classificação geral'!$EQ50,""),"")</f>
        <v/>
      </c>
      <c r="GE56" s="176" t="str">
        <f>IFERROR(IF(FX56='Classificação geral'!$G50,'Classificação geral'!$ER50,""),"")</f>
        <v/>
      </c>
      <c r="GF56" s="176" t="str">
        <f>IFERROR(IF(FX56='Classificação geral'!$G50,'Classificação geral'!$ES50,""),"")</f>
        <v/>
      </c>
      <c r="GG56" s="176" t="str">
        <f>IFERROR(IF(FX56='Classificação geral'!$G50,'Classificação geral'!$ET50,""),"")</f>
        <v/>
      </c>
      <c r="GH56" s="180">
        <f>IFERROR(IF(FX56='Classificação geral'!$G50,'Classificação geral'!$AK50,""),"")</f>
        <v>0</v>
      </c>
      <c r="GI56" s="195" t="str">
        <f>IF(FX56='Classificação geral'!$G50,'Classificação geral'!$AL50,"")</f>
        <v/>
      </c>
      <c r="GJ56" s="179" t="str">
        <f>IFERROR(RANK(GI56,GI:GI,0)+ COUNTIF(GI$12:GI55,GI56),"")</f>
        <v/>
      </c>
    </row>
    <row r="57" spans="2:192" s="181" customFormat="1" ht="21.75" customHeight="1" x14ac:dyDescent="0.3">
      <c r="B57" s="192" t="str">
        <f t="shared" si="80"/>
        <v/>
      </c>
      <c r="C57" s="193" t="str">
        <f t="shared" si="81"/>
        <v/>
      </c>
      <c r="D57" s="194" t="str">
        <f t="shared" si="82"/>
        <v/>
      </c>
      <c r="E57" s="194" t="str">
        <f t="shared" si="83"/>
        <v/>
      </c>
      <c r="F57" s="194" t="str">
        <f t="shared" si="84"/>
        <v/>
      </c>
      <c r="G57" s="194" t="str">
        <f t="shared" si="85"/>
        <v/>
      </c>
      <c r="H57" s="185" t="str">
        <f t="shared" si="86"/>
        <v/>
      </c>
      <c r="I57" s="185" t="str">
        <f t="shared" si="87"/>
        <v/>
      </c>
      <c r="J57" s="185" t="str">
        <f t="shared" si="88"/>
        <v/>
      </c>
      <c r="K57" s="277" t="str">
        <f t="shared" si="89"/>
        <v/>
      </c>
      <c r="L57" s="277" t="str">
        <f t="shared" si="90"/>
        <v/>
      </c>
      <c r="M57" s="277" t="str">
        <f t="shared" si="91"/>
        <v/>
      </c>
      <c r="N57" s="277" t="str">
        <f t="shared" si="92"/>
        <v/>
      </c>
      <c r="O57" s="277" t="str">
        <f t="shared" si="93"/>
        <v/>
      </c>
      <c r="P57" s="278" t="str">
        <f t="shared" si="94"/>
        <v/>
      </c>
      <c r="Q57" s="401" t="str">
        <f t="shared" si="15"/>
        <v/>
      </c>
      <c r="R57" s="186">
        <v>44</v>
      </c>
      <c r="S57" s="187"/>
      <c r="T57" s="187"/>
      <c r="U57" s="192" t="str">
        <f t="shared" si="95"/>
        <v/>
      </c>
      <c r="V57" s="193" t="str">
        <f t="shared" si="96"/>
        <v/>
      </c>
      <c r="W57" s="194" t="str">
        <f t="shared" si="97"/>
        <v/>
      </c>
      <c r="X57" s="194" t="str">
        <f t="shared" si="98"/>
        <v/>
      </c>
      <c r="Y57" s="194" t="str">
        <f t="shared" si="99"/>
        <v/>
      </c>
      <c r="Z57" s="194" t="str">
        <f t="shared" si="100"/>
        <v/>
      </c>
      <c r="AA57" s="185" t="str">
        <f t="shared" si="101"/>
        <v/>
      </c>
      <c r="AB57" s="185" t="str">
        <f t="shared" si="102"/>
        <v/>
      </c>
      <c r="AC57" s="185" t="str">
        <f t="shared" si="103"/>
        <v/>
      </c>
      <c r="AD57" s="277" t="str">
        <f t="shared" si="104"/>
        <v/>
      </c>
      <c r="AE57" s="277" t="str">
        <f t="shared" si="105"/>
        <v/>
      </c>
      <c r="AF57" s="277" t="str">
        <f t="shared" si="106"/>
        <v/>
      </c>
      <c r="AG57" s="277" t="str">
        <f t="shared" si="107"/>
        <v/>
      </c>
      <c r="AH57" s="277" t="str">
        <f t="shared" si="108"/>
        <v/>
      </c>
      <c r="AI57" s="278" t="str">
        <f t="shared" si="109"/>
        <v/>
      </c>
      <c r="AJ57" s="403" t="str">
        <f t="shared" si="110"/>
        <v/>
      </c>
      <c r="AK57" s="186">
        <v>44</v>
      </c>
      <c r="AN57" s="192" t="str">
        <f t="shared" si="111"/>
        <v/>
      </c>
      <c r="AO57" s="193" t="str">
        <f t="shared" si="112"/>
        <v/>
      </c>
      <c r="AP57" s="194" t="str">
        <f t="shared" si="113"/>
        <v/>
      </c>
      <c r="AQ57" s="194" t="str">
        <f t="shared" si="114"/>
        <v/>
      </c>
      <c r="AR57" s="194" t="str">
        <f t="shared" si="115"/>
        <v/>
      </c>
      <c r="AS57" s="194" t="str">
        <f t="shared" si="116"/>
        <v/>
      </c>
      <c r="AT57" s="185" t="str">
        <f t="shared" si="117"/>
        <v/>
      </c>
      <c r="AU57" s="185" t="str">
        <f t="shared" si="118"/>
        <v/>
      </c>
      <c r="AV57" s="185" t="str">
        <f t="shared" si="119"/>
        <v/>
      </c>
      <c r="AW57" s="277" t="str">
        <f t="shared" si="120"/>
        <v/>
      </c>
      <c r="AX57" s="277" t="str">
        <f t="shared" si="121"/>
        <v/>
      </c>
      <c r="AY57" s="277" t="str">
        <f t="shared" si="122"/>
        <v/>
      </c>
      <c r="AZ57" s="277" t="str">
        <f t="shared" si="123"/>
        <v/>
      </c>
      <c r="BA57" s="277" t="str">
        <f t="shared" si="124"/>
        <v/>
      </c>
      <c r="BB57" s="278" t="str">
        <f t="shared" si="125"/>
        <v/>
      </c>
      <c r="BC57" s="401" t="str">
        <f t="shared" si="126"/>
        <v/>
      </c>
      <c r="BD57" s="186">
        <v>44</v>
      </c>
      <c r="BE57" s="187"/>
      <c r="BF57" s="187"/>
      <c r="BG57" s="192" t="str">
        <f t="shared" si="127"/>
        <v/>
      </c>
      <c r="BH57" s="193" t="str">
        <f t="shared" si="128"/>
        <v/>
      </c>
      <c r="BI57" s="194" t="str">
        <f t="shared" si="129"/>
        <v/>
      </c>
      <c r="BJ57" s="194" t="str">
        <f t="shared" si="130"/>
        <v/>
      </c>
      <c r="BK57" s="194" t="str">
        <f t="shared" si="131"/>
        <v/>
      </c>
      <c r="BL57" s="194" t="str">
        <f t="shared" si="132"/>
        <v/>
      </c>
      <c r="BM57" s="185" t="str">
        <f t="shared" si="133"/>
        <v/>
      </c>
      <c r="BN57" s="185" t="str">
        <f t="shared" si="134"/>
        <v/>
      </c>
      <c r="BO57" s="185" t="str">
        <f t="shared" si="135"/>
        <v/>
      </c>
      <c r="BP57" s="277" t="str">
        <f t="shared" si="136"/>
        <v/>
      </c>
      <c r="BQ57" s="277" t="str">
        <f t="shared" si="137"/>
        <v/>
      </c>
      <c r="BR57" s="277" t="str">
        <f t="shared" si="138"/>
        <v/>
      </c>
      <c r="BS57" s="277" t="str">
        <f t="shared" si="139"/>
        <v/>
      </c>
      <c r="BT57" s="277" t="str">
        <f t="shared" si="140"/>
        <v/>
      </c>
      <c r="BU57" s="278" t="str">
        <f t="shared" si="141"/>
        <v/>
      </c>
      <c r="BV57" s="403" t="str">
        <f t="shared" si="142"/>
        <v/>
      </c>
      <c r="BW57" s="186">
        <v>44</v>
      </c>
      <c r="BY57" s="187"/>
      <c r="BZ57" s="192" t="str">
        <f t="shared" si="143"/>
        <v/>
      </c>
      <c r="CA57" s="193" t="str">
        <f t="shared" si="144"/>
        <v/>
      </c>
      <c r="CB57" s="194" t="str">
        <f t="shared" si="145"/>
        <v/>
      </c>
      <c r="CC57" s="194" t="str">
        <f t="shared" si="146"/>
        <v/>
      </c>
      <c r="CD57" s="194" t="str">
        <f t="shared" si="147"/>
        <v/>
      </c>
      <c r="CE57" s="194" t="str">
        <f t="shared" si="148"/>
        <v/>
      </c>
      <c r="CF57" s="185" t="str">
        <f t="shared" si="70"/>
        <v/>
      </c>
      <c r="CG57" s="185" t="str">
        <f t="shared" si="71"/>
        <v/>
      </c>
      <c r="CH57" s="185" t="str">
        <f t="shared" si="72"/>
        <v/>
      </c>
      <c r="CI57" s="277" t="str">
        <f t="shared" si="73"/>
        <v/>
      </c>
      <c r="CJ57" s="277" t="str">
        <f t="shared" si="74"/>
        <v/>
      </c>
      <c r="CK57" s="277" t="str">
        <f t="shared" si="75"/>
        <v/>
      </c>
      <c r="CL57" s="277" t="str">
        <f t="shared" si="76"/>
        <v/>
      </c>
      <c r="CM57" s="277" t="str">
        <f t="shared" si="77"/>
        <v/>
      </c>
      <c r="CN57" s="278" t="str">
        <f t="shared" si="78"/>
        <v/>
      </c>
      <c r="CO57" s="401" t="str">
        <f t="shared" si="79"/>
        <v/>
      </c>
      <c r="CP57" s="186">
        <v>44</v>
      </c>
      <c r="CQ57" s="187"/>
      <c r="CR57" s="187"/>
      <c r="CS57" s="187"/>
      <c r="CT57" s="187"/>
      <c r="CU57" s="187"/>
      <c r="CV57" s="187"/>
      <c r="CW57" s="187"/>
      <c r="CX57" s="187"/>
      <c r="CZ57" s="189" t="str">
        <f>IFERROR(IF(AND('Classificação geral'!$G51="fem",'Classificação geral'!$H51=3,'Classificação geral'!$F51="par"),'Classificação geral'!$C51,""),"")</f>
        <v/>
      </c>
      <c r="DA57" s="178">
        <f>IF($CZ57='Classificação geral'!$C51,'Classificação geral'!$D51,"")</f>
        <v>0</v>
      </c>
      <c r="DB57" s="178">
        <f>IF($CZ57='Classificação geral'!$C51,'Classificação geral'!$E51,"")</f>
        <v>0</v>
      </c>
      <c r="DC57" s="178" t="str">
        <f>IF($CZ57='Classificação geral'!$C51,'Classificação geral'!$F51,"")</f>
        <v/>
      </c>
      <c r="DD57" s="178" t="str">
        <f>IF($CZ57='Classificação geral'!$C51,'Classificação geral'!$G51,"")</f>
        <v/>
      </c>
      <c r="DE57" s="189">
        <f>IF($DD57='Classificação geral'!$G51,'Classificação geral'!$H51,"")</f>
        <v>0</v>
      </c>
      <c r="DF57" s="176">
        <f>IFERROR(IF(DD57='Classificação geral'!$G51,'Classificação geral'!$K51,""),"")</f>
        <v>0</v>
      </c>
      <c r="DG57" s="176">
        <f>IFERROR(IF(DD57='Classificação geral'!$G51,'Classificação geral'!$L51,""),"")</f>
        <v>0</v>
      </c>
      <c r="DH57" s="176">
        <f>IFERROR(IF(DD57='Classificação geral'!$G51,'Classificação geral'!$J51,""),"")</f>
        <v>0</v>
      </c>
      <c r="DI57" s="176" t="str">
        <f>IFERROR(IF(DD57='Classificação geral'!$G51,'Classificação geral'!$EP51,""),"")</f>
        <v/>
      </c>
      <c r="DJ57" s="176" t="str">
        <f>IFERROR(IF(DD57='Classificação geral'!$G51,'Classificação geral'!$EQ51,""),"")</f>
        <v/>
      </c>
      <c r="DK57" s="176" t="str">
        <f>IFERROR(IF(DD57='Classificação geral'!$G51,'Classificação geral'!$ER51,""),"")</f>
        <v/>
      </c>
      <c r="DL57" s="176" t="str">
        <f>IFERROR(IF(DD57='Classificação geral'!$G51,'Classificação geral'!$ES51,""),"")</f>
        <v/>
      </c>
      <c r="DM57" s="176" t="str">
        <f>IFERROR(IF(DD57='Classificação geral'!$G51,'Classificação geral'!$ET51,""),"")</f>
        <v/>
      </c>
      <c r="DN57" s="180">
        <f>IFERROR(IF(DD57='Classificação geral'!$G51,'Classificação geral'!$AK51,""),"")</f>
        <v>0</v>
      </c>
      <c r="DO57" s="190" t="str">
        <f>IF($DD57='Classificação geral'!$G51,'Classificação geral'!$AL51,"")</f>
        <v/>
      </c>
      <c r="DP57" s="179" t="str">
        <f>IFERROR(RANK(DO57,DO:DO,0)+ COUNTIF(DO$12:DO56,DO57),"")</f>
        <v/>
      </c>
      <c r="DR57" s="195" t="str">
        <f>IFERROR(IF(AND('Classificação geral'!$G51="mas",'Classificação geral'!$H51=3,'Classificação geral'!$F51="par"),'Classificação geral'!$C51,""),"")</f>
        <v/>
      </c>
      <c r="DS57" s="196">
        <f>IF($DR57='Classificação geral'!$C51,'Classificação geral'!$D51,"")</f>
        <v>0</v>
      </c>
      <c r="DT57" s="196">
        <f>IF($DR57='Classificação geral'!$C51,'Classificação geral'!$E51,"")</f>
        <v>0</v>
      </c>
      <c r="DU57" s="196" t="str">
        <f>IF($DR57='Classificação geral'!$C51,'Classificação geral'!$F51,"")</f>
        <v/>
      </c>
      <c r="DV57" s="196" t="str">
        <f>IF($DR57='Classificação geral'!$C51,'Classificação geral'!$G51,"")</f>
        <v/>
      </c>
      <c r="DW57" s="195">
        <f>IF($DV57='Classificação geral'!$G51,'Classificação geral'!$H51,"")</f>
        <v>0</v>
      </c>
      <c r="DX57" s="176">
        <f>IFERROR(IF(DV57='Classificação geral'!$G51,'Classificação geral'!$K51,""),"")</f>
        <v>0</v>
      </c>
      <c r="DY57" s="176">
        <f>IFERROR(IF(DV57='Classificação geral'!$G51,'Classificação geral'!$L51,""),"")</f>
        <v>0</v>
      </c>
      <c r="DZ57" s="176">
        <f>IFERROR(IF(DV57='Classificação geral'!$G51,'Classificação geral'!$J51,""),"")</f>
        <v>0</v>
      </c>
      <c r="EA57" s="176" t="str">
        <f>IFERROR(IF(DV57='Classificação geral'!$G51,'Classificação geral'!$EP51,""),"")</f>
        <v/>
      </c>
      <c r="EB57" s="176" t="str">
        <f>IFERROR(IF(DV57='Classificação geral'!$G51,'Classificação geral'!$EQ51,""),"")</f>
        <v/>
      </c>
      <c r="EC57" s="176" t="str">
        <f>IFERROR(IF(DV57='Classificação geral'!$G51,'Classificação geral'!$ER51,""),"")</f>
        <v/>
      </c>
      <c r="ED57" s="176" t="str">
        <f>IFERROR(IF(DV57='Classificação geral'!$G51,'Classificação geral'!$ES51,""),"")</f>
        <v/>
      </c>
      <c r="EE57" s="176" t="str">
        <f>IFERROR(IF(DV57='Classificação geral'!$G51,'Classificação geral'!$ET51,""),"")</f>
        <v/>
      </c>
      <c r="EF57" s="180">
        <f>IFERROR(IF(DV57='Classificação geral'!$G51,'Classificação geral'!$AK51,""),"")</f>
        <v>0</v>
      </c>
      <c r="EG57" s="195" t="str">
        <f>IF($DV57='Classificação geral'!$G51,'Classificação geral'!$AL51,"")</f>
        <v/>
      </c>
      <c r="EH57" s="179" t="str">
        <f>IFERROR(RANK(EG57,EG:EG,0)+ COUNTIF(EG$12:EG56,EG57),"")</f>
        <v/>
      </c>
      <c r="EJ57" s="195" t="str">
        <f>IFERROR(IF(AND('Classificação geral'!$G51="fem",'Classificação geral'!$H51=3,'Classificação geral'!$F51="trio"),'Classificação geral'!$C51,""),"")</f>
        <v/>
      </c>
      <c r="EK57" s="196">
        <f>IF(EJ57='Classificação geral'!$C51,'Classificação geral'!$D51,"")</f>
        <v>0</v>
      </c>
      <c r="EL57" s="196">
        <f>IF(EJ57='Classificação geral'!$C51,'Classificação geral'!$E51,"")</f>
        <v>0</v>
      </c>
      <c r="EM57" s="196" t="str">
        <f>IF(EJ57='Classificação geral'!$C51,'Classificação geral'!$F51,"")</f>
        <v/>
      </c>
      <c r="EN57" s="196" t="str">
        <f>IF(EJ57='Classificação geral'!$C51,'Classificação geral'!$G51,"")</f>
        <v/>
      </c>
      <c r="EO57" s="195">
        <f>IF(EN57='Classificação geral'!$G51,'Classificação geral'!$H51,"")</f>
        <v>0</v>
      </c>
      <c r="EP57" s="176">
        <f>IFERROR(IF(EN57='Classificação geral'!$G51,'Classificação geral'!$K51,""),"")</f>
        <v>0</v>
      </c>
      <c r="EQ57" s="176">
        <f>IFERROR(IF(EN57='Classificação geral'!$G51,'Classificação geral'!$L51,""),"")</f>
        <v>0</v>
      </c>
      <c r="ER57" s="176">
        <f>IFERROR(IF(EN57='Classificação geral'!$G51,'Classificação geral'!$J51,""),"")</f>
        <v>0</v>
      </c>
      <c r="ES57" s="176" t="str">
        <f>IFERROR(IF(EN57='Classificação geral'!$G51,'Classificação geral'!$EP51,""),"")</f>
        <v/>
      </c>
      <c r="ET57" s="176" t="str">
        <f>IFERROR(IF(EN57='Classificação geral'!$G51,'Classificação geral'!$EQ51,""),"")</f>
        <v/>
      </c>
      <c r="EU57" s="176" t="str">
        <f>IFERROR(IF(EN57='Classificação geral'!$G51,'Classificação geral'!$ER51,""),"")</f>
        <v/>
      </c>
      <c r="EV57" s="176" t="str">
        <f>IFERROR(IF(EN57='Classificação geral'!$G51,'Classificação geral'!$ES51,""),"")</f>
        <v/>
      </c>
      <c r="EW57" s="176" t="str">
        <f>IFERROR(IF(EN57='Classificação geral'!$G51,'Classificação geral'!$ET51,""),"")</f>
        <v/>
      </c>
      <c r="EX57" s="180">
        <f>IFERROR(IF(EN57='Classificação geral'!$G51,'Classificação geral'!$AK51,""),"")</f>
        <v>0</v>
      </c>
      <c r="EY57" s="195" t="str">
        <f>IF(EN57='Classificação geral'!$G51,'Classificação geral'!$AL51,"")</f>
        <v/>
      </c>
      <c r="EZ57" s="179" t="str">
        <f>IFERROR(RANK(EY57,EY:EY,0)+ COUNTIF(EY$12:EY56,EY57),"")</f>
        <v/>
      </c>
      <c r="FB57" s="195" t="str">
        <f>IFERROR(IF(AND('Classificação geral'!$G51="mas",'Classificação geral'!$H51=3,'Classificação geral'!$F51="trio"),'Classificação geral'!$C51,""),"")</f>
        <v/>
      </c>
      <c r="FC57" s="196">
        <f>IF(FB57='Classificação geral'!$C51,'Classificação geral'!$D51,"")</f>
        <v>0</v>
      </c>
      <c r="FD57" s="196">
        <f>IF(FB57='Classificação geral'!$C51,'Classificação geral'!$E51,"")</f>
        <v>0</v>
      </c>
      <c r="FE57" s="196" t="str">
        <f>IF(FB57='Classificação geral'!$C51,'Classificação geral'!$F51,"")</f>
        <v/>
      </c>
      <c r="FF57" s="196" t="str">
        <f>IF(FB57='Classificação geral'!$C51,'Classificação geral'!$G51,"")</f>
        <v/>
      </c>
      <c r="FG57" s="195">
        <f>IF(FF57='Classificação geral'!$G51,'Classificação geral'!$H51,"")</f>
        <v>0</v>
      </c>
      <c r="FH57" s="176">
        <f>IFERROR(IF(FF57='Classificação geral'!$G51,'Classificação geral'!$K51,""),"")</f>
        <v>0</v>
      </c>
      <c r="FI57" s="176">
        <f>IFERROR(IF(FF57='Classificação geral'!$G51,'Classificação geral'!$L51,""),"")</f>
        <v>0</v>
      </c>
      <c r="FJ57" s="176">
        <f>IFERROR(IF(FF57='Classificação geral'!$G51,'Classificação geral'!$J51,""),"")</f>
        <v>0</v>
      </c>
      <c r="FK57" s="176" t="str">
        <f>IFERROR(IF(FF57='Classificação geral'!$G51,'Classificação geral'!$EP51,""),"")</f>
        <v/>
      </c>
      <c r="FL57" s="176" t="str">
        <f>IFERROR(IF(FF57='Classificação geral'!$G51,'Classificação geral'!$EQ51,""),"")</f>
        <v/>
      </c>
      <c r="FM57" s="176" t="str">
        <f>IFERROR(IF(FF57='Classificação geral'!$G51,'Classificação geral'!$ER51,""),"")</f>
        <v/>
      </c>
      <c r="FN57" s="176" t="str">
        <f>IFERROR(IF(FF57='Classificação geral'!$G51,'Classificação geral'!$ES51,""),"")</f>
        <v/>
      </c>
      <c r="FO57" s="176" t="str">
        <f>IFERROR(IF(FF57='Classificação geral'!$G51,'Classificação geral'!$ET51,""),"")</f>
        <v/>
      </c>
      <c r="FP57" s="180">
        <f>IFERROR(IF(FF57='Classificação geral'!$G51,'Classificação geral'!$AK51,""),"")</f>
        <v>0</v>
      </c>
      <c r="FQ57" s="195" t="str">
        <f>IF(FF57='Classificação geral'!$G51,'Classificação geral'!$AL51,"")</f>
        <v/>
      </c>
      <c r="FR57" s="179" t="str">
        <f>IFERROR(RANK(FQ57,FQ:FQ,0)+ COUNTIF(FQ$12:FQ56,FQ57),"")</f>
        <v/>
      </c>
      <c r="FT57" s="195" t="str">
        <f>IFERROR(IF(AND('Classificação geral'!$G51="misto",'Classificação geral'!$H51=3,'Classificação geral'!$F51="par"),'Classificação geral'!$C51,""),"")</f>
        <v/>
      </c>
      <c r="FU57" s="196">
        <f>IF(FT57='Classificação geral'!$C51,'Classificação geral'!$D51,"")</f>
        <v>0</v>
      </c>
      <c r="FV57" s="196">
        <f>IF(FT57='Classificação geral'!$C51,'Classificação geral'!$E51,"")</f>
        <v>0</v>
      </c>
      <c r="FW57" s="196" t="str">
        <f>IF(FT57='Classificação geral'!$C51,'Classificação geral'!$F51,"")</f>
        <v/>
      </c>
      <c r="FX57" s="196" t="str">
        <f>IF(FT57='Classificação geral'!$C51,'Classificação geral'!$G51,"")</f>
        <v/>
      </c>
      <c r="FY57" s="195">
        <f>IF(FX57='Classificação geral'!$G51,'Classificação geral'!$H51,"")</f>
        <v>0</v>
      </c>
      <c r="FZ57" s="176">
        <f>IFERROR(IF(FX57='Classificação geral'!$G51,'Classificação geral'!$K51,""),"")</f>
        <v>0</v>
      </c>
      <c r="GA57" s="176">
        <f>IFERROR(IF(FX57='Classificação geral'!$G51,'Classificação geral'!$L51,""),"")</f>
        <v>0</v>
      </c>
      <c r="GB57" s="176">
        <f>IFERROR(IF(FX57='Classificação geral'!$G51,'Classificação geral'!$J51,""),"")</f>
        <v>0</v>
      </c>
      <c r="GC57" s="176" t="str">
        <f>IFERROR(IF(FX57='Classificação geral'!$G51,'Classificação geral'!$EP51,""),"")</f>
        <v/>
      </c>
      <c r="GD57" s="176" t="str">
        <f>IFERROR(IF(FX57='Classificação geral'!$G51,'Classificação geral'!$EQ51,""),"")</f>
        <v/>
      </c>
      <c r="GE57" s="176" t="str">
        <f>IFERROR(IF(FX57='Classificação geral'!$G51,'Classificação geral'!$ER51,""),"")</f>
        <v/>
      </c>
      <c r="GF57" s="176" t="str">
        <f>IFERROR(IF(FX57='Classificação geral'!$G51,'Classificação geral'!$ES51,""),"")</f>
        <v/>
      </c>
      <c r="GG57" s="176" t="str">
        <f>IFERROR(IF(FX57='Classificação geral'!$G51,'Classificação geral'!$ET51,""),"")</f>
        <v/>
      </c>
      <c r="GH57" s="180">
        <f>IFERROR(IF(FX57='Classificação geral'!$G51,'Classificação geral'!$AK51,""),"")</f>
        <v>0</v>
      </c>
      <c r="GI57" s="195" t="str">
        <f>IF(FX57='Classificação geral'!$G51,'Classificação geral'!$AL51,"")</f>
        <v/>
      </c>
      <c r="GJ57" s="179" t="str">
        <f>IFERROR(RANK(GI57,GI:GI,0)+ COUNTIF(GI$12:GI56,GI57),"")</f>
        <v/>
      </c>
    </row>
    <row r="58" spans="2:192" s="181" customFormat="1" ht="21.75" customHeight="1" x14ac:dyDescent="0.3">
      <c r="B58" s="192" t="str">
        <f t="shared" si="80"/>
        <v/>
      </c>
      <c r="C58" s="193" t="str">
        <f t="shared" si="81"/>
        <v/>
      </c>
      <c r="D58" s="194" t="str">
        <f t="shared" si="82"/>
        <v/>
      </c>
      <c r="E58" s="194" t="str">
        <f t="shared" si="83"/>
        <v/>
      </c>
      <c r="F58" s="194" t="str">
        <f t="shared" si="84"/>
        <v/>
      </c>
      <c r="G58" s="194" t="str">
        <f t="shared" si="85"/>
        <v/>
      </c>
      <c r="H58" s="185" t="str">
        <f t="shared" si="86"/>
        <v/>
      </c>
      <c r="I58" s="185" t="str">
        <f t="shared" si="87"/>
        <v/>
      </c>
      <c r="J58" s="185" t="str">
        <f t="shared" si="88"/>
        <v/>
      </c>
      <c r="K58" s="277" t="str">
        <f t="shared" si="89"/>
        <v/>
      </c>
      <c r="L58" s="277" t="str">
        <f t="shared" si="90"/>
        <v/>
      </c>
      <c r="M58" s="277" t="str">
        <f t="shared" si="91"/>
        <v/>
      </c>
      <c r="N58" s="277" t="str">
        <f t="shared" si="92"/>
        <v/>
      </c>
      <c r="O58" s="277" t="str">
        <f t="shared" si="93"/>
        <v/>
      </c>
      <c r="P58" s="278" t="str">
        <f t="shared" si="94"/>
        <v/>
      </c>
      <c r="Q58" s="401" t="str">
        <f t="shared" si="15"/>
        <v/>
      </c>
      <c r="R58" s="186">
        <v>45</v>
      </c>
      <c r="S58" s="187"/>
      <c r="T58" s="187"/>
      <c r="U58" s="192" t="str">
        <f t="shared" si="95"/>
        <v/>
      </c>
      <c r="V58" s="193" t="str">
        <f t="shared" si="96"/>
        <v/>
      </c>
      <c r="W58" s="194" t="str">
        <f t="shared" si="97"/>
        <v/>
      </c>
      <c r="X58" s="194" t="str">
        <f t="shared" si="98"/>
        <v/>
      </c>
      <c r="Y58" s="194" t="str">
        <f t="shared" si="99"/>
        <v/>
      </c>
      <c r="Z58" s="194" t="str">
        <f t="shared" si="100"/>
        <v/>
      </c>
      <c r="AA58" s="185" t="str">
        <f t="shared" si="101"/>
        <v/>
      </c>
      <c r="AB58" s="185" t="str">
        <f t="shared" si="102"/>
        <v/>
      </c>
      <c r="AC58" s="185" t="str">
        <f t="shared" si="103"/>
        <v/>
      </c>
      <c r="AD58" s="277" t="str">
        <f t="shared" si="104"/>
        <v/>
      </c>
      <c r="AE58" s="277" t="str">
        <f t="shared" si="105"/>
        <v/>
      </c>
      <c r="AF58" s="277" t="str">
        <f t="shared" si="106"/>
        <v/>
      </c>
      <c r="AG58" s="277" t="str">
        <f t="shared" si="107"/>
        <v/>
      </c>
      <c r="AH58" s="277" t="str">
        <f t="shared" si="108"/>
        <v/>
      </c>
      <c r="AI58" s="278" t="str">
        <f t="shared" si="109"/>
        <v/>
      </c>
      <c r="AJ58" s="403" t="str">
        <f t="shared" si="110"/>
        <v/>
      </c>
      <c r="AK58" s="186">
        <v>45</v>
      </c>
      <c r="AN58" s="192" t="str">
        <f t="shared" si="111"/>
        <v/>
      </c>
      <c r="AO58" s="193" t="str">
        <f t="shared" si="112"/>
        <v/>
      </c>
      <c r="AP58" s="194" t="str">
        <f t="shared" si="113"/>
        <v/>
      </c>
      <c r="AQ58" s="194" t="str">
        <f t="shared" si="114"/>
        <v/>
      </c>
      <c r="AR58" s="194" t="str">
        <f t="shared" si="115"/>
        <v/>
      </c>
      <c r="AS58" s="194" t="str">
        <f t="shared" si="116"/>
        <v/>
      </c>
      <c r="AT58" s="185" t="str">
        <f t="shared" si="117"/>
        <v/>
      </c>
      <c r="AU58" s="185" t="str">
        <f t="shared" si="118"/>
        <v/>
      </c>
      <c r="AV58" s="185" t="str">
        <f t="shared" si="119"/>
        <v/>
      </c>
      <c r="AW58" s="277" t="str">
        <f t="shared" si="120"/>
        <v/>
      </c>
      <c r="AX58" s="277" t="str">
        <f t="shared" si="121"/>
        <v/>
      </c>
      <c r="AY58" s="277" t="str">
        <f t="shared" si="122"/>
        <v/>
      </c>
      <c r="AZ58" s="277" t="str">
        <f t="shared" si="123"/>
        <v/>
      </c>
      <c r="BA58" s="277" t="str">
        <f t="shared" si="124"/>
        <v/>
      </c>
      <c r="BB58" s="278" t="str">
        <f t="shared" si="125"/>
        <v/>
      </c>
      <c r="BC58" s="401" t="str">
        <f t="shared" si="126"/>
        <v/>
      </c>
      <c r="BD58" s="186">
        <v>45</v>
      </c>
      <c r="BE58" s="187"/>
      <c r="BF58" s="187"/>
      <c r="BG58" s="192" t="str">
        <f t="shared" si="127"/>
        <v/>
      </c>
      <c r="BH58" s="193" t="str">
        <f t="shared" si="128"/>
        <v/>
      </c>
      <c r="BI58" s="194" t="str">
        <f t="shared" si="129"/>
        <v/>
      </c>
      <c r="BJ58" s="194" t="str">
        <f t="shared" si="130"/>
        <v/>
      </c>
      <c r="BK58" s="194" t="str">
        <f t="shared" si="131"/>
        <v/>
      </c>
      <c r="BL58" s="194" t="str">
        <f t="shared" si="132"/>
        <v/>
      </c>
      <c r="BM58" s="185" t="str">
        <f t="shared" si="133"/>
        <v/>
      </c>
      <c r="BN58" s="185" t="str">
        <f t="shared" si="134"/>
        <v/>
      </c>
      <c r="BO58" s="185" t="str">
        <f t="shared" si="135"/>
        <v/>
      </c>
      <c r="BP58" s="277" t="str">
        <f t="shared" si="136"/>
        <v/>
      </c>
      <c r="BQ58" s="277" t="str">
        <f t="shared" si="137"/>
        <v/>
      </c>
      <c r="BR58" s="277" t="str">
        <f t="shared" si="138"/>
        <v/>
      </c>
      <c r="BS58" s="277" t="str">
        <f t="shared" si="139"/>
        <v/>
      </c>
      <c r="BT58" s="277" t="str">
        <f t="shared" si="140"/>
        <v/>
      </c>
      <c r="BU58" s="278" t="str">
        <f t="shared" si="141"/>
        <v/>
      </c>
      <c r="BV58" s="403" t="str">
        <f t="shared" si="142"/>
        <v/>
      </c>
      <c r="BW58" s="186">
        <v>45</v>
      </c>
      <c r="BY58" s="187"/>
      <c r="BZ58" s="192" t="str">
        <f t="shared" si="143"/>
        <v/>
      </c>
      <c r="CA58" s="193" t="str">
        <f t="shared" si="144"/>
        <v/>
      </c>
      <c r="CB58" s="194" t="str">
        <f t="shared" si="145"/>
        <v/>
      </c>
      <c r="CC58" s="194" t="str">
        <f t="shared" si="146"/>
        <v/>
      </c>
      <c r="CD58" s="194" t="str">
        <f t="shared" si="147"/>
        <v/>
      </c>
      <c r="CE58" s="194" t="str">
        <f t="shared" si="148"/>
        <v/>
      </c>
      <c r="CF58" s="185" t="str">
        <f t="shared" si="70"/>
        <v/>
      </c>
      <c r="CG58" s="185" t="str">
        <f t="shared" si="71"/>
        <v/>
      </c>
      <c r="CH58" s="185" t="str">
        <f t="shared" si="72"/>
        <v/>
      </c>
      <c r="CI58" s="277" t="str">
        <f t="shared" si="73"/>
        <v/>
      </c>
      <c r="CJ58" s="277" t="str">
        <f t="shared" si="74"/>
        <v/>
      </c>
      <c r="CK58" s="277" t="str">
        <f t="shared" si="75"/>
        <v/>
      </c>
      <c r="CL58" s="277" t="str">
        <f t="shared" si="76"/>
        <v/>
      </c>
      <c r="CM58" s="277" t="str">
        <f t="shared" si="77"/>
        <v/>
      </c>
      <c r="CN58" s="278" t="str">
        <f t="shared" si="78"/>
        <v/>
      </c>
      <c r="CO58" s="401" t="str">
        <f t="shared" si="79"/>
        <v/>
      </c>
      <c r="CP58" s="186">
        <v>45</v>
      </c>
      <c r="CQ58" s="187"/>
      <c r="CR58" s="187"/>
      <c r="CS58" s="187"/>
      <c r="CT58" s="187"/>
      <c r="CU58" s="187"/>
      <c r="CV58" s="187"/>
      <c r="CW58" s="187"/>
      <c r="CX58" s="187"/>
      <c r="CZ58" s="189" t="str">
        <f>IFERROR(IF(AND('Classificação geral'!$G52="fem",'Classificação geral'!$H52=3,'Classificação geral'!$F52="par"),'Classificação geral'!$C52,""),"")</f>
        <v/>
      </c>
      <c r="DA58" s="178">
        <f>IF($CZ58='Classificação geral'!$C52,'Classificação geral'!$D52,"")</f>
        <v>0</v>
      </c>
      <c r="DB58" s="178">
        <f>IF($CZ58='Classificação geral'!$C52,'Classificação geral'!$E52,"")</f>
        <v>0</v>
      </c>
      <c r="DC58" s="178" t="str">
        <f>IF($CZ58='Classificação geral'!$C52,'Classificação geral'!$F52,"")</f>
        <v/>
      </c>
      <c r="DD58" s="178" t="str">
        <f>IF($CZ58='Classificação geral'!$C52,'Classificação geral'!$G52,"")</f>
        <v/>
      </c>
      <c r="DE58" s="189">
        <f>IF($DD58='Classificação geral'!$G52,'Classificação geral'!$H52,"")</f>
        <v>0</v>
      </c>
      <c r="DF58" s="176">
        <f>IFERROR(IF(DD58='Classificação geral'!$G52,'Classificação geral'!$K52,""),"")</f>
        <v>0</v>
      </c>
      <c r="DG58" s="176">
        <f>IFERROR(IF(DD58='Classificação geral'!$G52,'Classificação geral'!$L52,""),"")</f>
        <v>0</v>
      </c>
      <c r="DH58" s="176">
        <f>IFERROR(IF(DD58='Classificação geral'!$G52,'Classificação geral'!$J52,""),"")</f>
        <v>0</v>
      </c>
      <c r="DI58" s="176" t="str">
        <f>IFERROR(IF(DD58='Classificação geral'!$G52,'Classificação geral'!$EP52,""),"")</f>
        <v/>
      </c>
      <c r="DJ58" s="176" t="str">
        <f>IFERROR(IF(DD58='Classificação geral'!$G52,'Classificação geral'!$EQ52,""),"")</f>
        <v/>
      </c>
      <c r="DK58" s="176" t="str">
        <f>IFERROR(IF(DD58='Classificação geral'!$G52,'Classificação geral'!$ER52,""),"")</f>
        <v/>
      </c>
      <c r="DL58" s="176" t="str">
        <f>IFERROR(IF(DD58='Classificação geral'!$G52,'Classificação geral'!$ES52,""),"")</f>
        <v/>
      </c>
      <c r="DM58" s="176" t="str">
        <f>IFERROR(IF(DD58='Classificação geral'!$G52,'Classificação geral'!$ET52,""),"")</f>
        <v/>
      </c>
      <c r="DN58" s="180">
        <f>IFERROR(IF(DD58='Classificação geral'!$G52,'Classificação geral'!$AK52,""),"")</f>
        <v>0</v>
      </c>
      <c r="DO58" s="190" t="str">
        <f>IF($DD58='Classificação geral'!$G52,'Classificação geral'!$AL52,"")</f>
        <v/>
      </c>
      <c r="DP58" s="179" t="str">
        <f>IFERROR(RANK(DO58,DO:DO,0)+ COUNTIF(DO$12:DO57,DO58),"")</f>
        <v/>
      </c>
      <c r="DR58" s="195" t="str">
        <f>IFERROR(IF(AND('Classificação geral'!$G52="mas",'Classificação geral'!$H52=3,'Classificação geral'!$F52="par"),'Classificação geral'!$C52,""),"")</f>
        <v/>
      </c>
      <c r="DS58" s="196">
        <f>IF($DR58='Classificação geral'!$C52,'Classificação geral'!$D52,"")</f>
        <v>0</v>
      </c>
      <c r="DT58" s="196">
        <f>IF($DR58='Classificação geral'!$C52,'Classificação geral'!$E52,"")</f>
        <v>0</v>
      </c>
      <c r="DU58" s="196" t="str">
        <f>IF($DR58='Classificação geral'!$C52,'Classificação geral'!$F52,"")</f>
        <v/>
      </c>
      <c r="DV58" s="196" t="str">
        <f>IF($DR58='Classificação geral'!$C52,'Classificação geral'!$G52,"")</f>
        <v/>
      </c>
      <c r="DW58" s="195">
        <f>IF($DV58='Classificação geral'!$G52,'Classificação geral'!$H52,"")</f>
        <v>0</v>
      </c>
      <c r="DX58" s="176">
        <f>IFERROR(IF(DV58='Classificação geral'!$G52,'Classificação geral'!$K52,""),"")</f>
        <v>0</v>
      </c>
      <c r="DY58" s="176">
        <f>IFERROR(IF(DV58='Classificação geral'!$G52,'Classificação geral'!$L52,""),"")</f>
        <v>0</v>
      </c>
      <c r="DZ58" s="176">
        <f>IFERROR(IF(DV58='Classificação geral'!$G52,'Classificação geral'!$J52,""),"")</f>
        <v>0</v>
      </c>
      <c r="EA58" s="176" t="str">
        <f>IFERROR(IF(DV58='Classificação geral'!$G52,'Classificação geral'!$EP52,""),"")</f>
        <v/>
      </c>
      <c r="EB58" s="176" t="str">
        <f>IFERROR(IF(DV58='Classificação geral'!$G52,'Classificação geral'!$EQ52,""),"")</f>
        <v/>
      </c>
      <c r="EC58" s="176" t="str">
        <f>IFERROR(IF(DV58='Classificação geral'!$G52,'Classificação geral'!$ER52,""),"")</f>
        <v/>
      </c>
      <c r="ED58" s="176" t="str">
        <f>IFERROR(IF(DV58='Classificação geral'!$G52,'Classificação geral'!$ES52,""),"")</f>
        <v/>
      </c>
      <c r="EE58" s="176" t="str">
        <f>IFERROR(IF(DV58='Classificação geral'!$G52,'Classificação geral'!$ET52,""),"")</f>
        <v/>
      </c>
      <c r="EF58" s="180">
        <f>IFERROR(IF(DV58='Classificação geral'!$G52,'Classificação geral'!$AK52,""),"")</f>
        <v>0</v>
      </c>
      <c r="EG58" s="195" t="str">
        <f>IF($DV58='Classificação geral'!$G52,'Classificação geral'!$AL52,"")</f>
        <v/>
      </c>
      <c r="EH58" s="179" t="str">
        <f>IFERROR(RANK(EG58,EG:EG,0)+ COUNTIF(EG$12:EG57,EG58),"")</f>
        <v/>
      </c>
      <c r="EJ58" s="195" t="str">
        <f>IFERROR(IF(AND('Classificação geral'!$G52="fem",'Classificação geral'!$H52=3,'Classificação geral'!$F52="trio"),'Classificação geral'!$C52,""),"")</f>
        <v/>
      </c>
      <c r="EK58" s="196">
        <f>IF(EJ58='Classificação geral'!$C52,'Classificação geral'!$D52,"")</f>
        <v>0</v>
      </c>
      <c r="EL58" s="196">
        <f>IF(EJ58='Classificação geral'!$C52,'Classificação geral'!$E52,"")</f>
        <v>0</v>
      </c>
      <c r="EM58" s="196" t="str">
        <f>IF(EJ58='Classificação geral'!$C52,'Classificação geral'!$F52,"")</f>
        <v/>
      </c>
      <c r="EN58" s="196" t="str">
        <f>IF(EJ58='Classificação geral'!$C52,'Classificação geral'!$G52,"")</f>
        <v/>
      </c>
      <c r="EO58" s="195">
        <f>IF(EN58='Classificação geral'!$G52,'Classificação geral'!$H52,"")</f>
        <v>0</v>
      </c>
      <c r="EP58" s="176">
        <f>IFERROR(IF(EN58='Classificação geral'!$G52,'Classificação geral'!$K52,""),"")</f>
        <v>0</v>
      </c>
      <c r="EQ58" s="176">
        <f>IFERROR(IF(EN58='Classificação geral'!$G52,'Classificação geral'!$L52,""),"")</f>
        <v>0</v>
      </c>
      <c r="ER58" s="176">
        <f>IFERROR(IF(EN58='Classificação geral'!$G52,'Classificação geral'!$J52,""),"")</f>
        <v>0</v>
      </c>
      <c r="ES58" s="176" t="str">
        <f>IFERROR(IF(EN58='Classificação geral'!$G52,'Classificação geral'!$EP52,""),"")</f>
        <v/>
      </c>
      <c r="ET58" s="176" t="str">
        <f>IFERROR(IF(EN58='Classificação geral'!$G52,'Classificação geral'!$EQ52,""),"")</f>
        <v/>
      </c>
      <c r="EU58" s="176" t="str">
        <f>IFERROR(IF(EN58='Classificação geral'!$G52,'Classificação geral'!$ER52,""),"")</f>
        <v/>
      </c>
      <c r="EV58" s="176" t="str">
        <f>IFERROR(IF(EN58='Classificação geral'!$G52,'Classificação geral'!$ES52,""),"")</f>
        <v/>
      </c>
      <c r="EW58" s="176" t="str">
        <f>IFERROR(IF(EN58='Classificação geral'!$G52,'Classificação geral'!$ET52,""),"")</f>
        <v/>
      </c>
      <c r="EX58" s="180">
        <f>IFERROR(IF(EN58='Classificação geral'!$G52,'Classificação geral'!$AK52,""),"")</f>
        <v>0</v>
      </c>
      <c r="EY58" s="195" t="str">
        <f>IF(EN58='Classificação geral'!$G52,'Classificação geral'!$AL52,"")</f>
        <v/>
      </c>
      <c r="EZ58" s="179" t="str">
        <f>IFERROR(RANK(EY58,EY:EY,0)+ COUNTIF(EY$12:EY57,EY58),"")</f>
        <v/>
      </c>
      <c r="FB58" s="195" t="str">
        <f>IFERROR(IF(AND('Classificação geral'!$G52="mas",'Classificação geral'!$H52=3,'Classificação geral'!$F52="trio"),'Classificação geral'!$C52,""),"")</f>
        <v/>
      </c>
      <c r="FC58" s="196">
        <f>IF(FB58='Classificação geral'!$C52,'Classificação geral'!$D52,"")</f>
        <v>0</v>
      </c>
      <c r="FD58" s="196">
        <f>IF(FB58='Classificação geral'!$C52,'Classificação geral'!$E52,"")</f>
        <v>0</v>
      </c>
      <c r="FE58" s="196" t="str">
        <f>IF(FB58='Classificação geral'!$C52,'Classificação geral'!$F52,"")</f>
        <v/>
      </c>
      <c r="FF58" s="196" t="str">
        <f>IF(FB58='Classificação geral'!$C52,'Classificação geral'!$G52,"")</f>
        <v/>
      </c>
      <c r="FG58" s="195">
        <f>IF(FF58='Classificação geral'!$G52,'Classificação geral'!$H52,"")</f>
        <v>0</v>
      </c>
      <c r="FH58" s="176">
        <f>IFERROR(IF(FF58='Classificação geral'!$G52,'Classificação geral'!$K52,""),"")</f>
        <v>0</v>
      </c>
      <c r="FI58" s="176">
        <f>IFERROR(IF(FF58='Classificação geral'!$G52,'Classificação geral'!$L52,""),"")</f>
        <v>0</v>
      </c>
      <c r="FJ58" s="176">
        <f>IFERROR(IF(FF58='Classificação geral'!$G52,'Classificação geral'!$J52,""),"")</f>
        <v>0</v>
      </c>
      <c r="FK58" s="176" t="str">
        <f>IFERROR(IF(FF58='Classificação geral'!$G52,'Classificação geral'!$EP52,""),"")</f>
        <v/>
      </c>
      <c r="FL58" s="176" t="str">
        <f>IFERROR(IF(FF58='Classificação geral'!$G52,'Classificação geral'!$EQ52,""),"")</f>
        <v/>
      </c>
      <c r="FM58" s="176" t="str">
        <f>IFERROR(IF(FF58='Classificação geral'!$G52,'Classificação geral'!$ER52,""),"")</f>
        <v/>
      </c>
      <c r="FN58" s="176" t="str">
        <f>IFERROR(IF(FF58='Classificação geral'!$G52,'Classificação geral'!$ES52,""),"")</f>
        <v/>
      </c>
      <c r="FO58" s="176" t="str">
        <f>IFERROR(IF(FF58='Classificação geral'!$G52,'Classificação geral'!$ET52,""),"")</f>
        <v/>
      </c>
      <c r="FP58" s="180">
        <f>IFERROR(IF(FF58='Classificação geral'!$G52,'Classificação geral'!$AK52,""),"")</f>
        <v>0</v>
      </c>
      <c r="FQ58" s="195" t="str">
        <f>IF(FF58='Classificação geral'!$G52,'Classificação geral'!$AL52,"")</f>
        <v/>
      </c>
      <c r="FR58" s="179" t="str">
        <f>IFERROR(RANK(FQ58,FQ:FQ,0)+ COUNTIF(FQ$12:FQ57,FQ58),"")</f>
        <v/>
      </c>
      <c r="FT58" s="195" t="str">
        <f>IFERROR(IF(AND('Classificação geral'!$G52="misto",'Classificação geral'!$H52=3,'Classificação geral'!$F52="par"),'Classificação geral'!$C52,""),"")</f>
        <v/>
      </c>
      <c r="FU58" s="196">
        <f>IF(FT58='Classificação geral'!$C52,'Classificação geral'!$D52,"")</f>
        <v>0</v>
      </c>
      <c r="FV58" s="196">
        <f>IF(FT58='Classificação geral'!$C52,'Classificação geral'!$E52,"")</f>
        <v>0</v>
      </c>
      <c r="FW58" s="196" t="str">
        <f>IF(FT58='Classificação geral'!$C52,'Classificação geral'!$F52,"")</f>
        <v/>
      </c>
      <c r="FX58" s="196" t="str">
        <f>IF(FT58='Classificação geral'!$C52,'Classificação geral'!$G52,"")</f>
        <v/>
      </c>
      <c r="FY58" s="195">
        <f>IF(FX58='Classificação geral'!$G52,'Classificação geral'!$H52,"")</f>
        <v>0</v>
      </c>
      <c r="FZ58" s="176">
        <f>IFERROR(IF(FX58='Classificação geral'!$G52,'Classificação geral'!$K52,""),"")</f>
        <v>0</v>
      </c>
      <c r="GA58" s="176">
        <f>IFERROR(IF(FX58='Classificação geral'!$G52,'Classificação geral'!$L52,""),"")</f>
        <v>0</v>
      </c>
      <c r="GB58" s="176">
        <f>IFERROR(IF(FX58='Classificação geral'!$G52,'Classificação geral'!$J52,""),"")</f>
        <v>0</v>
      </c>
      <c r="GC58" s="176" t="str">
        <f>IFERROR(IF(FX58='Classificação geral'!$G52,'Classificação geral'!$EP52,""),"")</f>
        <v/>
      </c>
      <c r="GD58" s="176" t="str">
        <f>IFERROR(IF(FX58='Classificação geral'!$G52,'Classificação geral'!$EQ52,""),"")</f>
        <v/>
      </c>
      <c r="GE58" s="176" t="str">
        <f>IFERROR(IF(FX58='Classificação geral'!$G52,'Classificação geral'!$ER52,""),"")</f>
        <v/>
      </c>
      <c r="GF58" s="176" t="str">
        <f>IFERROR(IF(FX58='Classificação geral'!$G52,'Classificação geral'!$ES52,""),"")</f>
        <v/>
      </c>
      <c r="GG58" s="176" t="str">
        <f>IFERROR(IF(FX58='Classificação geral'!$G52,'Classificação geral'!$ET52,""),"")</f>
        <v/>
      </c>
      <c r="GH58" s="180">
        <f>IFERROR(IF(FX58='Classificação geral'!$G52,'Classificação geral'!$AK52,""),"")</f>
        <v>0</v>
      </c>
      <c r="GI58" s="195" t="str">
        <f>IF(FX58='Classificação geral'!$G52,'Classificação geral'!$AL52,"")</f>
        <v/>
      </c>
      <c r="GJ58" s="179" t="str">
        <f>IFERROR(RANK(GI58,GI:GI,0)+ COUNTIF(GI$12:GI57,GI58),"")</f>
        <v/>
      </c>
    </row>
    <row r="59" spans="2:192" s="181" customFormat="1" ht="21.75" customHeight="1" x14ac:dyDescent="0.3">
      <c r="B59" s="192" t="str">
        <f t="shared" si="80"/>
        <v/>
      </c>
      <c r="C59" s="193" t="str">
        <f t="shared" si="81"/>
        <v/>
      </c>
      <c r="D59" s="194" t="str">
        <f t="shared" si="82"/>
        <v/>
      </c>
      <c r="E59" s="194" t="str">
        <f t="shared" si="83"/>
        <v/>
      </c>
      <c r="F59" s="194" t="str">
        <f t="shared" si="84"/>
        <v/>
      </c>
      <c r="G59" s="194" t="str">
        <f t="shared" si="85"/>
        <v/>
      </c>
      <c r="H59" s="185" t="str">
        <f t="shared" si="86"/>
        <v/>
      </c>
      <c r="I59" s="185" t="str">
        <f t="shared" si="87"/>
        <v/>
      </c>
      <c r="J59" s="185" t="str">
        <f t="shared" si="88"/>
        <v/>
      </c>
      <c r="K59" s="277" t="str">
        <f t="shared" si="89"/>
        <v/>
      </c>
      <c r="L59" s="277" t="str">
        <f t="shared" si="90"/>
        <v/>
      </c>
      <c r="M59" s="277" t="str">
        <f t="shared" si="91"/>
        <v/>
      </c>
      <c r="N59" s="277" t="str">
        <f t="shared" si="92"/>
        <v/>
      </c>
      <c r="O59" s="277" t="str">
        <f t="shared" si="93"/>
        <v/>
      </c>
      <c r="P59" s="278" t="str">
        <f t="shared" si="94"/>
        <v/>
      </c>
      <c r="Q59" s="401" t="str">
        <f t="shared" si="15"/>
        <v/>
      </c>
      <c r="R59" s="186">
        <v>46</v>
      </c>
      <c r="S59" s="187"/>
      <c r="T59" s="187"/>
      <c r="U59" s="192" t="str">
        <f t="shared" si="95"/>
        <v/>
      </c>
      <c r="V59" s="193" t="str">
        <f t="shared" si="96"/>
        <v/>
      </c>
      <c r="W59" s="194" t="str">
        <f t="shared" si="97"/>
        <v/>
      </c>
      <c r="X59" s="194" t="str">
        <f t="shared" si="98"/>
        <v/>
      </c>
      <c r="Y59" s="194" t="str">
        <f t="shared" si="99"/>
        <v/>
      </c>
      <c r="Z59" s="194" t="str">
        <f t="shared" si="100"/>
        <v/>
      </c>
      <c r="AA59" s="185" t="str">
        <f t="shared" si="101"/>
        <v/>
      </c>
      <c r="AB59" s="185" t="str">
        <f t="shared" si="102"/>
        <v/>
      </c>
      <c r="AC59" s="185" t="str">
        <f t="shared" si="103"/>
        <v/>
      </c>
      <c r="AD59" s="277" t="str">
        <f t="shared" si="104"/>
        <v/>
      </c>
      <c r="AE59" s="277" t="str">
        <f t="shared" si="105"/>
        <v/>
      </c>
      <c r="AF59" s="277" t="str">
        <f t="shared" si="106"/>
        <v/>
      </c>
      <c r="AG59" s="277" t="str">
        <f t="shared" si="107"/>
        <v/>
      </c>
      <c r="AH59" s="277" t="str">
        <f t="shared" si="108"/>
        <v/>
      </c>
      <c r="AI59" s="278" t="str">
        <f t="shared" si="109"/>
        <v/>
      </c>
      <c r="AJ59" s="403" t="str">
        <f t="shared" si="110"/>
        <v/>
      </c>
      <c r="AK59" s="186">
        <v>46</v>
      </c>
      <c r="AN59" s="192" t="str">
        <f t="shared" si="111"/>
        <v/>
      </c>
      <c r="AO59" s="193" t="str">
        <f t="shared" si="112"/>
        <v/>
      </c>
      <c r="AP59" s="194" t="str">
        <f t="shared" si="113"/>
        <v/>
      </c>
      <c r="AQ59" s="194" t="str">
        <f t="shared" si="114"/>
        <v/>
      </c>
      <c r="AR59" s="194" t="str">
        <f t="shared" si="115"/>
        <v/>
      </c>
      <c r="AS59" s="194" t="str">
        <f t="shared" si="116"/>
        <v/>
      </c>
      <c r="AT59" s="185" t="str">
        <f t="shared" si="117"/>
        <v/>
      </c>
      <c r="AU59" s="185" t="str">
        <f t="shared" si="118"/>
        <v/>
      </c>
      <c r="AV59" s="185" t="str">
        <f t="shared" si="119"/>
        <v/>
      </c>
      <c r="AW59" s="277" t="str">
        <f t="shared" si="120"/>
        <v/>
      </c>
      <c r="AX59" s="277" t="str">
        <f t="shared" si="121"/>
        <v/>
      </c>
      <c r="AY59" s="277" t="str">
        <f t="shared" si="122"/>
        <v/>
      </c>
      <c r="AZ59" s="277" t="str">
        <f t="shared" si="123"/>
        <v/>
      </c>
      <c r="BA59" s="277" t="str">
        <f t="shared" si="124"/>
        <v/>
      </c>
      <c r="BB59" s="278" t="str">
        <f t="shared" si="125"/>
        <v/>
      </c>
      <c r="BC59" s="401" t="str">
        <f t="shared" si="126"/>
        <v/>
      </c>
      <c r="BD59" s="186">
        <v>46</v>
      </c>
      <c r="BE59" s="187"/>
      <c r="BF59" s="187"/>
      <c r="BG59" s="192" t="str">
        <f t="shared" si="127"/>
        <v/>
      </c>
      <c r="BH59" s="193" t="str">
        <f t="shared" si="128"/>
        <v/>
      </c>
      <c r="BI59" s="194" t="str">
        <f t="shared" si="129"/>
        <v/>
      </c>
      <c r="BJ59" s="194" t="str">
        <f t="shared" si="130"/>
        <v/>
      </c>
      <c r="BK59" s="194" t="str">
        <f t="shared" si="131"/>
        <v/>
      </c>
      <c r="BL59" s="194" t="str">
        <f t="shared" si="132"/>
        <v/>
      </c>
      <c r="BM59" s="185" t="str">
        <f t="shared" si="133"/>
        <v/>
      </c>
      <c r="BN59" s="185" t="str">
        <f t="shared" si="134"/>
        <v/>
      </c>
      <c r="BO59" s="185" t="str">
        <f t="shared" si="135"/>
        <v/>
      </c>
      <c r="BP59" s="277" t="str">
        <f t="shared" si="136"/>
        <v/>
      </c>
      <c r="BQ59" s="277" t="str">
        <f t="shared" si="137"/>
        <v/>
      </c>
      <c r="BR59" s="277" t="str">
        <f t="shared" si="138"/>
        <v/>
      </c>
      <c r="BS59" s="277" t="str">
        <f t="shared" si="139"/>
        <v/>
      </c>
      <c r="BT59" s="277" t="str">
        <f t="shared" si="140"/>
        <v/>
      </c>
      <c r="BU59" s="278" t="str">
        <f t="shared" si="141"/>
        <v/>
      </c>
      <c r="BV59" s="403" t="str">
        <f t="shared" si="142"/>
        <v/>
      </c>
      <c r="BW59" s="186">
        <v>46</v>
      </c>
      <c r="BY59" s="187"/>
      <c r="BZ59" s="192" t="str">
        <f t="shared" si="143"/>
        <v/>
      </c>
      <c r="CA59" s="193" t="str">
        <f t="shared" si="144"/>
        <v/>
      </c>
      <c r="CB59" s="194" t="str">
        <f t="shared" si="145"/>
        <v/>
      </c>
      <c r="CC59" s="194" t="str">
        <f t="shared" si="146"/>
        <v/>
      </c>
      <c r="CD59" s="194" t="str">
        <f t="shared" si="147"/>
        <v/>
      </c>
      <c r="CE59" s="194" t="str">
        <f t="shared" si="148"/>
        <v/>
      </c>
      <c r="CF59" s="185" t="str">
        <f t="shared" si="70"/>
        <v/>
      </c>
      <c r="CG59" s="185" t="str">
        <f t="shared" si="71"/>
        <v/>
      </c>
      <c r="CH59" s="185" t="str">
        <f t="shared" si="72"/>
        <v/>
      </c>
      <c r="CI59" s="277" t="str">
        <f t="shared" si="73"/>
        <v/>
      </c>
      <c r="CJ59" s="277" t="str">
        <f t="shared" si="74"/>
        <v/>
      </c>
      <c r="CK59" s="277" t="str">
        <f t="shared" si="75"/>
        <v/>
      </c>
      <c r="CL59" s="277" t="str">
        <f t="shared" si="76"/>
        <v/>
      </c>
      <c r="CM59" s="277" t="str">
        <f t="shared" si="77"/>
        <v/>
      </c>
      <c r="CN59" s="278" t="str">
        <f t="shared" si="78"/>
        <v/>
      </c>
      <c r="CO59" s="401" t="str">
        <f t="shared" si="79"/>
        <v/>
      </c>
      <c r="CP59" s="186">
        <v>46</v>
      </c>
      <c r="CQ59" s="187"/>
      <c r="CR59" s="187"/>
      <c r="CS59" s="187"/>
      <c r="CT59" s="187"/>
      <c r="CU59" s="187"/>
      <c r="CV59" s="187"/>
      <c r="CW59" s="187"/>
      <c r="CX59" s="187"/>
      <c r="CZ59" s="189" t="str">
        <f>IFERROR(IF(AND('Classificação geral'!$G53="fem",'Classificação geral'!$H53=3,'Classificação geral'!$F53="par"),'Classificação geral'!$C53,""),"")</f>
        <v/>
      </c>
      <c r="DA59" s="178">
        <f>IF($CZ59='Classificação geral'!$C53,'Classificação geral'!$D53,"")</f>
        <v>0</v>
      </c>
      <c r="DB59" s="178">
        <f>IF($CZ59='Classificação geral'!$C53,'Classificação geral'!$E53,"")</f>
        <v>0</v>
      </c>
      <c r="DC59" s="178" t="str">
        <f>IF($CZ59='Classificação geral'!$C53,'Classificação geral'!$F53,"")</f>
        <v/>
      </c>
      <c r="DD59" s="178" t="str">
        <f>IF($CZ59='Classificação geral'!$C53,'Classificação geral'!$G53,"")</f>
        <v/>
      </c>
      <c r="DE59" s="189">
        <f>IF($DD59='Classificação geral'!$G53,'Classificação geral'!$H53,"")</f>
        <v>0</v>
      </c>
      <c r="DF59" s="176">
        <f>IFERROR(IF(DD59='Classificação geral'!$G53,'Classificação geral'!$K53,""),"")</f>
        <v>0</v>
      </c>
      <c r="DG59" s="176">
        <f>IFERROR(IF(DD59='Classificação geral'!$G53,'Classificação geral'!$L53,""),"")</f>
        <v>0</v>
      </c>
      <c r="DH59" s="176">
        <f>IFERROR(IF(DD59='Classificação geral'!$G53,'Classificação geral'!$J53,""),"")</f>
        <v>0</v>
      </c>
      <c r="DI59" s="176" t="str">
        <f>IFERROR(IF(DD59='Classificação geral'!$G53,'Classificação geral'!$EP53,""),"")</f>
        <v/>
      </c>
      <c r="DJ59" s="176" t="str">
        <f>IFERROR(IF(DD59='Classificação geral'!$G53,'Classificação geral'!$EQ53,""),"")</f>
        <v/>
      </c>
      <c r="DK59" s="176" t="str">
        <f>IFERROR(IF(DD59='Classificação geral'!$G53,'Classificação geral'!$ER53,""),"")</f>
        <v/>
      </c>
      <c r="DL59" s="176" t="str">
        <f>IFERROR(IF(DD59='Classificação geral'!$G53,'Classificação geral'!$ES53,""),"")</f>
        <v/>
      </c>
      <c r="DM59" s="176" t="str">
        <f>IFERROR(IF(DD59='Classificação geral'!$G53,'Classificação geral'!$ET53,""),"")</f>
        <v/>
      </c>
      <c r="DN59" s="180">
        <f>IFERROR(IF(DD59='Classificação geral'!$G53,'Classificação geral'!$AK53,""),"")</f>
        <v>0</v>
      </c>
      <c r="DO59" s="190" t="str">
        <f>IF($DD59='Classificação geral'!$G53,'Classificação geral'!$AL53,"")</f>
        <v/>
      </c>
      <c r="DP59" s="179" t="str">
        <f>IFERROR(RANK(DO59,DO:DO,0)+ COUNTIF(DO$12:DO58,DO59),"")</f>
        <v/>
      </c>
      <c r="DR59" s="195" t="str">
        <f>IFERROR(IF(AND('Classificação geral'!$G53="mas",'Classificação geral'!$H53=3,'Classificação geral'!$F53="par"),'Classificação geral'!$C53,""),"")</f>
        <v/>
      </c>
      <c r="DS59" s="196">
        <f>IF($DR59='Classificação geral'!$C53,'Classificação geral'!$D53,"")</f>
        <v>0</v>
      </c>
      <c r="DT59" s="196">
        <f>IF($DR59='Classificação geral'!$C53,'Classificação geral'!$E53,"")</f>
        <v>0</v>
      </c>
      <c r="DU59" s="196" t="str">
        <f>IF($DR59='Classificação geral'!$C53,'Classificação geral'!$F53,"")</f>
        <v/>
      </c>
      <c r="DV59" s="196" t="str">
        <f>IF($DR59='Classificação geral'!$C53,'Classificação geral'!$G53,"")</f>
        <v/>
      </c>
      <c r="DW59" s="195">
        <f>IF($DV59='Classificação geral'!$G53,'Classificação geral'!$H53,"")</f>
        <v>0</v>
      </c>
      <c r="DX59" s="176">
        <f>IFERROR(IF(DV59='Classificação geral'!$G53,'Classificação geral'!$K53,""),"")</f>
        <v>0</v>
      </c>
      <c r="DY59" s="176">
        <f>IFERROR(IF(DV59='Classificação geral'!$G53,'Classificação geral'!$L53,""),"")</f>
        <v>0</v>
      </c>
      <c r="DZ59" s="176">
        <f>IFERROR(IF(DV59='Classificação geral'!$G53,'Classificação geral'!$J53,""),"")</f>
        <v>0</v>
      </c>
      <c r="EA59" s="176" t="str">
        <f>IFERROR(IF(DV59='Classificação geral'!$G53,'Classificação geral'!$EP53,""),"")</f>
        <v/>
      </c>
      <c r="EB59" s="176" t="str">
        <f>IFERROR(IF(DV59='Classificação geral'!$G53,'Classificação geral'!$EQ53,""),"")</f>
        <v/>
      </c>
      <c r="EC59" s="176" t="str">
        <f>IFERROR(IF(DV59='Classificação geral'!$G53,'Classificação geral'!$ER53,""),"")</f>
        <v/>
      </c>
      <c r="ED59" s="176" t="str">
        <f>IFERROR(IF(DV59='Classificação geral'!$G53,'Classificação geral'!$ES53,""),"")</f>
        <v/>
      </c>
      <c r="EE59" s="176" t="str">
        <f>IFERROR(IF(DV59='Classificação geral'!$G53,'Classificação geral'!$ET53,""),"")</f>
        <v/>
      </c>
      <c r="EF59" s="180">
        <f>IFERROR(IF(DV59='Classificação geral'!$G53,'Classificação geral'!$AK53,""),"")</f>
        <v>0</v>
      </c>
      <c r="EG59" s="195" t="str">
        <f>IF($DV59='Classificação geral'!$G53,'Classificação geral'!$AL53,"")</f>
        <v/>
      </c>
      <c r="EH59" s="179" t="str">
        <f>IFERROR(RANK(EG59,EG:EG,0)+ COUNTIF(EG$12:EG58,EG59),"")</f>
        <v/>
      </c>
      <c r="EJ59" s="195" t="str">
        <f>IFERROR(IF(AND('Classificação geral'!$G53="fem",'Classificação geral'!$H53=3,'Classificação geral'!$F53="trio"),'Classificação geral'!$C53,""),"")</f>
        <v/>
      </c>
      <c r="EK59" s="196">
        <f>IF(EJ59='Classificação geral'!$C53,'Classificação geral'!$D53,"")</f>
        <v>0</v>
      </c>
      <c r="EL59" s="196">
        <f>IF(EJ59='Classificação geral'!$C53,'Classificação geral'!$E53,"")</f>
        <v>0</v>
      </c>
      <c r="EM59" s="196" t="str">
        <f>IF(EJ59='Classificação geral'!$C53,'Classificação geral'!$F53,"")</f>
        <v/>
      </c>
      <c r="EN59" s="196" t="str">
        <f>IF(EJ59='Classificação geral'!$C53,'Classificação geral'!$G53,"")</f>
        <v/>
      </c>
      <c r="EO59" s="195">
        <f>IF(EN59='Classificação geral'!$G53,'Classificação geral'!$H53,"")</f>
        <v>0</v>
      </c>
      <c r="EP59" s="176">
        <f>IFERROR(IF(EN59='Classificação geral'!$G53,'Classificação geral'!$K53,""),"")</f>
        <v>0</v>
      </c>
      <c r="EQ59" s="176">
        <f>IFERROR(IF(EN59='Classificação geral'!$G53,'Classificação geral'!$L53,""),"")</f>
        <v>0</v>
      </c>
      <c r="ER59" s="176">
        <f>IFERROR(IF(EN59='Classificação geral'!$G53,'Classificação geral'!$J53,""),"")</f>
        <v>0</v>
      </c>
      <c r="ES59" s="176" t="str">
        <f>IFERROR(IF(EN59='Classificação geral'!$G53,'Classificação geral'!$EP53,""),"")</f>
        <v/>
      </c>
      <c r="ET59" s="176" t="str">
        <f>IFERROR(IF(EN59='Classificação geral'!$G53,'Classificação geral'!$EQ53,""),"")</f>
        <v/>
      </c>
      <c r="EU59" s="176" t="str">
        <f>IFERROR(IF(EN59='Classificação geral'!$G53,'Classificação geral'!$ER53,""),"")</f>
        <v/>
      </c>
      <c r="EV59" s="176" t="str">
        <f>IFERROR(IF(EN59='Classificação geral'!$G53,'Classificação geral'!$ES53,""),"")</f>
        <v/>
      </c>
      <c r="EW59" s="176" t="str">
        <f>IFERROR(IF(EN59='Classificação geral'!$G53,'Classificação geral'!$ET53,""),"")</f>
        <v/>
      </c>
      <c r="EX59" s="180">
        <f>IFERROR(IF(EN59='Classificação geral'!$G53,'Classificação geral'!$AK53,""),"")</f>
        <v>0</v>
      </c>
      <c r="EY59" s="195" t="str">
        <f>IF(EN59='Classificação geral'!$G53,'Classificação geral'!$AL53,"")</f>
        <v/>
      </c>
      <c r="EZ59" s="179" t="str">
        <f>IFERROR(RANK(EY59,EY:EY,0)+ COUNTIF(EY$12:EY58,EY59),"")</f>
        <v/>
      </c>
      <c r="FB59" s="195" t="str">
        <f>IFERROR(IF(AND('Classificação geral'!$G53="mas",'Classificação geral'!$H53=3,'Classificação geral'!$F53="trio"),'Classificação geral'!$C53,""),"")</f>
        <v/>
      </c>
      <c r="FC59" s="196">
        <f>IF(FB59='Classificação geral'!$C53,'Classificação geral'!$D53,"")</f>
        <v>0</v>
      </c>
      <c r="FD59" s="196">
        <f>IF(FB59='Classificação geral'!$C53,'Classificação geral'!$E53,"")</f>
        <v>0</v>
      </c>
      <c r="FE59" s="196" t="str">
        <f>IF(FB59='Classificação geral'!$C53,'Classificação geral'!$F53,"")</f>
        <v/>
      </c>
      <c r="FF59" s="196" t="str">
        <f>IF(FB59='Classificação geral'!$C53,'Classificação geral'!$G53,"")</f>
        <v/>
      </c>
      <c r="FG59" s="195">
        <f>IF(FF59='Classificação geral'!$G53,'Classificação geral'!$H53,"")</f>
        <v>0</v>
      </c>
      <c r="FH59" s="176">
        <f>IFERROR(IF(FF59='Classificação geral'!$G53,'Classificação geral'!$K53,""),"")</f>
        <v>0</v>
      </c>
      <c r="FI59" s="176">
        <f>IFERROR(IF(FF59='Classificação geral'!$G53,'Classificação geral'!$L53,""),"")</f>
        <v>0</v>
      </c>
      <c r="FJ59" s="176">
        <f>IFERROR(IF(FF59='Classificação geral'!$G53,'Classificação geral'!$J53,""),"")</f>
        <v>0</v>
      </c>
      <c r="FK59" s="176" t="str">
        <f>IFERROR(IF(FF59='Classificação geral'!$G53,'Classificação geral'!$EP53,""),"")</f>
        <v/>
      </c>
      <c r="FL59" s="176" t="str">
        <f>IFERROR(IF(FF59='Classificação geral'!$G53,'Classificação geral'!$EQ53,""),"")</f>
        <v/>
      </c>
      <c r="FM59" s="176" t="str">
        <f>IFERROR(IF(FF59='Classificação geral'!$G53,'Classificação geral'!$ER53,""),"")</f>
        <v/>
      </c>
      <c r="FN59" s="176" t="str">
        <f>IFERROR(IF(FF59='Classificação geral'!$G53,'Classificação geral'!$ES53,""),"")</f>
        <v/>
      </c>
      <c r="FO59" s="176" t="str">
        <f>IFERROR(IF(FF59='Classificação geral'!$G53,'Classificação geral'!$ET53,""),"")</f>
        <v/>
      </c>
      <c r="FP59" s="180">
        <f>IFERROR(IF(FF59='Classificação geral'!$G53,'Classificação geral'!$AK53,""),"")</f>
        <v>0</v>
      </c>
      <c r="FQ59" s="195" t="str">
        <f>IF(FF59='Classificação geral'!$G53,'Classificação geral'!$AL53,"")</f>
        <v/>
      </c>
      <c r="FR59" s="179" t="str">
        <f>IFERROR(RANK(FQ59,FQ:FQ,0)+ COUNTIF(FQ$12:FQ58,FQ59),"")</f>
        <v/>
      </c>
      <c r="FT59" s="195" t="str">
        <f>IFERROR(IF(AND('Classificação geral'!$G53="misto",'Classificação geral'!$H53=3,'Classificação geral'!$F53="par"),'Classificação geral'!$C53,""),"")</f>
        <v/>
      </c>
      <c r="FU59" s="196">
        <f>IF(FT59='Classificação geral'!$C53,'Classificação geral'!$D53,"")</f>
        <v>0</v>
      </c>
      <c r="FV59" s="196">
        <f>IF(FT59='Classificação geral'!$C53,'Classificação geral'!$E53,"")</f>
        <v>0</v>
      </c>
      <c r="FW59" s="196" t="str">
        <f>IF(FT59='Classificação geral'!$C53,'Classificação geral'!$F53,"")</f>
        <v/>
      </c>
      <c r="FX59" s="196" t="str">
        <f>IF(FT59='Classificação geral'!$C53,'Classificação geral'!$G53,"")</f>
        <v/>
      </c>
      <c r="FY59" s="195">
        <f>IF(FX59='Classificação geral'!$G53,'Classificação geral'!$H53,"")</f>
        <v>0</v>
      </c>
      <c r="FZ59" s="176">
        <f>IFERROR(IF(FX59='Classificação geral'!$G53,'Classificação geral'!$K53,""),"")</f>
        <v>0</v>
      </c>
      <c r="GA59" s="176">
        <f>IFERROR(IF(FX59='Classificação geral'!$G53,'Classificação geral'!$L53,""),"")</f>
        <v>0</v>
      </c>
      <c r="GB59" s="176">
        <f>IFERROR(IF(FX59='Classificação geral'!$G53,'Classificação geral'!$J53,""),"")</f>
        <v>0</v>
      </c>
      <c r="GC59" s="176" t="str">
        <f>IFERROR(IF(FX59='Classificação geral'!$G53,'Classificação geral'!$EP53,""),"")</f>
        <v/>
      </c>
      <c r="GD59" s="176" t="str">
        <f>IFERROR(IF(FX59='Classificação geral'!$G53,'Classificação geral'!$EQ53,""),"")</f>
        <v/>
      </c>
      <c r="GE59" s="176" t="str">
        <f>IFERROR(IF(FX59='Classificação geral'!$G53,'Classificação geral'!$ER53,""),"")</f>
        <v/>
      </c>
      <c r="GF59" s="176" t="str">
        <f>IFERROR(IF(FX59='Classificação geral'!$G53,'Classificação geral'!$ES53,""),"")</f>
        <v/>
      </c>
      <c r="GG59" s="176" t="str">
        <f>IFERROR(IF(FX59='Classificação geral'!$G53,'Classificação geral'!$ET53,""),"")</f>
        <v/>
      </c>
      <c r="GH59" s="180">
        <f>IFERROR(IF(FX59='Classificação geral'!$G53,'Classificação geral'!$AK53,""),"")</f>
        <v>0</v>
      </c>
      <c r="GI59" s="195" t="str">
        <f>IF(FX59='Classificação geral'!$G53,'Classificação geral'!$AL53,"")</f>
        <v/>
      </c>
      <c r="GJ59" s="179" t="str">
        <f>IFERROR(RANK(GI59,GI:GI,0)+ COUNTIF(GI$12:GI58,GI59),"")</f>
        <v/>
      </c>
    </row>
    <row r="60" spans="2:192" s="181" customFormat="1" ht="21.75" customHeight="1" x14ac:dyDescent="0.3">
      <c r="B60" s="192" t="str">
        <f t="shared" si="80"/>
        <v/>
      </c>
      <c r="C60" s="193" t="str">
        <f t="shared" si="81"/>
        <v/>
      </c>
      <c r="D60" s="194" t="str">
        <f t="shared" si="82"/>
        <v/>
      </c>
      <c r="E60" s="194" t="str">
        <f t="shared" si="83"/>
        <v/>
      </c>
      <c r="F60" s="194" t="str">
        <f t="shared" si="84"/>
        <v/>
      </c>
      <c r="G60" s="194" t="str">
        <f t="shared" si="85"/>
        <v/>
      </c>
      <c r="H60" s="185" t="str">
        <f t="shared" si="86"/>
        <v/>
      </c>
      <c r="I60" s="185" t="str">
        <f t="shared" si="87"/>
        <v/>
      </c>
      <c r="J60" s="185" t="str">
        <f t="shared" si="88"/>
        <v/>
      </c>
      <c r="K60" s="277" t="str">
        <f t="shared" si="89"/>
        <v/>
      </c>
      <c r="L60" s="277" t="str">
        <f t="shared" si="90"/>
        <v/>
      </c>
      <c r="M60" s="277" t="str">
        <f t="shared" si="91"/>
        <v/>
      </c>
      <c r="N60" s="277" t="str">
        <f t="shared" si="92"/>
        <v/>
      </c>
      <c r="O60" s="277" t="str">
        <f t="shared" si="93"/>
        <v/>
      </c>
      <c r="P60" s="278" t="str">
        <f t="shared" si="94"/>
        <v/>
      </c>
      <c r="Q60" s="401" t="str">
        <f t="shared" si="15"/>
        <v/>
      </c>
      <c r="R60" s="186">
        <v>47</v>
      </c>
      <c r="S60" s="187"/>
      <c r="T60" s="187"/>
      <c r="U60" s="192" t="str">
        <f t="shared" si="95"/>
        <v/>
      </c>
      <c r="V60" s="193" t="str">
        <f t="shared" si="96"/>
        <v/>
      </c>
      <c r="W60" s="194" t="str">
        <f t="shared" si="97"/>
        <v/>
      </c>
      <c r="X60" s="194" t="str">
        <f t="shared" si="98"/>
        <v/>
      </c>
      <c r="Y60" s="194" t="str">
        <f t="shared" si="99"/>
        <v/>
      </c>
      <c r="Z60" s="194" t="str">
        <f t="shared" si="100"/>
        <v/>
      </c>
      <c r="AA60" s="185" t="str">
        <f t="shared" si="101"/>
        <v/>
      </c>
      <c r="AB60" s="185" t="str">
        <f t="shared" si="102"/>
        <v/>
      </c>
      <c r="AC60" s="185" t="str">
        <f t="shared" si="103"/>
        <v/>
      </c>
      <c r="AD60" s="277" t="str">
        <f t="shared" si="104"/>
        <v/>
      </c>
      <c r="AE60" s="277" t="str">
        <f t="shared" si="105"/>
        <v/>
      </c>
      <c r="AF60" s="277" t="str">
        <f t="shared" si="106"/>
        <v/>
      </c>
      <c r="AG60" s="277" t="str">
        <f t="shared" si="107"/>
        <v/>
      </c>
      <c r="AH60" s="277" t="str">
        <f t="shared" si="108"/>
        <v/>
      </c>
      <c r="AI60" s="278" t="str">
        <f t="shared" si="109"/>
        <v/>
      </c>
      <c r="AJ60" s="403" t="str">
        <f t="shared" si="110"/>
        <v/>
      </c>
      <c r="AK60" s="186">
        <v>47</v>
      </c>
      <c r="AN60" s="192" t="str">
        <f t="shared" si="111"/>
        <v/>
      </c>
      <c r="AO60" s="193" t="str">
        <f t="shared" si="112"/>
        <v/>
      </c>
      <c r="AP60" s="194" t="str">
        <f t="shared" si="113"/>
        <v/>
      </c>
      <c r="AQ60" s="194" t="str">
        <f t="shared" si="114"/>
        <v/>
      </c>
      <c r="AR60" s="194" t="str">
        <f t="shared" si="115"/>
        <v/>
      </c>
      <c r="AS60" s="194" t="str">
        <f t="shared" si="116"/>
        <v/>
      </c>
      <c r="AT60" s="185" t="str">
        <f t="shared" si="117"/>
        <v/>
      </c>
      <c r="AU60" s="185" t="str">
        <f t="shared" si="118"/>
        <v/>
      </c>
      <c r="AV60" s="185" t="str">
        <f t="shared" si="119"/>
        <v/>
      </c>
      <c r="AW60" s="277" t="str">
        <f t="shared" si="120"/>
        <v/>
      </c>
      <c r="AX60" s="277" t="str">
        <f t="shared" si="121"/>
        <v/>
      </c>
      <c r="AY60" s="277" t="str">
        <f t="shared" si="122"/>
        <v/>
      </c>
      <c r="AZ60" s="277" t="str">
        <f t="shared" si="123"/>
        <v/>
      </c>
      <c r="BA60" s="277" t="str">
        <f t="shared" si="124"/>
        <v/>
      </c>
      <c r="BB60" s="278" t="str">
        <f t="shared" si="125"/>
        <v/>
      </c>
      <c r="BC60" s="401" t="str">
        <f t="shared" si="126"/>
        <v/>
      </c>
      <c r="BD60" s="186">
        <v>47</v>
      </c>
      <c r="BE60" s="187"/>
      <c r="BF60" s="187"/>
      <c r="BG60" s="192" t="str">
        <f t="shared" si="127"/>
        <v/>
      </c>
      <c r="BH60" s="193" t="str">
        <f t="shared" si="128"/>
        <v/>
      </c>
      <c r="BI60" s="194" t="str">
        <f t="shared" si="129"/>
        <v/>
      </c>
      <c r="BJ60" s="194" t="str">
        <f t="shared" si="130"/>
        <v/>
      </c>
      <c r="BK60" s="194" t="str">
        <f t="shared" si="131"/>
        <v/>
      </c>
      <c r="BL60" s="194" t="str">
        <f t="shared" si="132"/>
        <v/>
      </c>
      <c r="BM60" s="185" t="str">
        <f t="shared" si="133"/>
        <v/>
      </c>
      <c r="BN60" s="185" t="str">
        <f t="shared" si="134"/>
        <v/>
      </c>
      <c r="BO60" s="185" t="str">
        <f t="shared" si="135"/>
        <v/>
      </c>
      <c r="BP60" s="277" t="str">
        <f t="shared" si="136"/>
        <v/>
      </c>
      <c r="BQ60" s="277" t="str">
        <f t="shared" si="137"/>
        <v/>
      </c>
      <c r="BR60" s="277" t="str">
        <f t="shared" si="138"/>
        <v/>
      </c>
      <c r="BS60" s="277" t="str">
        <f t="shared" si="139"/>
        <v/>
      </c>
      <c r="BT60" s="277" t="str">
        <f t="shared" si="140"/>
        <v/>
      </c>
      <c r="BU60" s="278" t="str">
        <f t="shared" si="141"/>
        <v/>
      </c>
      <c r="BV60" s="403" t="str">
        <f t="shared" si="142"/>
        <v/>
      </c>
      <c r="BW60" s="186">
        <v>47</v>
      </c>
      <c r="BY60" s="187"/>
      <c r="BZ60" s="192" t="str">
        <f t="shared" si="143"/>
        <v/>
      </c>
      <c r="CA60" s="193" t="str">
        <f t="shared" si="144"/>
        <v/>
      </c>
      <c r="CB60" s="194" t="str">
        <f t="shared" si="145"/>
        <v/>
      </c>
      <c r="CC60" s="194" t="str">
        <f t="shared" si="146"/>
        <v/>
      </c>
      <c r="CD60" s="194" t="str">
        <f t="shared" si="147"/>
        <v/>
      </c>
      <c r="CE60" s="194" t="str">
        <f t="shared" si="148"/>
        <v/>
      </c>
      <c r="CF60" s="185" t="str">
        <f t="shared" si="70"/>
        <v/>
      </c>
      <c r="CG60" s="185" t="str">
        <f t="shared" si="71"/>
        <v/>
      </c>
      <c r="CH60" s="185" t="str">
        <f t="shared" si="72"/>
        <v/>
      </c>
      <c r="CI60" s="277" t="str">
        <f t="shared" si="73"/>
        <v/>
      </c>
      <c r="CJ60" s="277" t="str">
        <f t="shared" si="74"/>
        <v/>
      </c>
      <c r="CK60" s="277" t="str">
        <f t="shared" si="75"/>
        <v/>
      </c>
      <c r="CL60" s="277" t="str">
        <f t="shared" si="76"/>
        <v/>
      </c>
      <c r="CM60" s="277" t="str">
        <f t="shared" si="77"/>
        <v/>
      </c>
      <c r="CN60" s="278" t="str">
        <f t="shared" si="78"/>
        <v/>
      </c>
      <c r="CO60" s="401" t="str">
        <f t="shared" si="79"/>
        <v/>
      </c>
      <c r="CP60" s="186">
        <v>47</v>
      </c>
      <c r="CQ60" s="187"/>
      <c r="CR60" s="187"/>
      <c r="CS60" s="187"/>
      <c r="CT60" s="187"/>
      <c r="CU60" s="187"/>
      <c r="CV60" s="187"/>
      <c r="CW60" s="187"/>
      <c r="CX60" s="187"/>
      <c r="CZ60" s="189" t="str">
        <f>IFERROR(IF(AND('Classificação geral'!$G54="fem",'Classificação geral'!$H54=3,'Classificação geral'!$F54="par"),'Classificação geral'!$C54,""),"")</f>
        <v/>
      </c>
      <c r="DA60" s="178">
        <f>IF($CZ60='Classificação geral'!$C54,'Classificação geral'!$D54,"")</f>
        <v>0</v>
      </c>
      <c r="DB60" s="178">
        <f>IF($CZ60='Classificação geral'!$C54,'Classificação geral'!$E54,"")</f>
        <v>0</v>
      </c>
      <c r="DC60" s="178" t="str">
        <f>IF($CZ60='Classificação geral'!$C54,'Classificação geral'!$F54,"")</f>
        <v/>
      </c>
      <c r="DD60" s="178" t="str">
        <f>IF($CZ60='Classificação geral'!$C54,'Classificação geral'!$G54,"")</f>
        <v/>
      </c>
      <c r="DE60" s="189">
        <f>IF($DD60='Classificação geral'!$G54,'Classificação geral'!$H54,"")</f>
        <v>0</v>
      </c>
      <c r="DF60" s="176">
        <f>IFERROR(IF(DD60='Classificação geral'!$G54,'Classificação geral'!$K54,""),"")</f>
        <v>0</v>
      </c>
      <c r="DG60" s="176">
        <f>IFERROR(IF(DD60='Classificação geral'!$G54,'Classificação geral'!$L54,""),"")</f>
        <v>0</v>
      </c>
      <c r="DH60" s="176">
        <f>IFERROR(IF(DD60='Classificação geral'!$G54,'Classificação geral'!$J54,""),"")</f>
        <v>0</v>
      </c>
      <c r="DI60" s="176" t="str">
        <f>IFERROR(IF(DD60='Classificação geral'!$G54,'Classificação geral'!$EP54,""),"")</f>
        <v/>
      </c>
      <c r="DJ60" s="176" t="str">
        <f>IFERROR(IF(DD60='Classificação geral'!$G54,'Classificação geral'!$EQ54,""),"")</f>
        <v/>
      </c>
      <c r="DK60" s="176" t="str">
        <f>IFERROR(IF(DD60='Classificação geral'!$G54,'Classificação geral'!$ER54,""),"")</f>
        <v/>
      </c>
      <c r="DL60" s="176" t="str">
        <f>IFERROR(IF(DD60='Classificação geral'!$G54,'Classificação geral'!$ES54,""),"")</f>
        <v/>
      </c>
      <c r="DM60" s="176" t="str">
        <f>IFERROR(IF(DD60='Classificação geral'!$G54,'Classificação geral'!$ET54,""),"")</f>
        <v/>
      </c>
      <c r="DN60" s="180">
        <f>IFERROR(IF(DD60='Classificação geral'!$G54,'Classificação geral'!$AK54,""),"")</f>
        <v>0</v>
      </c>
      <c r="DO60" s="190" t="str">
        <f>IF($DD60='Classificação geral'!$G54,'Classificação geral'!$AL54,"")</f>
        <v/>
      </c>
      <c r="DP60" s="179" t="str">
        <f>IFERROR(RANK(DO60,DO:DO,0)+ COUNTIF(DO$12:DO59,DO60),"")</f>
        <v/>
      </c>
      <c r="DR60" s="195" t="str">
        <f>IFERROR(IF(AND('Classificação geral'!$G54="mas",'Classificação geral'!$H54=3,'Classificação geral'!$F54="par"),'Classificação geral'!$C54,""),"")</f>
        <v/>
      </c>
      <c r="DS60" s="196">
        <f>IF($DR60='Classificação geral'!$C54,'Classificação geral'!$D54,"")</f>
        <v>0</v>
      </c>
      <c r="DT60" s="196">
        <f>IF($DR60='Classificação geral'!$C54,'Classificação geral'!$E54,"")</f>
        <v>0</v>
      </c>
      <c r="DU60" s="196" t="str">
        <f>IF($DR60='Classificação geral'!$C54,'Classificação geral'!$F54,"")</f>
        <v/>
      </c>
      <c r="DV60" s="196" t="str">
        <f>IF($DR60='Classificação geral'!$C54,'Classificação geral'!$G54,"")</f>
        <v/>
      </c>
      <c r="DW60" s="195">
        <f>IF($DV60='Classificação geral'!$G54,'Classificação geral'!$H54,"")</f>
        <v>0</v>
      </c>
      <c r="DX60" s="176">
        <f>IFERROR(IF(DV60='Classificação geral'!$G54,'Classificação geral'!$K54,""),"")</f>
        <v>0</v>
      </c>
      <c r="DY60" s="176">
        <f>IFERROR(IF(DV60='Classificação geral'!$G54,'Classificação geral'!$L54,""),"")</f>
        <v>0</v>
      </c>
      <c r="DZ60" s="176">
        <f>IFERROR(IF(DV60='Classificação geral'!$G54,'Classificação geral'!$J54,""),"")</f>
        <v>0</v>
      </c>
      <c r="EA60" s="176" t="str">
        <f>IFERROR(IF(DV60='Classificação geral'!$G54,'Classificação geral'!$EP54,""),"")</f>
        <v/>
      </c>
      <c r="EB60" s="176" t="str">
        <f>IFERROR(IF(DV60='Classificação geral'!$G54,'Classificação geral'!$EQ54,""),"")</f>
        <v/>
      </c>
      <c r="EC60" s="176" t="str">
        <f>IFERROR(IF(DV60='Classificação geral'!$G54,'Classificação geral'!$ER54,""),"")</f>
        <v/>
      </c>
      <c r="ED60" s="176" t="str">
        <f>IFERROR(IF(DV60='Classificação geral'!$G54,'Classificação geral'!$ES54,""),"")</f>
        <v/>
      </c>
      <c r="EE60" s="176" t="str">
        <f>IFERROR(IF(DV60='Classificação geral'!$G54,'Classificação geral'!$ET54,""),"")</f>
        <v/>
      </c>
      <c r="EF60" s="180">
        <f>IFERROR(IF(DV60='Classificação geral'!$G54,'Classificação geral'!$AK54,""),"")</f>
        <v>0</v>
      </c>
      <c r="EG60" s="195" t="str">
        <f>IF($DV60='Classificação geral'!$G54,'Classificação geral'!$AL54,"")</f>
        <v/>
      </c>
      <c r="EH60" s="179" t="str">
        <f>IFERROR(RANK(EG60,EG:EG,0)+ COUNTIF(EG$12:EG59,EG60),"")</f>
        <v/>
      </c>
      <c r="EJ60" s="195" t="str">
        <f>IFERROR(IF(AND('Classificação geral'!$G54="fem",'Classificação geral'!$H54=3,'Classificação geral'!$F54="trio"),'Classificação geral'!$C54,""),"")</f>
        <v/>
      </c>
      <c r="EK60" s="196">
        <f>IF(EJ60='Classificação geral'!$C54,'Classificação geral'!$D54,"")</f>
        <v>0</v>
      </c>
      <c r="EL60" s="196">
        <f>IF(EJ60='Classificação geral'!$C54,'Classificação geral'!$E54,"")</f>
        <v>0</v>
      </c>
      <c r="EM60" s="196" t="str">
        <f>IF(EJ60='Classificação geral'!$C54,'Classificação geral'!$F54,"")</f>
        <v/>
      </c>
      <c r="EN60" s="196" t="str">
        <f>IF(EJ60='Classificação geral'!$C54,'Classificação geral'!$G54,"")</f>
        <v/>
      </c>
      <c r="EO60" s="195">
        <f>IF(EN60='Classificação geral'!$G54,'Classificação geral'!$H54,"")</f>
        <v>0</v>
      </c>
      <c r="EP60" s="176">
        <f>IFERROR(IF(EN60='Classificação geral'!$G54,'Classificação geral'!$K54,""),"")</f>
        <v>0</v>
      </c>
      <c r="EQ60" s="176">
        <f>IFERROR(IF(EN60='Classificação geral'!$G54,'Classificação geral'!$L54,""),"")</f>
        <v>0</v>
      </c>
      <c r="ER60" s="176">
        <f>IFERROR(IF(EN60='Classificação geral'!$G54,'Classificação geral'!$J54,""),"")</f>
        <v>0</v>
      </c>
      <c r="ES60" s="176" t="str">
        <f>IFERROR(IF(EN60='Classificação geral'!$G54,'Classificação geral'!$EP54,""),"")</f>
        <v/>
      </c>
      <c r="ET60" s="176" t="str">
        <f>IFERROR(IF(EN60='Classificação geral'!$G54,'Classificação geral'!$EQ54,""),"")</f>
        <v/>
      </c>
      <c r="EU60" s="176" t="str">
        <f>IFERROR(IF(EN60='Classificação geral'!$G54,'Classificação geral'!$ER54,""),"")</f>
        <v/>
      </c>
      <c r="EV60" s="176" t="str">
        <f>IFERROR(IF(EN60='Classificação geral'!$G54,'Classificação geral'!$ES54,""),"")</f>
        <v/>
      </c>
      <c r="EW60" s="176" t="str">
        <f>IFERROR(IF(EN60='Classificação geral'!$G54,'Classificação geral'!$ET54,""),"")</f>
        <v/>
      </c>
      <c r="EX60" s="180">
        <f>IFERROR(IF(EN60='Classificação geral'!$G54,'Classificação geral'!$AK54,""),"")</f>
        <v>0</v>
      </c>
      <c r="EY60" s="195" t="str">
        <f>IF(EN60='Classificação geral'!$G54,'Classificação geral'!$AL54,"")</f>
        <v/>
      </c>
      <c r="EZ60" s="179" t="str">
        <f>IFERROR(RANK(EY60,EY:EY,0)+ COUNTIF(EY$12:EY59,EY60),"")</f>
        <v/>
      </c>
      <c r="FB60" s="195" t="str">
        <f>IFERROR(IF(AND('Classificação geral'!$G54="mas",'Classificação geral'!$H54=3,'Classificação geral'!$F54="trio"),'Classificação geral'!$C54,""),"")</f>
        <v/>
      </c>
      <c r="FC60" s="196">
        <f>IF(FB60='Classificação geral'!$C54,'Classificação geral'!$D54,"")</f>
        <v>0</v>
      </c>
      <c r="FD60" s="196">
        <f>IF(FB60='Classificação geral'!$C54,'Classificação geral'!$E54,"")</f>
        <v>0</v>
      </c>
      <c r="FE60" s="196" t="str">
        <f>IF(FB60='Classificação geral'!$C54,'Classificação geral'!$F54,"")</f>
        <v/>
      </c>
      <c r="FF60" s="196" t="str">
        <f>IF(FB60='Classificação geral'!$C54,'Classificação geral'!$G54,"")</f>
        <v/>
      </c>
      <c r="FG60" s="195">
        <f>IF(FF60='Classificação geral'!$G54,'Classificação geral'!$H54,"")</f>
        <v>0</v>
      </c>
      <c r="FH60" s="176">
        <f>IFERROR(IF(FF60='Classificação geral'!$G54,'Classificação geral'!$K54,""),"")</f>
        <v>0</v>
      </c>
      <c r="FI60" s="176">
        <f>IFERROR(IF(FF60='Classificação geral'!$G54,'Classificação geral'!$L54,""),"")</f>
        <v>0</v>
      </c>
      <c r="FJ60" s="176">
        <f>IFERROR(IF(FF60='Classificação geral'!$G54,'Classificação geral'!$J54,""),"")</f>
        <v>0</v>
      </c>
      <c r="FK60" s="176" t="str">
        <f>IFERROR(IF(FF60='Classificação geral'!$G54,'Classificação geral'!$EP54,""),"")</f>
        <v/>
      </c>
      <c r="FL60" s="176" t="str">
        <f>IFERROR(IF(FF60='Classificação geral'!$G54,'Classificação geral'!$EQ54,""),"")</f>
        <v/>
      </c>
      <c r="FM60" s="176" t="str">
        <f>IFERROR(IF(FF60='Classificação geral'!$G54,'Classificação geral'!$ER54,""),"")</f>
        <v/>
      </c>
      <c r="FN60" s="176" t="str">
        <f>IFERROR(IF(FF60='Classificação geral'!$G54,'Classificação geral'!$ES54,""),"")</f>
        <v/>
      </c>
      <c r="FO60" s="176" t="str">
        <f>IFERROR(IF(FF60='Classificação geral'!$G54,'Classificação geral'!$ET54,""),"")</f>
        <v/>
      </c>
      <c r="FP60" s="180">
        <f>IFERROR(IF(FF60='Classificação geral'!$G54,'Classificação geral'!$AK54,""),"")</f>
        <v>0</v>
      </c>
      <c r="FQ60" s="195" t="str">
        <f>IF(FF60='Classificação geral'!$G54,'Classificação geral'!$AL54,"")</f>
        <v/>
      </c>
      <c r="FR60" s="179" t="str">
        <f>IFERROR(RANK(FQ60,FQ:FQ,0)+ COUNTIF(FQ$12:FQ59,FQ60),"")</f>
        <v/>
      </c>
      <c r="FT60" s="195" t="str">
        <f>IFERROR(IF(AND('Classificação geral'!$G54="misto",'Classificação geral'!$H54=3,'Classificação geral'!$F54="par"),'Classificação geral'!$C54,""),"")</f>
        <v/>
      </c>
      <c r="FU60" s="196">
        <f>IF(FT60='Classificação geral'!$C54,'Classificação geral'!$D54,"")</f>
        <v>0</v>
      </c>
      <c r="FV60" s="196">
        <f>IF(FT60='Classificação geral'!$C54,'Classificação geral'!$E54,"")</f>
        <v>0</v>
      </c>
      <c r="FW60" s="196" t="str">
        <f>IF(FT60='Classificação geral'!$C54,'Classificação geral'!$F54,"")</f>
        <v/>
      </c>
      <c r="FX60" s="196" t="str">
        <f>IF(FT60='Classificação geral'!$C54,'Classificação geral'!$G54,"")</f>
        <v/>
      </c>
      <c r="FY60" s="195">
        <f>IF(FX60='Classificação geral'!$G54,'Classificação geral'!$H54,"")</f>
        <v>0</v>
      </c>
      <c r="FZ60" s="176">
        <f>IFERROR(IF(FX60='Classificação geral'!$G54,'Classificação geral'!$K54,""),"")</f>
        <v>0</v>
      </c>
      <c r="GA60" s="176">
        <f>IFERROR(IF(FX60='Classificação geral'!$G54,'Classificação geral'!$L54,""),"")</f>
        <v>0</v>
      </c>
      <c r="GB60" s="176">
        <f>IFERROR(IF(FX60='Classificação geral'!$G54,'Classificação geral'!$J54,""),"")</f>
        <v>0</v>
      </c>
      <c r="GC60" s="176" t="str">
        <f>IFERROR(IF(FX60='Classificação geral'!$G54,'Classificação geral'!$EP54,""),"")</f>
        <v/>
      </c>
      <c r="GD60" s="176" t="str">
        <f>IFERROR(IF(FX60='Classificação geral'!$G54,'Classificação geral'!$EQ54,""),"")</f>
        <v/>
      </c>
      <c r="GE60" s="176" t="str">
        <f>IFERROR(IF(FX60='Classificação geral'!$G54,'Classificação geral'!$ER54,""),"")</f>
        <v/>
      </c>
      <c r="GF60" s="176" t="str">
        <f>IFERROR(IF(FX60='Classificação geral'!$G54,'Classificação geral'!$ES54,""),"")</f>
        <v/>
      </c>
      <c r="GG60" s="176" t="str">
        <f>IFERROR(IF(FX60='Classificação geral'!$G54,'Classificação geral'!$ET54,""),"")</f>
        <v/>
      </c>
      <c r="GH60" s="180">
        <f>IFERROR(IF(FX60='Classificação geral'!$G54,'Classificação geral'!$AK54,""),"")</f>
        <v>0</v>
      </c>
      <c r="GI60" s="195" t="str">
        <f>IF(FX60='Classificação geral'!$G54,'Classificação geral'!$AL54,"")</f>
        <v/>
      </c>
      <c r="GJ60" s="179" t="str">
        <f>IFERROR(RANK(GI60,GI:GI,0)+ COUNTIF(GI$12:GI59,GI60),"")</f>
        <v/>
      </c>
    </row>
    <row r="61" spans="2:192" s="181" customFormat="1" ht="21.75" customHeight="1" x14ac:dyDescent="0.3">
      <c r="B61" s="192" t="str">
        <f t="shared" si="80"/>
        <v/>
      </c>
      <c r="C61" s="193" t="str">
        <f t="shared" si="81"/>
        <v/>
      </c>
      <c r="D61" s="194" t="str">
        <f t="shared" si="82"/>
        <v/>
      </c>
      <c r="E61" s="194" t="str">
        <f t="shared" si="83"/>
        <v/>
      </c>
      <c r="F61" s="194" t="str">
        <f t="shared" si="84"/>
        <v/>
      </c>
      <c r="G61" s="194" t="str">
        <f t="shared" si="85"/>
        <v/>
      </c>
      <c r="H61" s="185" t="str">
        <f t="shared" si="86"/>
        <v/>
      </c>
      <c r="I61" s="185" t="str">
        <f t="shared" si="87"/>
        <v/>
      </c>
      <c r="J61" s="185" t="str">
        <f t="shared" si="88"/>
        <v/>
      </c>
      <c r="K61" s="277" t="str">
        <f t="shared" si="89"/>
        <v/>
      </c>
      <c r="L61" s="277" t="str">
        <f t="shared" si="90"/>
        <v/>
      </c>
      <c r="M61" s="277" t="str">
        <f t="shared" si="91"/>
        <v/>
      </c>
      <c r="N61" s="277" t="str">
        <f t="shared" si="92"/>
        <v/>
      </c>
      <c r="O61" s="277" t="str">
        <f t="shared" si="93"/>
        <v/>
      </c>
      <c r="P61" s="278" t="str">
        <f t="shared" si="94"/>
        <v/>
      </c>
      <c r="Q61" s="401" t="str">
        <f t="shared" si="15"/>
        <v/>
      </c>
      <c r="R61" s="186">
        <v>48</v>
      </c>
      <c r="S61" s="187"/>
      <c r="T61" s="187"/>
      <c r="U61" s="192" t="str">
        <f t="shared" si="95"/>
        <v/>
      </c>
      <c r="V61" s="193" t="str">
        <f t="shared" si="96"/>
        <v/>
      </c>
      <c r="W61" s="194" t="str">
        <f t="shared" si="97"/>
        <v/>
      </c>
      <c r="X61" s="194" t="str">
        <f t="shared" si="98"/>
        <v/>
      </c>
      <c r="Y61" s="194" t="str">
        <f t="shared" si="99"/>
        <v/>
      </c>
      <c r="Z61" s="194" t="str">
        <f t="shared" si="100"/>
        <v/>
      </c>
      <c r="AA61" s="185" t="str">
        <f t="shared" si="101"/>
        <v/>
      </c>
      <c r="AB61" s="185" t="str">
        <f t="shared" si="102"/>
        <v/>
      </c>
      <c r="AC61" s="185" t="str">
        <f t="shared" si="103"/>
        <v/>
      </c>
      <c r="AD61" s="277" t="str">
        <f t="shared" si="104"/>
        <v/>
      </c>
      <c r="AE61" s="277" t="str">
        <f t="shared" si="105"/>
        <v/>
      </c>
      <c r="AF61" s="277" t="str">
        <f t="shared" si="106"/>
        <v/>
      </c>
      <c r="AG61" s="277" t="str">
        <f t="shared" si="107"/>
        <v/>
      </c>
      <c r="AH61" s="277" t="str">
        <f t="shared" si="108"/>
        <v/>
      </c>
      <c r="AI61" s="278" t="str">
        <f t="shared" si="109"/>
        <v/>
      </c>
      <c r="AJ61" s="403" t="str">
        <f t="shared" si="110"/>
        <v/>
      </c>
      <c r="AK61" s="186">
        <v>48</v>
      </c>
      <c r="AN61" s="192" t="str">
        <f t="shared" si="111"/>
        <v/>
      </c>
      <c r="AO61" s="193" t="str">
        <f t="shared" si="112"/>
        <v/>
      </c>
      <c r="AP61" s="194" t="str">
        <f t="shared" si="113"/>
        <v/>
      </c>
      <c r="AQ61" s="194" t="str">
        <f t="shared" si="114"/>
        <v/>
      </c>
      <c r="AR61" s="194" t="str">
        <f t="shared" si="115"/>
        <v/>
      </c>
      <c r="AS61" s="194" t="str">
        <f t="shared" si="116"/>
        <v/>
      </c>
      <c r="AT61" s="185" t="str">
        <f t="shared" si="117"/>
        <v/>
      </c>
      <c r="AU61" s="185" t="str">
        <f t="shared" si="118"/>
        <v/>
      </c>
      <c r="AV61" s="185" t="str">
        <f t="shared" si="119"/>
        <v/>
      </c>
      <c r="AW61" s="277" t="str">
        <f t="shared" si="120"/>
        <v/>
      </c>
      <c r="AX61" s="277" t="str">
        <f t="shared" si="121"/>
        <v/>
      </c>
      <c r="AY61" s="277" t="str">
        <f t="shared" si="122"/>
        <v/>
      </c>
      <c r="AZ61" s="277" t="str">
        <f t="shared" si="123"/>
        <v/>
      </c>
      <c r="BA61" s="277" t="str">
        <f t="shared" si="124"/>
        <v/>
      </c>
      <c r="BB61" s="278" t="str">
        <f t="shared" si="125"/>
        <v/>
      </c>
      <c r="BC61" s="401" t="str">
        <f t="shared" si="126"/>
        <v/>
      </c>
      <c r="BD61" s="186">
        <v>48</v>
      </c>
      <c r="BE61" s="187"/>
      <c r="BF61" s="187"/>
      <c r="BG61" s="192" t="str">
        <f t="shared" si="127"/>
        <v/>
      </c>
      <c r="BH61" s="193" t="str">
        <f t="shared" si="128"/>
        <v/>
      </c>
      <c r="BI61" s="194" t="str">
        <f t="shared" si="129"/>
        <v/>
      </c>
      <c r="BJ61" s="194" t="str">
        <f t="shared" si="130"/>
        <v/>
      </c>
      <c r="BK61" s="194" t="str">
        <f t="shared" si="131"/>
        <v/>
      </c>
      <c r="BL61" s="194" t="str">
        <f t="shared" si="132"/>
        <v/>
      </c>
      <c r="BM61" s="185" t="str">
        <f t="shared" si="133"/>
        <v/>
      </c>
      <c r="BN61" s="185" t="str">
        <f t="shared" si="134"/>
        <v/>
      </c>
      <c r="BO61" s="185" t="str">
        <f t="shared" si="135"/>
        <v/>
      </c>
      <c r="BP61" s="277" t="str">
        <f t="shared" si="136"/>
        <v/>
      </c>
      <c r="BQ61" s="277" t="str">
        <f t="shared" si="137"/>
        <v/>
      </c>
      <c r="BR61" s="277" t="str">
        <f t="shared" si="138"/>
        <v/>
      </c>
      <c r="BS61" s="277" t="str">
        <f t="shared" si="139"/>
        <v/>
      </c>
      <c r="BT61" s="277" t="str">
        <f t="shared" si="140"/>
        <v/>
      </c>
      <c r="BU61" s="278" t="str">
        <f t="shared" si="141"/>
        <v/>
      </c>
      <c r="BV61" s="403" t="str">
        <f t="shared" si="142"/>
        <v/>
      </c>
      <c r="BW61" s="186">
        <v>48</v>
      </c>
      <c r="BY61" s="187"/>
      <c r="BZ61" s="192" t="str">
        <f t="shared" si="143"/>
        <v/>
      </c>
      <c r="CA61" s="193" t="str">
        <f t="shared" si="144"/>
        <v/>
      </c>
      <c r="CB61" s="194" t="str">
        <f t="shared" si="145"/>
        <v/>
      </c>
      <c r="CC61" s="194" t="str">
        <f t="shared" si="146"/>
        <v/>
      </c>
      <c r="CD61" s="194" t="str">
        <f t="shared" si="147"/>
        <v/>
      </c>
      <c r="CE61" s="194" t="str">
        <f t="shared" si="148"/>
        <v/>
      </c>
      <c r="CF61" s="185" t="str">
        <f t="shared" si="70"/>
        <v/>
      </c>
      <c r="CG61" s="185" t="str">
        <f t="shared" si="71"/>
        <v/>
      </c>
      <c r="CH61" s="185" t="str">
        <f t="shared" si="72"/>
        <v/>
      </c>
      <c r="CI61" s="277" t="str">
        <f t="shared" si="73"/>
        <v/>
      </c>
      <c r="CJ61" s="277" t="str">
        <f t="shared" si="74"/>
        <v/>
      </c>
      <c r="CK61" s="277" t="str">
        <f t="shared" si="75"/>
        <v/>
      </c>
      <c r="CL61" s="277" t="str">
        <f t="shared" si="76"/>
        <v/>
      </c>
      <c r="CM61" s="277" t="str">
        <f t="shared" si="77"/>
        <v/>
      </c>
      <c r="CN61" s="278" t="str">
        <f t="shared" si="78"/>
        <v/>
      </c>
      <c r="CO61" s="401" t="str">
        <f t="shared" si="79"/>
        <v/>
      </c>
      <c r="CP61" s="186">
        <v>48</v>
      </c>
      <c r="CQ61" s="187"/>
      <c r="CR61" s="187"/>
      <c r="CS61" s="187"/>
      <c r="CT61" s="187"/>
      <c r="CU61" s="187"/>
      <c r="CV61" s="187"/>
      <c r="CW61" s="187"/>
      <c r="CX61" s="187"/>
      <c r="CZ61" s="189" t="str">
        <f>IFERROR(IF(AND('Classificação geral'!$G55="fem",'Classificação geral'!$H55=3,'Classificação geral'!$F55="par"),'Classificação geral'!$C55,""),"")</f>
        <v/>
      </c>
      <c r="DA61" s="178">
        <f>IF($CZ61='Classificação geral'!$C55,'Classificação geral'!$D55,"")</f>
        <v>0</v>
      </c>
      <c r="DB61" s="178">
        <f>IF($CZ61='Classificação geral'!$C55,'Classificação geral'!$E55,"")</f>
        <v>0</v>
      </c>
      <c r="DC61" s="178" t="str">
        <f>IF($CZ61='Classificação geral'!$C55,'Classificação geral'!$F55,"")</f>
        <v/>
      </c>
      <c r="DD61" s="178" t="str">
        <f>IF($CZ61='Classificação geral'!$C55,'Classificação geral'!$G55,"")</f>
        <v/>
      </c>
      <c r="DE61" s="189">
        <f>IF($DD61='Classificação geral'!$G55,'Classificação geral'!$H55,"")</f>
        <v>0</v>
      </c>
      <c r="DF61" s="176">
        <f>IFERROR(IF(DD61='Classificação geral'!$G55,'Classificação geral'!$K55,""),"")</f>
        <v>0</v>
      </c>
      <c r="DG61" s="176">
        <f>IFERROR(IF(DD61='Classificação geral'!$G55,'Classificação geral'!$L55,""),"")</f>
        <v>0</v>
      </c>
      <c r="DH61" s="176">
        <f>IFERROR(IF(DD61='Classificação geral'!$G55,'Classificação geral'!$J55,""),"")</f>
        <v>0</v>
      </c>
      <c r="DI61" s="176" t="str">
        <f>IFERROR(IF(DD61='Classificação geral'!$G55,'Classificação geral'!$EP55,""),"")</f>
        <v/>
      </c>
      <c r="DJ61" s="176" t="str">
        <f>IFERROR(IF(DD61='Classificação geral'!$G55,'Classificação geral'!$EQ55,""),"")</f>
        <v/>
      </c>
      <c r="DK61" s="176" t="str">
        <f>IFERROR(IF(DD61='Classificação geral'!$G55,'Classificação geral'!$ER55,""),"")</f>
        <v/>
      </c>
      <c r="DL61" s="176" t="str">
        <f>IFERROR(IF(DD61='Classificação geral'!$G55,'Classificação geral'!$ES55,""),"")</f>
        <v/>
      </c>
      <c r="DM61" s="176" t="str">
        <f>IFERROR(IF(DD61='Classificação geral'!$G55,'Classificação geral'!$ET55,""),"")</f>
        <v/>
      </c>
      <c r="DN61" s="180">
        <f>IFERROR(IF(DD61='Classificação geral'!$G55,'Classificação geral'!$AK55,""),"")</f>
        <v>0</v>
      </c>
      <c r="DO61" s="190" t="str">
        <f>IF($DD61='Classificação geral'!$G55,'Classificação geral'!$AL55,"")</f>
        <v/>
      </c>
      <c r="DP61" s="179" t="str">
        <f>IFERROR(RANK(DO61,DO:DO,0)+ COUNTIF(DO$12:DO60,DO61),"")</f>
        <v/>
      </c>
      <c r="DR61" s="195" t="str">
        <f>IFERROR(IF(AND('Classificação geral'!$G55="mas",'Classificação geral'!$H55=3,'Classificação geral'!$F55="par"),'Classificação geral'!$C55,""),"")</f>
        <v/>
      </c>
      <c r="DS61" s="196">
        <f>IF($DR61='Classificação geral'!$C55,'Classificação geral'!$D55,"")</f>
        <v>0</v>
      </c>
      <c r="DT61" s="196">
        <f>IF($DR61='Classificação geral'!$C55,'Classificação geral'!$E55,"")</f>
        <v>0</v>
      </c>
      <c r="DU61" s="196" t="str">
        <f>IF($DR61='Classificação geral'!$C55,'Classificação geral'!$F55,"")</f>
        <v/>
      </c>
      <c r="DV61" s="196" t="str">
        <f>IF($DR61='Classificação geral'!$C55,'Classificação geral'!$G55,"")</f>
        <v/>
      </c>
      <c r="DW61" s="195">
        <f>IF($DV61='Classificação geral'!$G55,'Classificação geral'!$H55,"")</f>
        <v>0</v>
      </c>
      <c r="DX61" s="176">
        <f>IFERROR(IF(DV61='Classificação geral'!$G55,'Classificação geral'!$K55,""),"")</f>
        <v>0</v>
      </c>
      <c r="DY61" s="176">
        <f>IFERROR(IF(DV61='Classificação geral'!$G55,'Classificação geral'!$L55,""),"")</f>
        <v>0</v>
      </c>
      <c r="DZ61" s="176">
        <f>IFERROR(IF(DV61='Classificação geral'!$G55,'Classificação geral'!$J55,""),"")</f>
        <v>0</v>
      </c>
      <c r="EA61" s="176" t="str">
        <f>IFERROR(IF(DV61='Classificação geral'!$G55,'Classificação geral'!$EP55,""),"")</f>
        <v/>
      </c>
      <c r="EB61" s="176" t="str">
        <f>IFERROR(IF(DV61='Classificação geral'!$G55,'Classificação geral'!$EQ55,""),"")</f>
        <v/>
      </c>
      <c r="EC61" s="176" t="str">
        <f>IFERROR(IF(DV61='Classificação geral'!$G55,'Classificação geral'!$ER55,""),"")</f>
        <v/>
      </c>
      <c r="ED61" s="176" t="str">
        <f>IFERROR(IF(DV61='Classificação geral'!$G55,'Classificação geral'!$ES55,""),"")</f>
        <v/>
      </c>
      <c r="EE61" s="176" t="str">
        <f>IFERROR(IF(DV61='Classificação geral'!$G55,'Classificação geral'!$ET55,""),"")</f>
        <v/>
      </c>
      <c r="EF61" s="180">
        <f>IFERROR(IF(DV61='Classificação geral'!$G55,'Classificação geral'!$AK55,""),"")</f>
        <v>0</v>
      </c>
      <c r="EG61" s="195" t="str">
        <f>IF($DV61='Classificação geral'!$G55,'Classificação geral'!$AL55,"")</f>
        <v/>
      </c>
      <c r="EH61" s="179" t="str">
        <f>IFERROR(RANK(EG61,EG:EG,0)+ COUNTIF(EG$12:EG60,EG61),"")</f>
        <v/>
      </c>
      <c r="EJ61" s="195" t="str">
        <f>IFERROR(IF(AND('Classificação geral'!$G55="fem",'Classificação geral'!$H55=3,'Classificação geral'!$F55="trio"),'Classificação geral'!$C55,""),"")</f>
        <v/>
      </c>
      <c r="EK61" s="196">
        <f>IF(EJ61='Classificação geral'!$C55,'Classificação geral'!$D55,"")</f>
        <v>0</v>
      </c>
      <c r="EL61" s="196">
        <f>IF(EJ61='Classificação geral'!$C55,'Classificação geral'!$E55,"")</f>
        <v>0</v>
      </c>
      <c r="EM61" s="196" t="str">
        <f>IF(EJ61='Classificação geral'!$C55,'Classificação geral'!$F55,"")</f>
        <v/>
      </c>
      <c r="EN61" s="196" t="str">
        <f>IF(EJ61='Classificação geral'!$C55,'Classificação geral'!$G55,"")</f>
        <v/>
      </c>
      <c r="EO61" s="195">
        <f>IF(EN61='Classificação geral'!$G55,'Classificação geral'!$H55,"")</f>
        <v>0</v>
      </c>
      <c r="EP61" s="176">
        <f>IFERROR(IF(EN61='Classificação geral'!$G55,'Classificação geral'!$K55,""),"")</f>
        <v>0</v>
      </c>
      <c r="EQ61" s="176">
        <f>IFERROR(IF(EN61='Classificação geral'!$G55,'Classificação geral'!$L55,""),"")</f>
        <v>0</v>
      </c>
      <c r="ER61" s="176">
        <f>IFERROR(IF(EN61='Classificação geral'!$G55,'Classificação geral'!$J55,""),"")</f>
        <v>0</v>
      </c>
      <c r="ES61" s="176" t="str">
        <f>IFERROR(IF(EN61='Classificação geral'!$G55,'Classificação geral'!$EP55,""),"")</f>
        <v/>
      </c>
      <c r="ET61" s="176" t="str">
        <f>IFERROR(IF(EN61='Classificação geral'!$G55,'Classificação geral'!$EQ55,""),"")</f>
        <v/>
      </c>
      <c r="EU61" s="176" t="str">
        <f>IFERROR(IF(EN61='Classificação geral'!$G55,'Classificação geral'!$ER55,""),"")</f>
        <v/>
      </c>
      <c r="EV61" s="176" t="str">
        <f>IFERROR(IF(EN61='Classificação geral'!$G55,'Classificação geral'!$ES55,""),"")</f>
        <v/>
      </c>
      <c r="EW61" s="176" t="str">
        <f>IFERROR(IF(EN61='Classificação geral'!$G55,'Classificação geral'!$ET55,""),"")</f>
        <v/>
      </c>
      <c r="EX61" s="180">
        <f>IFERROR(IF(EN61='Classificação geral'!$G55,'Classificação geral'!$AK55,""),"")</f>
        <v>0</v>
      </c>
      <c r="EY61" s="195" t="str">
        <f>IF(EN61='Classificação geral'!$G55,'Classificação geral'!$AL55,"")</f>
        <v/>
      </c>
      <c r="EZ61" s="179" t="str">
        <f>IFERROR(RANK(EY61,EY:EY,0)+ COUNTIF(EY$12:EY60,EY61),"")</f>
        <v/>
      </c>
      <c r="FB61" s="195" t="str">
        <f>IFERROR(IF(AND('Classificação geral'!$G55="mas",'Classificação geral'!$H55=3,'Classificação geral'!$F55="trio"),'Classificação geral'!$C55,""),"")</f>
        <v/>
      </c>
      <c r="FC61" s="196">
        <f>IF(FB61='Classificação geral'!$C55,'Classificação geral'!$D55,"")</f>
        <v>0</v>
      </c>
      <c r="FD61" s="196">
        <f>IF(FB61='Classificação geral'!$C55,'Classificação geral'!$E55,"")</f>
        <v>0</v>
      </c>
      <c r="FE61" s="196" t="str">
        <f>IF(FB61='Classificação geral'!$C55,'Classificação geral'!$F55,"")</f>
        <v/>
      </c>
      <c r="FF61" s="196" t="str">
        <f>IF(FB61='Classificação geral'!$C55,'Classificação geral'!$G55,"")</f>
        <v/>
      </c>
      <c r="FG61" s="195">
        <f>IF(FF61='Classificação geral'!$G55,'Classificação geral'!$H55,"")</f>
        <v>0</v>
      </c>
      <c r="FH61" s="176">
        <f>IFERROR(IF(FF61='Classificação geral'!$G55,'Classificação geral'!$K55,""),"")</f>
        <v>0</v>
      </c>
      <c r="FI61" s="176">
        <f>IFERROR(IF(FF61='Classificação geral'!$G55,'Classificação geral'!$L55,""),"")</f>
        <v>0</v>
      </c>
      <c r="FJ61" s="176">
        <f>IFERROR(IF(FF61='Classificação geral'!$G55,'Classificação geral'!$J55,""),"")</f>
        <v>0</v>
      </c>
      <c r="FK61" s="176" t="str">
        <f>IFERROR(IF(FF61='Classificação geral'!$G55,'Classificação geral'!$EP55,""),"")</f>
        <v/>
      </c>
      <c r="FL61" s="176" t="str">
        <f>IFERROR(IF(FF61='Classificação geral'!$G55,'Classificação geral'!$EQ55,""),"")</f>
        <v/>
      </c>
      <c r="FM61" s="176" t="str">
        <f>IFERROR(IF(FF61='Classificação geral'!$G55,'Classificação geral'!$ER55,""),"")</f>
        <v/>
      </c>
      <c r="FN61" s="176" t="str">
        <f>IFERROR(IF(FF61='Classificação geral'!$G55,'Classificação geral'!$ES55,""),"")</f>
        <v/>
      </c>
      <c r="FO61" s="176" t="str">
        <f>IFERROR(IF(FF61='Classificação geral'!$G55,'Classificação geral'!$ET55,""),"")</f>
        <v/>
      </c>
      <c r="FP61" s="180">
        <f>IFERROR(IF(FF61='Classificação geral'!$G55,'Classificação geral'!$AK55,""),"")</f>
        <v>0</v>
      </c>
      <c r="FQ61" s="195" t="str">
        <f>IF(FF61='Classificação geral'!$G55,'Classificação geral'!$AL55,"")</f>
        <v/>
      </c>
      <c r="FR61" s="179" t="str">
        <f>IFERROR(RANK(FQ61,FQ:FQ,0)+ COUNTIF(FQ$12:FQ60,FQ61),"")</f>
        <v/>
      </c>
      <c r="FT61" s="195" t="str">
        <f>IFERROR(IF(AND('Classificação geral'!$G55="misto",'Classificação geral'!$H55=3,'Classificação geral'!$F55="par"),'Classificação geral'!$C55,""),"")</f>
        <v/>
      </c>
      <c r="FU61" s="196">
        <f>IF(FT61='Classificação geral'!$C55,'Classificação geral'!$D55,"")</f>
        <v>0</v>
      </c>
      <c r="FV61" s="196">
        <f>IF(FT61='Classificação geral'!$C55,'Classificação geral'!$E55,"")</f>
        <v>0</v>
      </c>
      <c r="FW61" s="196" t="str">
        <f>IF(FT61='Classificação geral'!$C55,'Classificação geral'!$F55,"")</f>
        <v/>
      </c>
      <c r="FX61" s="196" t="str">
        <f>IF(FT61='Classificação geral'!$C55,'Classificação geral'!$G55,"")</f>
        <v/>
      </c>
      <c r="FY61" s="195">
        <f>IF(FX61='Classificação geral'!$G55,'Classificação geral'!$H55,"")</f>
        <v>0</v>
      </c>
      <c r="FZ61" s="176">
        <f>IFERROR(IF(FX61='Classificação geral'!$G55,'Classificação geral'!$K55,""),"")</f>
        <v>0</v>
      </c>
      <c r="GA61" s="176">
        <f>IFERROR(IF(FX61='Classificação geral'!$G55,'Classificação geral'!$L55,""),"")</f>
        <v>0</v>
      </c>
      <c r="GB61" s="176">
        <f>IFERROR(IF(FX61='Classificação geral'!$G55,'Classificação geral'!$J55,""),"")</f>
        <v>0</v>
      </c>
      <c r="GC61" s="176" t="str">
        <f>IFERROR(IF(FX61='Classificação geral'!$G55,'Classificação geral'!$EP55,""),"")</f>
        <v/>
      </c>
      <c r="GD61" s="176" t="str">
        <f>IFERROR(IF(FX61='Classificação geral'!$G55,'Classificação geral'!$EQ55,""),"")</f>
        <v/>
      </c>
      <c r="GE61" s="176" t="str">
        <f>IFERROR(IF(FX61='Classificação geral'!$G55,'Classificação geral'!$ER55,""),"")</f>
        <v/>
      </c>
      <c r="GF61" s="176" t="str">
        <f>IFERROR(IF(FX61='Classificação geral'!$G55,'Classificação geral'!$ES55,""),"")</f>
        <v/>
      </c>
      <c r="GG61" s="176" t="str">
        <f>IFERROR(IF(FX61='Classificação geral'!$G55,'Classificação geral'!$ET55,""),"")</f>
        <v/>
      </c>
      <c r="GH61" s="180">
        <f>IFERROR(IF(FX61='Classificação geral'!$G55,'Classificação geral'!$AK55,""),"")</f>
        <v>0</v>
      </c>
      <c r="GI61" s="195" t="str">
        <f>IF(FX61='Classificação geral'!$G55,'Classificação geral'!$AL55,"")</f>
        <v/>
      </c>
      <c r="GJ61" s="179" t="str">
        <f>IFERROR(RANK(GI61,GI:GI,0)+ COUNTIF(GI$12:GI60,GI61),"")</f>
        <v/>
      </c>
    </row>
    <row r="62" spans="2:192" s="181" customFormat="1" ht="21.75" customHeight="1" x14ac:dyDescent="0.3">
      <c r="B62" s="192" t="str">
        <f t="shared" si="80"/>
        <v/>
      </c>
      <c r="C62" s="193" t="str">
        <f t="shared" si="81"/>
        <v/>
      </c>
      <c r="D62" s="194" t="str">
        <f t="shared" si="82"/>
        <v/>
      </c>
      <c r="E62" s="194" t="str">
        <f t="shared" si="83"/>
        <v/>
      </c>
      <c r="F62" s="194" t="str">
        <f t="shared" si="84"/>
        <v/>
      </c>
      <c r="G62" s="194" t="str">
        <f t="shared" si="85"/>
        <v/>
      </c>
      <c r="H62" s="185" t="str">
        <f t="shared" si="86"/>
        <v/>
      </c>
      <c r="I62" s="185" t="str">
        <f t="shared" si="87"/>
        <v/>
      </c>
      <c r="J62" s="185" t="str">
        <f t="shared" si="88"/>
        <v/>
      </c>
      <c r="K62" s="277" t="str">
        <f t="shared" si="89"/>
        <v/>
      </c>
      <c r="L62" s="277" t="str">
        <f t="shared" si="90"/>
        <v/>
      </c>
      <c r="M62" s="277" t="str">
        <f t="shared" si="91"/>
        <v/>
      </c>
      <c r="N62" s="277" t="str">
        <f t="shared" si="92"/>
        <v/>
      </c>
      <c r="O62" s="277" t="str">
        <f t="shared" si="93"/>
        <v/>
      </c>
      <c r="P62" s="278" t="str">
        <f t="shared" si="94"/>
        <v/>
      </c>
      <c r="Q62" s="401" t="str">
        <f t="shared" si="15"/>
        <v/>
      </c>
      <c r="R62" s="186">
        <v>49</v>
      </c>
      <c r="S62" s="187"/>
      <c r="T62" s="187"/>
      <c r="U62" s="192" t="str">
        <f t="shared" si="95"/>
        <v/>
      </c>
      <c r="V62" s="193" t="str">
        <f t="shared" si="96"/>
        <v/>
      </c>
      <c r="W62" s="194" t="str">
        <f t="shared" si="97"/>
        <v/>
      </c>
      <c r="X62" s="194" t="str">
        <f t="shared" si="98"/>
        <v/>
      </c>
      <c r="Y62" s="194" t="str">
        <f t="shared" si="99"/>
        <v/>
      </c>
      <c r="Z62" s="194" t="str">
        <f t="shared" si="100"/>
        <v/>
      </c>
      <c r="AA62" s="185" t="str">
        <f t="shared" si="101"/>
        <v/>
      </c>
      <c r="AB62" s="185" t="str">
        <f t="shared" si="102"/>
        <v/>
      </c>
      <c r="AC62" s="185" t="str">
        <f t="shared" si="103"/>
        <v/>
      </c>
      <c r="AD62" s="277" t="str">
        <f t="shared" si="104"/>
        <v/>
      </c>
      <c r="AE62" s="277" t="str">
        <f t="shared" si="105"/>
        <v/>
      </c>
      <c r="AF62" s="277" t="str">
        <f t="shared" si="106"/>
        <v/>
      </c>
      <c r="AG62" s="277" t="str">
        <f t="shared" si="107"/>
        <v/>
      </c>
      <c r="AH62" s="277" t="str">
        <f t="shared" si="108"/>
        <v/>
      </c>
      <c r="AI62" s="278" t="str">
        <f t="shared" si="109"/>
        <v/>
      </c>
      <c r="AJ62" s="403" t="str">
        <f t="shared" si="110"/>
        <v/>
      </c>
      <c r="AK62" s="186">
        <v>49</v>
      </c>
      <c r="AN62" s="192" t="str">
        <f t="shared" si="111"/>
        <v/>
      </c>
      <c r="AO62" s="193" t="str">
        <f t="shared" si="112"/>
        <v/>
      </c>
      <c r="AP62" s="194" t="str">
        <f t="shared" si="113"/>
        <v/>
      </c>
      <c r="AQ62" s="194" t="str">
        <f t="shared" si="114"/>
        <v/>
      </c>
      <c r="AR62" s="194" t="str">
        <f t="shared" si="115"/>
        <v/>
      </c>
      <c r="AS62" s="194" t="str">
        <f t="shared" si="116"/>
        <v/>
      </c>
      <c r="AT62" s="185" t="str">
        <f t="shared" si="117"/>
        <v/>
      </c>
      <c r="AU62" s="185" t="str">
        <f t="shared" si="118"/>
        <v/>
      </c>
      <c r="AV62" s="185" t="str">
        <f t="shared" si="119"/>
        <v/>
      </c>
      <c r="AW62" s="277" t="str">
        <f t="shared" si="120"/>
        <v/>
      </c>
      <c r="AX62" s="277" t="str">
        <f t="shared" si="121"/>
        <v/>
      </c>
      <c r="AY62" s="277" t="str">
        <f t="shared" si="122"/>
        <v/>
      </c>
      <c r="AZ62" s="277" t="str">
        <f t="shared" si="123"/>
        <v/>
      </c>
      <c r="BA62" s="277" t="str">
        <f t="shared" si="124"/>
        <v/>
      </c>
      <c r="BB62" s="278" t="str">
        <f t="shared" si="125"/>
        <v/>
      </c>
      <c r="BC62" s="401" t="str">
        <f t="shared" si="126"/>
        <v/>
      </c>
      <c r="BD62" s="186">
        <v>49</v>
      </c>
      <c r="BE62" s="187"/>
      <c r="BF62" s="187"/>
      <c r="BG62" s="192" t="str">
        <f t="shared" si="127"/>
        <v/>
      </c>
      <c r="BH62" s="193" t="str">
        <f t="shared" si="128"/>
        <v/>
      </c>
      <c r="BI62" s="194" t="str">
        <f t="shared" si="129"/>
        <v/>
      </c>
      <c r="BJ62" s="194" t="str">
        <f t="shared" si="130"/>
        <v/>
      </c>
      <c r="BK62" s="194" t="str">
        <f t="shared" si="131"/>
        <v/>
      </c>
      <c r="BL62" s="194" t="str">
        <f t="shared" si="132"/>
        <v/>
      </c>
      <c r="BM62" s="185" t="str">
        <f t="shared" si="133"/>
        <v/>
      </c>
      <c r="BN62" s="185" t="str">
        <f t="shared" si="134"/>
        <v/>
      </c>
      <c r="BO62" s="185" t="str">
        <f t="shared" si="135"/>
        <v/>
      </c>
      <c r="BP62" s="277" t="str">
        <f t="shared" si="136"/>
        <v/>
      </c>
      <c r="BQ62" s="277" t="str">
        <f t="shared" si="137"/>
        <v/>
      </c>
      <c r="BR62" s="277" t="str">
        <f t="shared" si="138"/>
        <v/>
      </c>
      <c r="BS62" s="277" t="str">
        <f t="shared" si="139"/>
        <v/>
      </c>
      <c r="BT62" s="277" t="str">
        <f t="shared" si="140"/>
        <v/>
      </c>
      <c r="BU62" s="278" t="str">
        <f t="shared" si="141"/>
        <v/>
      </c>
      <c r="BV62" s="403" t="str">
        <f t="shared" si="142"/>
        <v/>
      </c>
      <c r="BW62" s="186">
        <v>49</v>
      </c>
      <c r="BY62" s="187"/>
      <c r="BZ62" s="192" t="str">
        <f t="shared" si="143"/>
        <v/>
      </c>
      <c r="CA62" s="193" t="str">
        <f t="shared" si="144"/>
        <v/>
      </c>
      <c r="CB62" s="194" t="str">
        <f t="shared" si="145"/>
        <v/>
      </c>
      <c r="CC62" s="194" t="str">
        <f t="shared" si="146"/>
        <v/>
      </c>
      <c r="CD62" s="194" t="str">
        <f t="shared" si="147"/>
        <v/>
      </c>
      <c r="CE62" s="194" t="str">
        <f t="shared" si="148"/>
        <v/>
      </c>
      <c r="CF62" s="185" t="str">
        <f t="shared" si="70"/>
        <v/>
      </c>
      <c r="CG62" s="185" t="str">
        <f t="shared" si="71"/>
        <v/>
      </c>
      <c r="CH62" s="185" t="str">
        <f t="shared" si="72"/>
        <v/>
      </c>
      <c r="CI62" s="277" t="str">
        <f t="shared" si="73"/>
        <v/>
      </c>
      <c r="CJ62" s="277" t="str">
        <f t="shared" si="74"/>
        <v/>
      </c>
      <c r="CK62" s="277" t="str">
        <f t="shared" si="75"/>
        <v/>
      </c>
      <c r="CL62" s="277" t="str">
        <f t="shared" si="76"/>
        <v/>
      </c>
      <c r="CM62" s="277" t="str">
        <f t="shared" si="77"/>
        <v/>
      </c>
      <c r="CN62" s="278" t="str">
        <f t="shared" si="78"/>
        <v/>
      </c>
      <c r="CO62" s="401" t="str">
        <f t="shared" si="79"/>
        <v/>
      </c>
      <c r="CP62" s="186">
        <v>49</v>
      </c>
      <c r="CQ62" s="187"/>
      <c r="CR62" s="187"/>
      <c r="CS62" s="187"/>
      <c r="CT62" s="187"/>
      <c r="CU62" s="187"/>
      <c r="CV62" s="187"/>
      <c r="CW62" s="187"/>
      <c r="CX62" s="187"/>
      <c r="CZ62" s="189" t="str">
        <f>IFERROR(IF(AND('Classificação geral'!$G56="fem",'Classificação geral'!$H56=3,'Classificação geral'!$F56="par"),'Classificação geral'!$C56,""),"")</f>
        <v/>
      </c>
      <c r="DA62" s="178">
        <f>IF($CZ62='Classificação geral'!$C56,'Classificação geral'!$D56,"")</f>
        <v>0</v>
      </c>
      <c r="DB62" s="178">
        <f>IF($CZ62='Classificação geral'!$C56,'Classificação geral'!$E56,"")</f>
        <v>0</v>
      </c>
      <c r="DC62" s="178" t="str">
        <f>IF($CZ62='Classificação geral'!$C56,'Classificação geral'!$F56,"")</f>
        <v/>
      </c>
      <c r="DD62" s="178" t="str">
        <f>IF($CZ62='Classificação geral'!$C56,'Classificação geral'!$G56,"")</f>
        <v/>
      </c>
      <c r="DE62" s="189">
        <f>IF($DD62='Classificação geral'!$G56,'Classificação geral'!$H56,"")</f>
        <v>0</v>
      </c>
      <c r="DF62" s="176">
        <f>IFERROR(IF(DD62='Classificação geral'!$G56,'Classificação geral'!$K56,""),"")</f>
        <v>0</v>
      </c>
      <c r="DG62" s="176">
        <f>IFERROR(IF(DD62='Classificação geral'!$G56,'Classificação geral'!$L56,""),"")</f>
        <v>0</v>
      </c>
      <c r="DH62" s="176">
        <f>IFERROR(IF(DD62='Classificação geral'!$G56,'Classificação geral'!$J56,""),"")</f>
        <v>0</v>
      </c>
      <c r="DI62" s="176" t="str">
        <f>IFERROR(IF(DD62='Classificação geral'!$G56,'Classificação geral'!$EP56,""),"")</f>
        <v/>
      </c>
      <c r="DJ62" s="176" t="str">
        <f>IFERROR(IF(DD62='Classificação geral'!$G56,'Classificação geral'!$EQ56,""),"")</f>
        <v/>
      </c>
      <c r="DK62" s="176" t="str">
        <f>IFERROR(IF(DD62='Classificação geral'!$G56,'Classificação geral'!$ER56,""),"")</f>
        <v/>
      </c>
      <c r="DL62" s="176" t="str">
        <f>IFERROR(IF(DD62='Classificação geral'!$G56,'Classificação geral'!$ES56,""),"")</f>
        <v/>
      </c>
      <c r="DM62" s="176" t="str">
        <f>IFERROR(IF(DD62='Classificação geral'!$G56,'Classificação geral'!$ET56,""),"")</f>
        <v/>
      </c>
      <c r="DN62" s="180">
        <f>IFERROR(IF(DD62='Classificação geral'!$G56,'Classificação geral'!$AK56,""),"")</f>
        <v>0</v>
      </c>
      <c r="DO62" s="190" t="str">
        <f>IF($DD62='Classificação geral'!$G56,'Classificação geral'!$AL56,"")</f>
        <v/>
      </c>
      <c r="DP62" s="179" t="str">
        <f>IFERROR(RANK(DO62,DO:DO,0)+ COUNTIF(DO$12:DO61,DO62),"")</f>
        <v/>
      </c>
      <c r="DR62" s="195" t="str">
        <f>IFERROR(IF(AND('Classificação geral'!$G56="mas",'Classificação geral'!$H56=3,'Classificação geral'!$F56="par"),'Classificação geral'!$C56,""),"")</f>
        <v/>
      </c>
      <c r="DS62" s="196">
        <f>IF($DR62='Classificação geral'!$C56,'Classificação geral'!$D56,"")</f>
        <v>0</v>
      </c>
      <c r="DT62" s="196">
        <f>IF($DR62='Classificação geral'!$C56,'Classificação geral'!$E56,"")</f>
        <v>0</v>
      </c>
      <c r="DU62" s="196" t="str">
        <f>IF($DR62='Classificação geral'!$C56,'Classificação geral'!$F56,"")</f>
        <v/>
      </c>
      <c r="DV62" s="196" t="str">
        <f>IF($DR62='Classificação geral'!$C56,'Classificação geral'!$G56,"")</f>
        <v/>
      </c>
      <c r="DW62" s="195">
        <f>IF($DV62='Classificação geral'!$G56,'Classificação geral'!$H56,"")</f>
        <v>0</v>
      </c>
      <c r="DX62" s="176">
        <f>IFERROR(IF(DV62='Classificação geral'!$G56,'Classificação geral'!$K56,""),"")</f>
        <v>0</v>
      </c>
      <c r="DY62" s="176">
        <f>IFERROR(IF(DV62='Classificação geral'!$G56,'Classificação geral'!$L56,""),"")</f>
        <v>0</v>
      </c>
      <c r="DZ62" s="176">
        <f>IFERROR(IF(DV62='Classificação geral'!$G56,'Classificação geral'!$J56,""),"")</f>
        <v>0</v>
      </c>
      <c r="EA62" s="176" t="str">
        <f>IFERROR(IF(DV62='Classificação geral'!$G56,'Classificação geral'!$EP56,""),"")</f>
        <v/>
      </c>
      <c r="EB62" s="176" t="str">
        <f>IFERROR(IF(DV62='Classificação geral'!$G56,'Classificação geral'!$EQ56,""),"")</f>
        <v/>
      </c>
      <c r="EC62" s="176" t="str">
        <f>IFERROR(IF(DV62='Classificação geral'!$G56,'Classificação geral'!$ER56,""),"")</f>
        <v/>
      </c>
      <c r="ED62" s="176" t="str">
        <f>IFERROR(IF(DV62='Classificação geral'!$G56,'Classificação geral'!$ES56,""),"")</f>
        <v/>
      </c>
      <c r="EE62" s="176" t="str">
        <f>IFERROR(IF(DV62='Classificação geral'!$G56,'Classificação geral'!$ET56,""),"")</f>
        <v/>
      </c>
      <c r="EF62" s="180">
        <f>IFERROR(IF(DV62='Classificação geral'!$G56,'Classificação geral'!$AK56,""),"")</f>
        <v>0</v>
      </c>
      <c r="EG62" s="195" t="str">
        <f>IF($DV62='Classificação geral'!$G56,'Classificação geral'!$AL56,"")</f>
        <v/>
      </c>
      <c r="EH62" s="179" t="str">
        <f>IFERROR(RANK(EG62,EG:EG,0)+ COUNTIF(EG$12:EG61,EG62),"")</f>
        <v/>
      </c>
      <c r="EJ62" s="195" t="str">
        <f>IFERROR(IF(AND('Classificação geral'!$G56="fem",'Classificação geral'!$H56=3,'Classificação geral'!$F56="trio"),'Classificação geral'!$C56,""),"")</f>
        <v/>
      </c>
      <c r="EK62" s="196">
        <f>IF(EJ62='Classificação geral'!$C56,'Classificação geral'!$D56,"")</f>
        <v>0</v>
      </c>
      <c r="EL62" s="196">
        <f>IF(EJ62='Classificação geral'!$C56,'Classificação geral'!$E56,"")</f>
        <v>0</v>
      </c>
      <c r="EM62" s="196" t="str">
        <f>IF(EJ62='Classificação geral'!$C56,'Classificação geral'!$F56,"")</f>
        <v/>
      </c>
      <c r="EN62" s="196" t="str">
        <f>IF(EJ62='Classificação geral'!$C56,'Classificação geral'!$G56,"")</f>
        <v/>
      </c>
      <c r="EO62" s="195">
        <f>IF(EN62='Classificação geral'!$G56,'Classificação geral'!$H56,"")</f>
        <v>0</v>
      </c>
      <c r="EP62" s="176">
        <f>IFERROR(IF(EN62='Classificação geral'!$G56,'Classificação geral'!$K56,""),"")</f>
        <v>0</v>
      </c>
      <c r="EQ62" s="176">
        <f>IFERROR(IF(EN62='Classificação geral'!$G56,'Classificação geral'!$L56,""),"")</f>
        <v>0</v>
      </c>
      <c r="ER62" s="176">
        <f>IFERROR(IF(EN62='Classificação geral'!$G56,'Classificação geral'!$J56,""),"")</f>
        <v>0</v>
      </c>
      <c r="ES62" s="176" t="str">
        <f>IFERROR(IF(EN62='Classificação geral'!$G56,'Classificação geral'!$EP56,""),"")</f>
        <v/>
      </c>
      <c r="ET62" s="176" t="str">
        <f>IFERROR(IF(EN62='Classificação geral'!$G56,'Classificação geral'!$EQ56,""),"")</f>
        <v/>
      </c>
      <c r="EU62" s="176" t="str">
        <f>IFERROR(IF(EN62='Classificação geral'!$G56,'Classificação geral'!$ER56,""),"")</f>
        <v/>
      </c>
      <c r="EV62" s="176" t="str">
        <f>IFERROR(IF(EN62='Classificação geral'!$G56,'Classificação geral'!$ES56,""),"")</f>
        <v/>
      </c>
      <c r="EW62" s="176" t="str">
        <f>IFERROR(IF(EN62='Classificação geral'!$G56,'Classificação geral'!$ET56,""),"")</f>
        <v/>
      </c>
      <c r="EX62" s="180">
        <f>IFERROR(IF(EN62='Classificação geral'!$G56,'Classificação geral'!$AK56,""),"")</f>
        <v>0</v>
      </c>
      <c r="EY62" s="195" t="str">
        <f>IF(EN62='Classificação geral'!$G56,'Classificação geral'!$AL56,"")</f>
        <v/>
      </c>
      <c r="EZ62" s="179" t="str">
        <f>IFERROR(RANK(EY62,EY:EY,0)+ COUNTIF(EY$12:EY61,EY62),"")</f>
        <v/>
      </c>
      <c r="FB62" s="195" t="str">
        <f>IFERROR(IF(AND('Classificação geral'!$G56="mas",'Classificação geral'!$H56=3,'Classificação geral'!$F56="trio"),'Classificação geral'!$C56,""),"")</f>
        <v/>
      </c>
      <c r="FC62" s="196">
        <f>IF(FB62='Classificação geral'!$C56,'Classificação geral'!$D56,"")</f>
        <v>0</v>
      </c>
      <c r="FD62" s="196">
        <f>IF(FB62='Classificação geral'!$C56,'Classificação geral'!$E56,"")</f>
        <v>0</v>
      </c>
      <c r="FE62" s="196" t="str">
        <f>IF(FB62='Classificação geral'!$C56,'Classificação geral'!$F56,"")</f>
        <v/>
      </c>
      <c r="FF62" s="196" t="str">
        <f>IF(FB62='Classificação geral'!$C56,'Classificação geral'!$G56,"")</f>
        <v/>
      </c>
      <c r="FG62" s="195">
        <f>IF(FF62='Classificação geral'!$G56,'Classificação geral'!$H56,"")</f>
        <v>0</v>
      </c>
      <c r="FH62" s="176">
        <f>IFERROR(IF(FF62='Classificação geral'!$G56,'Classificação geral'!$K56,""),"")</f>
        <v>0</v>
      </c>
      <c r="FI62" s="176">
        <f>IFERROR(IF(FF62='Classificação geral'!$G56,'Classificação geral'!$L56,""),"")</f>
        <v>0</v>
      </c>
      <c r="FJ62" s="176">
        <f>IFERROR(IF(FF62='Classificação geral'!$G56,'Classificação geral'!$J56,""),"")</f>
        <v>0</v>
      </c>
      <c r="FK62" s="176" t="str">
        <f>IFERROR(IF(FF62='Classificação geral'!$G56,'Classificação geral'!$EP56,""),"")</f>
        <v/>
      </c>
      <c r="FL62" s="176" t="str">
        <f>IFERROR(IF(FF62='Classificação geral'!$G56,'Classificação geral'!$EQ56,""),"")</f>
        <v/>
      </c>
      <c r="FM62" s="176" t="str">
        <f>IFERROR(IF(FF62='Classificação geral'!$G56,'Classificação geral'!$ER56,""),"")</f>
        <v/>
      </c>
      <c r="FN62" s="176" t="str">
        <f>IFERROR(IF(FF62='Classificação geral'!$G56,'Classificação geral'!$ES56,""),"")</f>
        <v/>
      </c>
      <c r="FO62" s="176" t="str">
        <f>IFERROR(IF(FF62='Classificação geral'!$G56,'Classificação geral'!$ET56,""),"")</f>
        <v/>
      </c>
      <c r="FP62" s="180">
        <f>IFERROR(IF(FF62='Classificação geral'!$G56,'Classificação geral'!$AK56,""),"")</f>
        <v>0</v>
      </c>
      <c r="FQ62" s="195" t="str">
        <f>IF(FF62='Classificação geral'!$G56,'Classificação geral'!$AL56,"")</f>
        <v/>
      </c>
      <c r="FR62" s="179" t="str">
        <f>IFERROR(RANK(FQ62,FQ:FQ,0)+ COUNTIF(FQ$12:FQ61,FQ62),"")</f>
        <v/>
      </c>
      <c r="FT62" s="195" t="str">
        <f>IFERROR(IF(AND('Classificação geral'!$G56="misto",'Classificação geral'!$H56=3,'Classificação geral'!$F56="par"),'Classificação geral'!$C56,""),"")</f>
        <v/>
      </c>
      <c r="FU62" s="196">
        <f>IF(FT62='Classificação geral'!$C56,'Classificação geral'!$D56,"")</f>
        <v>0</v>
      </c>
      <c r="FV62" s="196">
        <f>IF(FT62='Classificação geral'!$C56,'Classificação geral'!$E56,"")</f>
        <v>0</v>
      </c>
      <c r="FW62" s="196" t="str">
        <f>IF(FT62='Classificação geral'!$C56,'Classificação geral'!$F56,"")</f>
        <v/>
      </c>
      <c r="FX62" s="196" t="str">
        <f>IF(FT62='Classificação geral'!$C56,'Classificação geral'!$G56,"")</f>
        <v/>
      </c>
      <c r="FY62" s="195">
        <f>IF(FX62='Classificação geral'!$G56,'Classificação geral'!$H56,"")</f>
        <v>0</v>
      </c>
      <c r="FZ62" s="176">
        <f>IFERROR(IF(FX62='Classificação geral'!$G56,'Classificação geral'!$K56,""),"")</f>
        <v>0</v>
      </c>
      <c r="GA62" s="176">
        <f>IFERROR(IF(FX62='Classificação geral'!$G56,'Classificação geral'!$L56,""),"")</f>
        <v>0</v>
      </c>
      <c r="GB62" s="176">
        <f>IFERROR(IF(FX62='Classificação geral'!$G56,'Classificação geral'!$J56,""),"")</f>
        <v>0</v>
      </c>
      <c r="GC62" s="176" t="str">
        <f>IFERROR(IF(FX62='Classificação geral'!$G56,'Classificação geral'!$EP56,""),"")</f>
        <v/>
      </c>
      <c r="GD62" s="176" t="str">
        <f>IFERROR(IF(FX62='Classificação geral'!$G56,'Classificação geral'!$EQ56,""),"")</f>
        <v/>
      </c>
      <c r="GE62" s="176" t="str">
        <f>IFERROR(IF(FX62='Classificação geral'!$G56,'Classificação geral'!$ER56,""),"")</f>
        <v/>
      </c>
      <c r="GF62" s="176" t="str">
        <f>IFERROR(IF(FX62='Classificação geral'!$G56,'Classificação geral'!$ES56,""),"")</f>
        <v/>
      </c>
      <c r="GG62" s="176" t="str">
        <f>IFERROR(IF(FX62='Classificação geral'!$G56,'Classificação geral'!$ET56,""),"")</f>
        <v/>
      </c>
      <c r="GH62" s="180">
        <f>IFERROR(IF(FX62='Classificação geral'!$G56,'Classificação geral'!$AK56,""),"")</f>
        <v>0</v>
      </c>
      <c r="GI62" s="195" t="str">
        <f>IF(FX62='Classificação geral'!$G56,'Classificação geral'!$AL56,"")</f>
        <v/>
      </c>
      <c r="GJ62" s="179" t="str">
        <f>IFERROR(RANK(GI62,GI:GI,0)+ COUNTIF(GI$12:GI61,GI62),"")</f>
        <v/>
      </c>
    </row>
    <row r="63" spans="2:192" s="181" customFormat="1" ht="21.75" customHeight="1" x14ac:dyDescent="0.3">
      <c r="B63" s="192" t="str">
        <f t="shared" si="80"/>
        <v/>
      </c>
      <c r="C63" s="193" t="str">
        <f t="shared" si="81"/>
        <v/>
      </c>
      <c r="D63" s="194" t="str">
        <f t="shared" si="82"/>
        <v/>
      </c>
      <c r="E63" s="194" t="str">
        <f t="shared" si="83"/>
        <v/>
      </c>
      <c r="F63" s="194" t="str">
        <f t="shared" si="84"/>
        <v/>
      </c>
      <c r="G63" s="194" t="str">
        <f t="shared" si="85"/>
        <v/>
      </c>
      <c r="H63" s="185" t="str">
        <f t="shared" si="86"/>
        <v/>
      </c>
      <c r="I63" s="185" t="str">
        <f t="shared" si="87"/>
        <v/>
      </c>
      <c r="J63" s="185" t="str">
        <f t="shared" si="88"/>
        <v/>
      </c>
      <c r="K63" s="277" t="str">
        <f t="shared" si="89"/>
        <v/>
      </c>
      <c r="L63" s="277" t="str">
        <f t="shared" si="90"/>
        <v/>
      </c>
      <c r="M63" s="277" t="str">
        <f t="shared" si="91"/>
        <v/>
      </c>
      <c r="N63" s="277" t="str">
        <f t="shared" si="92"/>
        <v/>
      </c>
      <c r="O63" s="277" t="str">
        <f t="shared" si="93"/>
        <v/>
      </c>
      <c r="P63" s="278" t="str">
        <f t="shared" si="94"/>
        <v/>
      </c>
      <c r="Q63" s="401" t="str">
        <f t="shared" si="15"/>
        <v/>
      </c>
      <c r="R63" s="186">
        <v>50</v>
      </c>
      <c r="S63" s="187"/>
      <c r="T63" s="187"/>
      <c r="U63" s="192" t="str">
        <f t="shared" si="95"/>
        <v/>
      </c>
      <c r="V63" s="193" t="str">
        <f t="shared" si="96"/>
        <v/>
      </c>
      <c r="W63" s="194" t="str">
        <f t="shared" si="97"/>
        <v/>
      </c>
      <c r="X63" s="194" t="str">
        <f t="shared" si="98"/>
        <v/>
      </c>
      <c r="Y63" s="194" t="str">
        <f t="shared" si="99"/>
        <v/>
      </c>
      <c r="Z63" s="194" t="str">
        <f t="shared" si="100"/>
        <v/>
      </c>
      <c r="AA63" s="185" t="str">
        <f t="shared" si="101"/>
        <v/>
      </c>
      <c r="AB63" s="185" t="str">
        <f t="shared" si="102"/>
        <v/>
      </c>
      <c r="AC63" s="185" t="str">
        <f t="shared" si="103"/>
        <v/>
      </c>
      <c r="AD63" s="277" t="str">
        <f t="shared" si="104"/>
        <v/>
      </c>
      <c r="AE63" s="277" t="str">
        <f t="shared" si="105"/>
        <v/>
      </c>
      <c r="AF63" s="277" t="str">
        <f t="shared" si="106"/>
        <v/>
      </c>
      <c r="AG63" s="277" t="str">
        <f t="shared" si="107"/>
        <v/>
      </c>
      <c r="AH63" s="277" t="str">
        <f t="shared" si="108"/>
        <v/>
      </c>
      <c r="AI63" s="278" t="str">
        <f t="shared" si="109"/>
        <v/>
      </c>
      <c r="AJ63" s="403" t="str">
        <f t="shared" si="110"/>
        <v/>
      </c>
      <c r="AK63" s="186">
        <v>50</v>
      </c>
      <c r="AN63" s="192" t="str">
        <f t="shared" si="111"/>
        <v/>
      </c>
      <c r="AO63" s="193" t="str">
        <f t="shared" si="112"/>
        <v/>
      </c>
      <c r="AP63" s="194" t="str">
        <f t="shared" si="113"/>
        <v/>
      </c>
      <c r="AQ63" s="194" t="str">
        <f t="shared" si="114"/>
        <v/>
      </c>
      <c r="AR63" s="194" t="str">
        <f t="shared" si="115"/>
        <v/>
      </c>
      <c r="AS63" s="194" t="str">
        <f t="shared" si="116"/>
        <v/>
      </c>
      <c r="AT63" s="185" t="str">
        <f t="shared" si="117"/>
        <v/>
      </c>
      <c r="AU63" s="185" t="str">
        <f t="shared" si="118"/>
        <v/>
      </c>
      <c r="AV63" s="185" t="str">
        <f t="shared" si="119"/>
        <v/>
      </c>
      <c r="AW63" s="277" t="str">
        <f t="shared" si="120"/>
        <v/>
      </c>
      <c r="AX63" s="277" t="str">
        <f t="shared" si="121"/>
        <v/>
      </c>
      <c r="AY63" s="277" t="str">
        <f t="shared" si="122"/>
        <v/>
      </c>
      <c r="AZ63" s="277" t="str">
        <f t="shared" si="123"/>
        <v/>
      </c>
      <c r="BA63" s="277" t="str">
        <f t="shared" si="124"/>
        <v/>
      </c>
      <c r="BB63" s="278" t="str">
        <f t="shared" si="125"/>
        <v/>
      </c>
      <c r="BC63" s="401" t="str">
        <f t="shared" si="126"/>
        <v/>
      </c>
      <c r="BD63" s="186">
        <v>50</v>
      </c>
      <c r="BE63" s="187"/>
      <c r="BF63" s="187"/>
      <c r="BG63" s="192" t="str">
        <f t="shared" si="127"/>
        <v/>
      </c>
      <c r="BH63" s="193" t="str">
        <f t="shared" si="128"/>
        <v/>
      </c>
      <c r="BI63" s="194" t="str">
        <f t="shared" si="129"/>
        <v/>
      </c>
      <c r="BJ63" s="194" t="str">
        <f t="shared" si="130"/>
        <v/>
      </c>
      <c r="BK63" s="194" t="str">
        <f t="shared" si="131"/>
        <v/>
      </c>
      <c r="BL63" s="194" t="str">
        <f t="shared" si="132"/>
        <v/>
      </c>
      <c r="BM63" s="185" t="str">
        <f t="shared" si="133"/>
        <v/>
      </c>
      <c r="BN63" s="185" t="str">
        <f t="shared" si="134"/>
        <v/>
      </c>
      <c r="BO63" s="185" t="str">
        <f t="shared" si="135"/>
        <v/>
      </c>
      <c r="BP63" s="277" t="str">
        <f t="shared" si="136"/>
        <v/>
      </c>
      <c r="BQ63" s="277" t="str">
        <f t="shared" si="137"/>
        <v/>
      </c>
      <c r="BR63" s="277" t="str">
        <f t="shared" si="138"/>
        <v/>
      </c>
      <c r="BS63" s="277" t="str">
        <f t="shared" si="139"/>
        <v/>
      </c>
      <c r="BT63" s="277" t="str">
        <f t="shared" si="140"/>
        <v/>
      </c>
      <c r="BU63" s="278" t="str">
        <f t="shared" si="141"/>
        <v/>
      </c>
      <c r="BV63" s="403" t="str">
        <f t="shared" si="142"/>
        <v/>
      </c>
      <c r="BW63" s="186">
        <v>50</v>
      </c>
      <c r="BY63" s="187"/>
      <c r="BZ63" s="192" t="str">
        <f t="shared" si="143"/>
        <v/>
      </c>
      <c r="CA63" s="193" t="str">
        <f t="shared" si="144"/>
        <v/>
      </c>
      <c r="CB63" s="194" t="str">
        <f t="shared" si="145"/>
        <v/>
      </c>
      <c r="CC63" s="194" t="str">
        <f t="shared" si="146"/>
        <v/>
      </c>
      <c r="CD63" s="194" t="str">
        <f t="shared" si="147"/>
        <v/>
      </c>
      <c r="CE63" s="194" t="str">
        <f t="shared" si="148"/>
        <v/>
      </c>
      <c r="CF63" s="185" t="str">
        <f t="shared" si="70"/>
        <v/>
      </c>
      <c r="CG63" s="185" t="str">
        <f t="shared" si="71"/>
        <v/>
      </c>
      <c r="CH63" s="185" t="str">
        <f t="shared" si="72"/>
        <v/>
      </c>
      <c r="CI63" s="277" t="str">
        <f t="shared" si="73"/>
        <v/>
      </c>
      <c r="CJ63" s="277" t="str">
        <f t="shared" si="74"/>
        <v/>
      </c>
      <c r="CK63" s="277" t="str">
        <f t="shared" si="75"/>
        <v/>
      </c>
      <c r="CL63" s="277" t="str">
        <f t="shared" si="76"/>
        <v/>
      </c>
      <c r="CM63" s="277" t="str">
        <f t="shared" si="77"/>
        <v/>
      </c>
      <c r="CN63" s="278" t="str">
        <f t="shared" si="78"/>
        <v/>
      </c>
      <c r="CO63" s="401" t="str">
        <f t="shared" si="79"/>
        <v/>
      </c>
      <c r="CP63" s="186">
        <v>50</v>
      </c>
      <c r="CQ63" s="187"/>
      <c r="CR63" s="187"/>
      <c r="CS63" s="187"/>
      <c r="CT63" s="187"/>
      <c r="CU63" s="187"/>
      <c r="CV63" s="187"/>
      <c r="CW63" s="187"/>
      <c r="CX63" s="187"/>
      <c r="CZ63" s="189" t="str">
        <f>IFERROR(IF(AND('Classificação geral'!$G57="fem",'Classificação geral'!$H57=3,'Classificação geral'!$F57="par"),'Classificação geral'!$C57,""),"")</f>
        <v/>
      </c>
      <c r="DA63" s="178">
        <f>IF($CZ63='Classificação geral'!$C57,'Classificação geral'!$D57,"")</f>
        <v>0</v>
      </c>
      <c r="DB63" s="178">
        <f>IF($CZ63='Classificação geral'!$C57,'Classificação geral'!$E57,"")</f>
        <v>0</v>
      </c>
      <c r="DC63" s="178" t="str">
        <f>IF($CZ63='Classificação geral'!$C57,'Classificação geral'!$F57,"")</f>
        <v/>
      </c>
      <c r="DD63" s="178" t="str">
        <f>IF($CZ63='Classificação geral'!$C57,'Classificação geral'!$G57,"")</f>
        <v/>
      </c>
      <c r="DE63" s="189">
        <f>IF($DD63='Classificação geral'!$G57,'Classificação geral'!$H57,"")</f>
        <v>0</v>
      </c>
      <c r="DF63" s="176">
        <f>IFERROR(IF(DD63='Classificação geral'!$G57,'Classificação geral'!$K57,""),"")</f>
        <v>0</v>
      </c>
      <c r="DG63" s="176">
        <f>IFERROR(IF(DD63='Classificação geral'!$G57,'Classificação geral'!$L57,""),"")</f>
        <v>0</v>
      </c>
      <c r="DH63" s="176">
        <f>IFERROR(IF(DD63='Classificação geral'!$G57,'Classificação geral'!$J57,""),"")</f>
        <v>0</v>
      </c>
      <c r="DI63" s="176" t="str">
        <f>IFERROR(IF(DD63='Classificação geral'!$G57,'Classificação geral'!$EP57,""),"")</f>
        <v/>
      </c>
      <c r="DJ63" s="176" t="str">
        <f>IFERROR(IF(DD63='Classificação geral'!$G57,'Classificação geral'!$EQ57,""),"")</f>
        <v/>
      </c>
      <c r="DK63" s="176" t="str">
        <f>IFERROR(IF(DD63='Classificação geral'!$G57,'Classificação geral'!$ER57,""),"")</f>
        <v/>
      </c>
      <c r="DL63" s="176" t="str">
        <f>IFERROR(IF(DD63='Classificação geral'!$G57,'Classificação geral'!$ES57,""),"")</f>
        <v/>
      </c>
      <c r="DM63" s="176" t="str">
        <f>IFERROR(IF(DD63='Classificação geral'!$G57,'Classificação geral'!$ET57,""),"")</f>
        <v/>
      </c>
      <c r="DN63" s="180">
        <f>IFERROR(IF(DD63='Classificação geral'!$G57,'Classificação geral'!$AK57,""),"")</f>
        <v>0</v>
      </c>
      <c r="DO63" s="190" t="str">
        <f>IF($DD63='Classificação geral'!$G57,'Classificação geral'!$AL57,"")</f>
        <v/>
      </c>
      <c r="DP63" s="179" t="str">
        <f>IFERROR(RANK(DO63,DO:DO,0)+ COUNTIF(DO$12:DO62,DO63),"")</f>
        <v/>
      </c>
      <c r="DR63" s="195" t="str">
        <f>IFERROR(IF(AND('Classificação geral'!$G57="mas",'Classificação geral'!$H57=3,'Classificação geral'!$F57="par"),'Classificação geral'!$C57,""),"")</f>
        <v/>
      </c>
      <c r="DS63" s="196">
        <f>IF($DR63='Classificação geral'!$C57,'Classificação geral'!$D57,"")</f>
        <v>0</v>
      </c>
      <c r="DT63" s="196">
        <f>IF($DR63='Classificação geral'!$C57,'Classificação geral'!$E57,"")</f>
        <v>0</v>
      </c>
      <c r="DU63" s="196" t="str">
        <f>IF($DR63='Classificação geral'!$C57,'Classificação geral'!$F57,"")</f>
        <v/>
      </c>
      <c r="DV63" s="196" t="str">
        <f>IF($DR63='Classificação geral'!$C57,'Classificação geral'!$G57,"")</f>
        <v/>
      </c>
      <c r="DW63" s="195">
        <f>IF($DV63='Classificação geral'!$G57,'Classificação geral'!$H57,"")</f>
        <v>0</v>
      </c>
      <c r="DX63" s="176">
        <f>IFERROR(IF(DV63='Classificação geral'!$G57,'Classificação geral'!$K57,""),"")</f>
        <v>0</v>
      </c>
      <c r="DY63" s="176">
        <f>IFERROR(IF(DV63='Classificação geral'!$G57,'Classificação geral'!$L57,""),"")</f>
        <v>0</v>
      </c>
      <c r="DZ63" s="176">
        <f>IFERROR(IF(DV63='Classificação geral'!$G57,'Classificação geral'!$J57,""),"")</f>
        <v>0</v>
      </c>
      <c r="EA63" s="176" t="str">
        <f>IFERROR(IF(DV63='Classificação geral'!$G57,'Classificação geral'!$EP57,""),"")</f>
        <v/>
      </c>
      <c r="EB63" s="176" t="str">
        <f>IFERROR(IF(DV63='Classificação geral'!$G57,'Classificação geral'!$EQ57,""),"")</f>
        <v/>
      </c>
      <c r="EC63" s="176" t="str">
        <f>IFERROR(IF(DV63='Classificação geral'!$G57,'Classificação geral'!$ER57,""),"")</f>
        <v/>
      </c>
      <c r="ED63" s="176" t="str">
        <f>IFERROR(IF(DV63='Classificação geral'!$G57,'Classificação geral'!$ES57,""),"")</f>
        <v/>
      </c>
      <c r="EE63" s="176" t="str">
        <f>IFERROR(IF(DV63='Classificação geral'!$G57,'Classificação geral'!$ET57,""),"")</f>
        <v/>
      </c>
      <c r="EF63" s="180">
        <f>IFERROR(IF(DV63='Classificação geral'!$G57,'Classificação geral'!$AK57,""),"")</f>
        <v>0</v>
      </c>
      <c r="EG63" s="195" t="str">
        <f>IF($DV63='Classificação geral'!$G57,'Classificação geral'!$AL57,"")</f>
        <v/>
      </c>
      <c r="EH63" s="179" t="str">
        <f>IFERROR(RANK(EG63,EG:EG,0)+ COUNTIF(EG$12:EG62,EG63),"")</f>
        <v/>
      </c>
      <c r="EJ63" s="195" t="str">
        <f>IFERROR(IF(AND('Classificação geral'!$G57="fem",'Classificação geral'!$H57=3,'Classificação geral'!$F57="trio"),'Classificação geral'!$C57,""),"")</f>
        <v/>
      </c>
      <c r="EK63" s="196">
        <f>IF(EJ63='Classificação geral'!$C57,'Classificação geral'!$D57,"")</f>
        <v>0</v>
      </c>
      <c r="EL63" s="196">
        <f>IF(EJ63='Classificação geral'!$C57,'Classificação geral'!$E57,"")</f>
        <v>0</v>
      </c>
      <c r="EM63" s="196" t="str">
        <f>IF(EJ63='Classificação geral'!$C57,'Classificação geral'!$F57,"")</f>
        <v/>
      </c>
      <c r="EN63" s="196" t="str">
        <f>IF(EJ63='Classificação geral'!$C57,'Classificação geral'!$G57,"")</f>
        <v/>
      </c>
      <c r="EO63" s="195">
        <f>IF(EN63='Classificação geral'!$G57,'Classificação geral'!$H57,"")</f>
        <v>0</v>
      </c>
      <c r="EP63" s="176">
        <f>IFERROR(IF(EN63='Classificação geral'!$G57,'Classificação geral'!$K57,""),"")</f>
        <v>0</v>
      </c>
      <c r="EQ63" s="176">
        <f>IFERROR(IF(EN63='Classificação geral'!$G57,'Classificação geral'!$L57,""),"")</f>
        <v>0</v>
      </c>
      <c r="ER63" s="176">
        <f>IFERROR(IF(EN63='Classificação geral'!$G57,'Classificação geral'!$J57,""),"")</f>
        <v>0</v>
      </c>
      <c r="ES63" s="176" t="str">
        <f>IFERROR(IF(EN63='Classificação geral'!$G57,'Classificação geral'!$EP57,""),"")</f>
        <v/>
      </c>
      <c r="ET63" s="176" t="str">
        <f>IFERROR(IF(EN63='Classificação geral'!$G57,'Classificação geral'!$EQ57,""),"")</f>
        <v/>
      </c>
      <c r="EU63" s="176" t="str">
        <f>IFERROR(IF(EN63='Classificação geral'!$G57,'Classificação geral'!$ER57,""),"")</f>
        <v/>
      </c>
      <c r="EV63" s="176" t="str">
        <f>IFERROR(IF(EN63='Classificação geral'!$G57,'Classificação geral'!$ES57,""),"")</f>
        <v/>
      </c>
      <c r="EW63" s="176" t="str">
        <f>IFERROR(IF(EN63='Classificação geral'!$G57,'Classificação geral'!$ET57,""),"")</f>
        <v/>
      </c>
      <c r="EX63" s="180">
        <f>IFERROR(IF(EN63='Classificação geral'!$G57,'Classificação geral'!$AK57,""),"")</f>
        <v>0</v>
      </c>
      <c r="EY63" s="195" t="str">
        <f>IF(EN63='Classificação geral'!$G57,'Classificação geral'!$AL57,"")</f>
        <v/>
      </c>
      <c r="EZ63" s="179" t="str">
        <f>IFERROR(RANK(EY63,EY:EY,0)+ COUNTIF(EY$12:EY62,EY63),"")</f>
        <v/>
      </c>
      <c r="FB63" s="195" t="str">
        <f>IFERROR(IF(AND('Classificação geral'!$G57="mas",'Classificação geral'!$H57=3,'Classificação geral'!$F57="trio"),'Classificação geral'!$C57,""),"")</f>
        <v/>
      </c>
      <c r="FC63" s="196">
        <f>IF(FB63='Classificação geral'!$C57,'Classificação geral'!$D57,"")</f>
        <v>0</v>
      </c>
      <c r="FD63" s="196">
        <f>IF(FB63='Classificação geral'!$C57,'Classificação geral'!$E57,"")</f>
        <v>0</v>
      </c>
      <c r="FE63" s="196" t="str">
        <f>IF(FB63='Classificação geral'!$C57,'Classificação geral'!$F57,"")</f>
        <v/>
      </c>
      <c r="FF63" s="196" t="str">
        <f>IF(FB63='Classificação geral'!$C57,'Classificação geral'!$G57,"")</f>
        <v/>
      </c>
      <c r="FG63" s="195">
        <f>IF(FF63='Classificação geral'!$G57,'Classificação geral'!$H57,"")</f>
        <v>0</v>
      </c>
      <c r="FH63" s="176">
        <f>IFERROR(IF(FF63='Classificação geral'!$G57,'Classificação geral'!$K57,""),"")</f>
        <v>0</v>
      </c>
      <c r="FI63" s="176">
        <f>IFERROR(IF(FF63='Classificação geral'!$G57,'Classificação geral'!$L57,""),"")</f>
        <v>0</v>
      </c>
      <c r="FJ63" s="176">
        <f>IFERROR(IF(FF63='Classificação geral'!$G57,'Classificação geral'!$J57,""),"")</f>
        <v>0</v>
      </c>
      <c r="FK63" s="176" t="str">
        <f>IFERROR(IF(FF63='Classificação geral'!$G57,'Classificação geral'!$EP57,""),"")</f>
        <v/>
      </c>
      <c r="FL63" s="176" t="str">
        <f>IFERROR(IF(FF63='Classificação geral'!$G57,'Classificação geral'!$EQ57,""),"")</f>
        <v/>
      </c>
      <c r="FM63" s="176" t="str">
        <f>IFERROR(IF(FF63='Classificação geral'!$G57,'Classificação geral'!$ER57,""),"")</f>
        <v/>
      </c>
      <c r="FN63" s="176" t="str">
        <f>IFERROR(IF(FF63='Classificação geral'!$G57,'Classificação geral'!$ES57,""),"")</f>
        <v/>
      </c>
      <c r="FO63" s="176" t="str">
        <f>IFERROR(IF(FF63='Classificação geral'!$G57,'Classificação geral'!$ET57,""),"")</f>
        <v/>
      </c>
      <c r="FP63" s="180">
        <f>IFERROR(IF(FF63='Classificação geral'!$G57,'Classificação geral'!$AK57,""),"")</f>
        <v>0</v>
      </c>
      <c r="FQ63" s="195" t="str">
        <f>IF(FF63='Classificação geral'!$G57,'Classificação geral'!$AL57,"")</f>
        <v/>
      </c>
      <c r="FR63" s="179" t="str">
        <f>IFERROR(RANK(FQ63,FQ:FQ,0)+ COUNTIF(FQ$12:FQ62,FQ63),"")</f>
        <v/>
      </c>
      <c r="FT63" s="195" t="str">
        <f>IFERROR(IF(AND('Classificação geral'!$G57="misto",'Classificação geral'!$H57=3,'Classificação geral'!$F57="par"),'Classificação geral'!$C57,""),"")</f>
        <v/>
      </c>
      <c r="FU63" s="196">
        <f>IF(FT63='Classificação geral'!$C57,'Classificação geral'!$D57,"")</f>
        <v>0</v>
      </c>
      <c r="FV63" s="196">
        <f>IF(FT63='Classificação geral'!$C57,'Classificação geral'!$E57,"")</f>
        <v>0</v>
      </c>
      <c r="FW63" s="196" t="str">
        <f>IF(FT63='Classificação geral'!$C57,'Classificação geral'!$F57,"")</f>
        <v/>
      </c>
      <c r="FX63" s="196" t="str">
        <f>IF(FT63='Classificação geral'!$C57,'Classificação geral'!$G57,"")</f>
        <v/>
      </c>
      <c r="FY63" s="195">
        <f>IF(FX63='Classificação geral'!$G57,'Classificação geral'!$H57,"")</f>
        <v>0</v>
      </c>
      <c r="FZ63" s="176">
        <f>IFERROR(IF(FX63='Classificação geral'!$G57,'Classificação geral'!$K57,""),"")</f>
        <v>0</v>
      </c>
      <c r="GA63" s="176">
        <f>IFERROR(IF(FX63='Classificação geral'!$G57,'Classificação geral'!$L57,""),"")</f>
        <v>0</v>
      </c>
      <c r="GB63" s="176">
        <f>IFERROR(IF(FX63='Classificação geral'!$G57,'Classificação geral'!$J57,""),"")</f>
        <v>0</v>
      </c>
      <c r="GC63" s="176" t="str">
        <f>IFERROR(IF(FX63='Classificação geral'!$G57,'Classificação geral'!$EP57,""),"")</f>
        <v/>
      </c>
      <c r="GD63" s="176" t="str">
        <f>IFERROR(IF(FX63='Classificação geral'!$G57,'Classificação geral'!$EQ57,""),"")</f>
        <v/>
      </c>
      <c r="GE63" s="176" t="str">
        <f>IFERROR(IF(FX63='Classificação geral'!$G57,'Classificação geral'!$ER57,""),"")</f>
        <v/>
      </c>
      <c r="GF63" s="176" t="str">
        <f>IFERROR(IF(FX63='Classificação geral'!$G57,'Classificação geral'!$ES57,""),"")</f>
        <v/>
      </c>
      <c r="GG63" s="176" t="str">
        <f>IFERROR(IF(FX63='Classificação geral'!$G57,'Classificação geral'!$ET57,""),"")</f>
        <v/>
      </c>
      <c r="GH63" s="180">
        <f>IFERROR(IF(FX63='Classificação geral'!$G57,'Classificação geral'!$AK57,""),"")</f>
        <v>0</v>
      </c>
      <c r="GI63" s="195" t="str">
        <f>IF(FX63='Classificação geral'!$G57,'Classificação geral'!$AL57,"")</f>
        <v/>
      </c>
      <c r="GJ63" s="179" t="str">
        <f>IFERROR(RANK(GI63,GI:GI,0)+ COUNTIF(GI$12:GI62,GI63),"")</f>
        <v/>
      </c>
    </row>
    <row r="64" spans="2:192" s="97" customFormat="1" ht="21.75" customHeight="1" x14ac:dyDescent="0.3">
      <c r="B64" s="96" t="str">
        <f t="shared" si="80"/>
        <v/>
      </c>
      <c r="C64" s="78" t="str">
        <f t="shared" si="81"/>
        <v/>
      </c>
      <c r="D64" s="79" t="str">
        <f t="shared" si="82"/>
        <v/>
      </c>
      <c r="E64" s="79" t="str">
        <f t="shared" si="83"/>
        <v/>
      </c>
      <c r="F64" s="79" t="str">
        <f t="shared" si="84"/>
        <v/>
      </c>
      <c r="G64" s="79" t="str">
        <f t="shared" si="85"/>
        <v/>
      </c>
      <c r="H64" s="185" t="str">
        <f t="shared" si="86"/>
        <v/>
      </c>
      <c r="I64" s="185" t="str">
        <f t="shared" si="87"/>
        <v/>
      </c>
      <c r="J64" s="185" t="str">
        <f t="shared" si="88"/>
        <v/>
      </c>
      <c r="K64" s="277" t="str">
        <f t="shared" si="89"/>
        <v/>
      </c>
      <c r="L64" s="277" t="str">
        <f t="shared" si="90"/>
        <v/>
      </c>
      <c r="M64" s="277" t="str">
        <f t="shared" si="91"/>
        <v/>
      </c>
      <c r="N64" s="277" t="str">
        <f t="shared" si="92"/>
        <v/>
      </c>
      <c r="O64" s="277" t="str">
        <f t="shared" si="93"/>
        <v/>
      </c>
      <c r="P64" s="278" t="str">
        <f t="shared" si="94"/>
        <v/>
      </c>
      <c r="Q64" s="401" t="str">
        <f t="shared" si="15"/>
        <v/>
      </c>
      <c r="R64" s="157">
        <v>51</v>
      </c>
      <c r="S64" s="76"/>
      <c r="T64" s="76"/>
      <c r="U64" s="96" t="str">
        <f t="shared" si="95"/>
        <v/>
      </c>
      <c r="V64" s="78" t="str">
        <f t="shared" si="96"/>
        <v/>
      </c>
      <c r="W64" s="79" t="str">
        <f t="shared" si="97"/>
        <v/>
      </c>
      <c r="X64" s="79" t="str">
        <f t="shared" si="98"/>
        <v/>
      </c>
      <c r="Y64" s="79" t="str">
        <f t="shared" si="99"/>
        <v/>
      </c>
      <c r="Z64" s="79" t="str">
        <f t="shared" si="100"/>
        <v/>
      </c>
      <c r="AA64" s="185" t="str">
        <f t="shared" si="101"/>
        <v/>
      </c>
      <c r="AB64" s="185" t="str">
        <f t="shared" si="102"/>
        <v/>
      </c>
      <c r="AC64" s="185" t="str">
        <f t="shared" si="103"/>
        <v/>
      </c>
      <c r="AD64" s="277" t="str">
        <f t="shared" si="104"/>
        <v/>
      </c>
      <c r="AE64" s="277" t="str">
        <f t="shared" si="105"/>
        <v/>
      </c>
      <c r="AF64" s="277" t="str">
        <f t="shared" si="106"/>
        <v/>
      </c>
      <c r="AG64" s="277" t="str">
        <f t="shared" si="107"/>
        <v/>
      </c>
      <c r="AH64" s="277" t="str">
        <f t="shared" si="108"/>
        <v/>
      </c>
      <c r="AI64" s="278" t="str">
        <f t="shared" si="109"/>
        <v/>
      </c>
      <c r="AJ64" s="404" t="str">
        <f t="shared" si="110"/>
        <v/>
      </c>
      <c r="AK64" s="157">
        <v>51</v>
      </c>
      <c r="AN64" s="96" t="str">
        <f t="shared" si="111"/>
        <v/>
      </c>
      <c r="AO64" s="78" t="str">
        <f t="shared" si="112"/>
        <v/>
      </c>
      <c r="AP64" s="79" t="str">
        <f t="shared" si="113"/>
        <v/>
      </c>
      <c r="AQ64" s="79" t="str">
        <f t="shared" si="114"/>
        <v/>
      </c>
      <c r="AR64" s="79" t="str">
        <f t="shared" si="115"/>
        <v/>
      </c>
      <c r="AS64" s="79" t="str">
        <f t="shared" si="116"/>
        <v/>
      </c>
      <c r="AT64" s="185" t="str">
        <f t="shared" si="117"/>
        <v/>
      </c>
      <c r="AU64" s="185" t="str">
        <f t="shared" si="118"/>
        <v/>
      </c>
      <c r="AV64" s="185" t="str">
        <f t="shared" si="119"/>
        <v/>
      </c>
      <c r="AW64" s="277" t="str">
        <f t="shared" si="120"/>
        <v/>
      </c>
      <c r="AX64" s="277" t="str">
        <f t="shared" si="121"/>
        <v/>
      </c>
      <c r="AY64" s="277" t="str">
        <f t="shared" si="122"/>
        <v/>
      </c>
      <c r="AZ64" s="277" t="str">
        <f t="shared" si="123"/>
        <v/>
      </c>
      <c r="BA64" s="277" t="str">
        <f t="shared" si="124"/>
        <v/>
      </c>
      <c r="BB64" s="278" t="str">
        <f t="shared" si="125"/>
        <v/>
      </c>
      <c r="BC64" s="405" t="str">
        <f t="shared" si="126"/>
        <v/>
      </c>
      <c r="BD64" s="157">
        <v>51</v>
      </c>
      <c r="BE64" s="76"/>
      <c r="BF64" s="76"/>
      <c r="BG64" s="96" t="str">
        <f t="shared" si="127"/>
        <v/>
      </c>
      <c r="BH64" s="78" t="str">
        <f t="shared" si="128"/>
        <v/>
      </c>
      <c r="BI64" s="79" t="str">
        <f t="shared" si="129"/>
        <v/>
      </c>
      <c r="BJ64" s="79" t="str">
        <f t="shared" si="130"/>
        <v/>
      </c>
      <c r="BK64" s="79" t="str">
        <f t="shared" si="131"/>
        <v/>
      </c>
      <c r="BL64" s="79" t="str">
        <f t="shared" si="132"/>
        <v/>
      </c>
      <c r="BM64" s="185" t="str">
        <f t="shared" si="133"/>
        <v/>
      </c>
      <c r="BN64" s="185" t="str">
        <f t="shared" si="134"/>
        <v/>
      </c>
      <c r="BO64" s="185" t="str">
        <f t="shared" si="135"/>
        <v/>
      </c>
      <c r="BP64" s="277" t="str">
        <f t="shared" si="136"/>
        <v/>
      </c>
      <c r="BQ64" s="277" t="str">
        <f t="shared" si="137"/>
        <v/>
      </c>
      <c r="BR64" s="277" t="str">
        <f t="shared" si="138"/>
        <v/>
      </c>
      <c r="BS64" s="277" t="str">
        <f t="shared" si="139"/>
        <v/>
      </c>
      <c r="BT64" s="277" t="str">
        <f t="shared" si="140"/>
        <v/>
      </c>
      <c r="BU64" s="278" t="str">
        <f t="shared" si="141"/>
        <v/>
      </c>
      <c r="BV64" s="404" t="str">
        <f t="shared" si="142"/>
        <v/>
      </c>
      <c r="BW64" s="157">
        <v>51</v>
      </c>
      <c r="BY64" s="76"/>
      <c r="BZ64" s="96" t="str">
        <f t="shared" si="143"/>
        <v/>
      </c>
      <c r="CA64" s="78" t="str">
        <f t="shared" si="144"/>
        <v/>
      </c>
      <c r="CB64" s="79" t="str">
        <f t="shared" si="145"/>
        <v/>
      </c>
      <c r="CC64" s="79" t="str">
        <f t="shared" si="146"/>
        <v/>
      </c>
      <c r="CD64" s="79" t="str">
        <f t="shared" si="147"/>
        <v/>
      </c>
      <c r="CE64" s="79" t="str">
        <f t="shared" si="148"/>
        <v/>
      </c>
      <c r="CF64" s="185" t="str">
        <f t="shared" si="70"/>
        <v/>
      </c>
      <c r="CG64" s="185" t="str">
        <f t="shared" si="71"/>
        <v/>
      </c>
      <c r="CH64" s="185" t="str">
        <f t="shared" si="72"/>
        <v/>
      </c>
      <c r="CI64" s="277" t="str">
        <f t="shared" si="73"/>
        <v/>
      </c>
      <c r="CJ64" s="277" t="str">
        <f t="shared" si="74"/>
        <v/>
      </c>
      <c r="CK64" s="277" t="str">
        <f t="shared" si="75"/>
        <v/>
      </c>
      <c r="CL64" s="277" t="str">
        <f t="shared" si="76"/>
        <v/>
      </c>
      <c r="CM64" s="277" t="str">
        <f t="shared" si="77"/>
        <v/>
      </c>
      <c r="CN64" s="278" t="str">
        <f t="shared" si="78"/>
        <v/>
      </c>
      <c r="CO64" s="401" t="str">
        <f t="shared" si="79"/>
        <v/>
      </c>
      <c r="CP64" s="157">
        <v>51</v>
      </c>
      <c r="CQ64" s="76"/>
      <c r="CR64" s="76"/>
      <c r="CS64" s="76"/>
      <c r="CT64" s="76"/>
      <c r="CU64" s="76"/>
      <c r="CV64" s="76"/>
      <c r="CW64" s="76"/>
      <c r="CX64" s="76"/>
      <c r="CZ64" s="189" t="str">
        <f>IFERROR(IF(AND('Classificação geral'!$G58="fem",'Classificação geral'!$H58=3,'Classificação geral'!$F58="par"),'Classificação geral'!$C58,""),"")</f>
        <v/>
      </c>
      <c r="DA64" s="178">
        <f>IF($CZ64='Classificação geral'!$C58,'Classificação geral'!$D58,"")</f>
        <v>0</v>
      </c>
      <c r="DB64" s="178">
        <f>IF($CZ64='Classificação geral'!$C58,'Classificação geral'!$E58,"")</f>
        <v>0</v>
      </c>
      <c r="DC64" s="178" t="str">
        <f>IF($CZ64='Classificação geral'!$C58,'Classificação geral'!$F58,"")</f>
        <v/>
      </c>
      <c r="DD64" s="178" t="str">
        <f>IF($CZ64='Classificação geral'!$C58,'Classificação geral'!$G58,"")</f>
        <v/>
      </c>
      <c r="DE64" s="189">
        <f>IF($DD64='Classificação geral'!$G58,'Classificação geral'!$H58,"")</f>
        <v>0</v>
      </c>
      <c r="DF64" s="176">
        <f>IFERROR(IF(DD64='Classificação geral'!$G58,'Classificação geral'!$K58,""),"")</f>
        <v>0</v>
      </c>
      <c r="DG64" s="176">
        <f>IFERROR(IF(DD64='Classificação geral'!$G58,'Classificação geral'!$L58,""),"")</f>
        <v>0</v>
      </c>
      <c r="DH64" s="176">
        <f>IFERROR(IF(DD64='Classificação geral'!$G58,'Classificação geral'!$J58,""),"")</f>
        <v>0</v>
      </c>
      <c r="DI64" s="176" t="str">
        <f>IFERROR(IF(DD64='Classificação geral'!$G58,'Classificação geral'!$EP58,""),"")</f>
        <v/>
      </c>
      <c r="DJ64" s="176" t="str">
        <f>IFERROR(IF(DD64='Classificação geral'!$G58,'Classificação geral'!$EQ58,""),"")</f>
        <v/>
      </c>
      <c r="DK64" s="176" t="str">
        <f>IFERROR(IF(DD64='Classificação geral'!$G58,'Classificação geral'!$ER58,""),"")</f>
        <v/>
      </c>
      <c r="DL64" s="176" t="str">
        <f>IFERROR(IF(DD64='Classificação geral'!$G58,'Classificação geral'!$ES58,""),"")</f>
        <v/>
      </c>
      <c r="DM64" s="176" t="str">
        <f>IFERROR(IF(DD64='Classificação geral'!$G58,'Classificação geral'!$ET58,""),"")</f>
        <v/>
      </c>
      <c r="DN64" s="180">
        <f>IFERROR(IF(DD64='Classificação geral'!$G58,'Classificação geral'!$AK58,""),"")</f>
        <v>0</v>
      </c>
      <c r="DO64" s="190" t="str">
        <f>IF($DD64='Classificação geral'!$G58,'Classificação geral'!$AL58,"")</f>
        <v/>
      </c>
      <c r="DP64" s="179" t="str">
        <f>IFERROR(RANK(DO64,DO:DO,0)+ COUNTIF(DO$12:DO63,DO64),"")</f>
        <v/>
      </c>
      <c r="DR64" s="80" t="str">
        <f>IFERROR(IF(AND('Classificação geral'!$G58="mas",'Classificação geral'!$H58=3,'Classificação geral'!$F58="par"),'Classificação geral'!$C58,""),"")</f>
        <v/>
      </c>
      <c r="DS64" s="81">
        <f>IF($DR64='Classificação geral'!$C58,'Classificação geral'!$D58,"")</f>
        <v>0</v>
      </c>
      <c r="DT64" s="81">
        <f>IF($DR64='Classificação geral'!$C58,'Classificação geral'!$E58,"")</f>
        <v>0</v>
      </c>
      <c r="DU64" s="81" t="str">
        <f>IF($DR64='Classificação geral'!$C58,'Classificação geral'!$F58,"")</f>
        <v/>
      </c>
      <c r="DV64" s="81" t="str">
        <f>IF($DR64='Classificação geral'!$C58,'Classificação geral'!$G58,"")</f>
        <v/>
      </c>
      <c r="DW64" s="80">
        <f>IF($DV64='Classificação geral'!$G58,'Classificação geral'!$H58,"")</f>
        <v>0</v>
      </c>
      <c r="DX64" s="176">
        <f>IFERROR(IF(DV64='Classificação geral'!$G58,'Classificação geral'!$K58,""),"")</f>
        <v>0</v>
      </c>
      <c r="DY64" s="176">
        <f>IFERROR(IF(DV64='Classificação geral'!$G58,'Classificação geral'!$L58,""),"")</f>
        <v>0</v>
      </c>
      <c r="DZ64" s="176">
        <f>IFERROR(IF(DV64='Classificação geral'!$G58,'Classificação geral'!$J58,""),"")</f>
        <v>0</v>
      </c>
      <c r="EA64" s="176" t="str">
        <f>IFERROR(IF(DV64='Classificação geral'!$G58,'Classificação geral'!$EP58,""),"")</f>
        <v/>
      </c>
      <c r="EB64" s="176" t="str">
        <f>IFERROR(IF(DV64='Classificação geral'!$G58,'Classificação geral'!$EQ58,""),"")</f>
        <v/>
      </c>
      <c r="EC64" s="176" t="str">
        <f>IFERROR(IF(DV64='Classificação geral'!$G58,'Classificação geral'!$ER58,""),"")</f>
        <v/>
      </c>
      <c r="ED64" s="176" t="str">
        <f>IFERROR(IF(DV64='Classificação geral'!$G58,'Classificação geral'!$ES58,""),"")</f>
        <v/>
      </c>
      <c r="EE64" s="176" t="str">
        <f>IFERROR(IF(DV64='Classificação geral'!$G58,'Classificação geral'!$ET58,""),"")</f>
        <v/>
      </c>
      <c r="EF64" s="180">
        <f>IFERROR(IF(DV64='Classificação geral'!$G58,'Classificação geral'!$AK58,""),"")</f>
        <v>0</v>
      </c>
      <c r="EG64" s="80" t="str">
        <f>IF($DV64='Classificação geral'!$G58,'Classificação geral'!$AL58,"")</f>
        <v/>
      </c>
      <c r="EH64" s="77" t="str">
        <f>IFERROR(RANK(EG64,EG:EG,0)+ COUNTIF(EG$12:EG63,EG64),"")</f>
        <v/>
      </c>
      <c r="EJ64" s="80" t="str">
        <f>IFERROR(IF(AND('Classificação geral'!$G58="fem",'Classificação geral'!$H58=3,'Classificação geral'!$F58="trio"),'Classificação geral'!$C58,""),"")</f>
        <v/>
      </c>
      <c r="EK64" s="81">
        <f>IF(EJ64='Classificação geral'!$C58,'Classificação geral'!$D58,"")</f>
        <v>0</v>
      </c>
      <c r="EL64" s="81">
        <f>IF(EJ64='Classificação geral'!$C58,'Classificação geral'!$E58,"")</f>
        <v>0</v>
      </c>
      <c r="EM64" s="81" t="str">
        <f>IF(EJ64='Classificação geral'!$C58,'Classificação geral'!$F58,"")</f>
        <v/>
      </c>
      <c r="EN64" s="81" t="str">
        <f>IF(EJ64='Classificação geral'!$C58,'Classificação geral'!$G58,"")</f>
        <v/>
      </c>
      <c r="EO64" s="80">
        <f>IF(EN64='Classificação geral'!$G58,'Classificação geral'!$H58,"")</f>
        <v>0</v>
      </c>
      <c r="EP64" s="176">
        <f>IFERROR(IF(EN64='Classificação geral'!$G58,'Classificação geral'!$K58,""),"")</f>
        <v>0</v>
      </c>
      <c r="EQ64" s="176">
        <f>IFERROR(IF(EN64='Classificação geral'!$G58,'Classificação geral'!$L58,""),"")</f>
        <v>0</v>
      </c>
      <c r="ER64" s="176">
        <f>IFERROR(IF(EN64='Classificação geral'!$G58,'Classificação geral'!$J58,""),"")</f>
        <v>0</v>
      </c>
      <c r="ES64" s="176" t="str">
        <f>IFERROR(IF(EN64='Classificação geral'!$G58,'Classificação geral'!$EP58,""),"")</f>
        <v/>
      </c>
      <c r="ET64" s="176" t="str">
        <f>IFERROR(IF(EN64='Classificação geral'!$G58,'Classificação geral'!$EQ58,""),"")</f>
        <v/>
      </c>
      <c r="EU64" s="176" t="str">
        <f>IFERROR(IF(EN64='Classificação geral'!$G58,'Classificação geral'!$ER58,""),"")</f>
        <v/>
      </c>
      <c r="EV64" s="176" t="str">
        <f>IFERROR(IF(EN64='Classificação geral'!$G58,'Classificação geral'!$ES58,""),"")</f>
        <v/>
      </c>
      <c r="EW64" s="176" t="str">
        <f>IFERROR(IF(EN64='Classificação geral'!$G58,'Classificação geral'!$ET58,""),"")</f>
        <v/>
      </c>
      <c r="EX64" s="180">
        <f>IFERROR(IF(EN64='Classificação geral'!$G58,'Classificação geral'!$AK58,""),"")</f>
        <v>0</v>
      </c>
      <c r="EY64" s="80" t="str">
        <f>IF(EN64='Classificação geral'!$G58,'Classificação geral'!$AL58,"")</f>
        <v/>
      </c>
      <c r="EZ64" s="77" t="str">
        <f>IFERROR(RANK(EY64,EY:EY,0)+ COUNTIF(EY$12:EY63,EY64),"")</f>
        <v/>
      </c>
      <c r="FB64" s="80" t="str">
        <f>IFERROR(IF(AND('Classificação geral'!$G58="mas",'Classificação geral'!$H58=3,'Classificação geral'!$F58="trio"),'Classificação geral'!$C58,""),"")</f>
        <v/>
      </c>
      <c r="FC64" s="81">
        <f>IF(FB64='Classificação geral'!$C58,'Classificação geral'!$D58,"")</f>
        <v>0</v>
      </c>
      <c r="FD64" s="81">
        <f>IF(FB64='Classificação geral'!$C58,'Classificação geral'!$E58,"")</f>
        <v>0</v>
      </c>
      <c r="FE64" s="81" t="str">
        <f>IF(FB64='Classificação geral'!$C58,'Classificação geral'!$F58,"")</f>
        <v/>
      </c>
      <c r="FF64" s="81" t="str">
        <f>IF(FB64='Classificação geral'!$C58,'Classificação geral'!$G58,"")</f>
        <v/>
      </c>
      <c r="FG64" s="80">
        <f>IF(FF64='Classificação geral'!$G58,'Classificação geral'!$H58,"")</f>
        <v>0</v>
      </c>
      <c r="FH64" s="176">
        <f>IFERROR(IF(FF64='Classificação geral'!$G58,'Classificação geral'!$K58,""),"")</f>
        <v>0</v>
      </c>
      <c r="FI64" s="176">
        <f>IFERROR(IF(FF64='Classificação geral'!$G58,'Classificação geral'!$L58,""),"")</f>
        <v>0</v>
      </c>
      <c r="FJ64" s="176">
        <f>IFERROR(IF(FF64='Classificação geral'!$G58,'Classificação geral'!$J58,""),"")</f>
        <v>0</v>
      </c>
      <c r="FK64" s="176" t="str">
        <f>IFERROR(IF(FF64='Classificação geral'!$G58,'Classificação geral'!$EP58,""),"")</f>
        <v/>
      </c>
      <c r="FL64" s="176" t="str">
        <f>IFERROR(IF(FF64='Classificação geral'!$G58,'Classificação geral'!$EQ58,""),"")</f>
        <v/>
      </c>
      <c r="FM64" s="176" t="str">
        <f>IFERROR(IF(FF64='Classificação geral'!$G58,'Classificação geral'!$ER58,""),"")</f>
        <v/>
      </c>
      <c r="FN64" s="176" t="str">
        <f>IFERROR(IF(FF64='Classificação geral'!$G58,'Classificação geral'!$ES58,""),"")</f>
        <v/>
      </c>
      <c r="FO64" s="176" t="str">
        <f>IFERROR(IF(FF64='Classificação geral'!$G58,'Classificação geral'!$ET58,""),"")</f>
        <v/>
      </c>
      <c r="FP64" s="180">
        <f>IFERROR(IF(FF64='Classificação geral'!$G58,'Classificação geral'!$AK58,""),"")</f>
        <v>0</v>
      </c>
      <c r="FQ64" s="80" t="str">
        <f>IF(FF64='Classificação geral'!$G58,'Classificação geral'!$AL58,"")</f>
        <v/>
      </c>
      <c r="FR64" s="77" t="str">
        <f>IFERROR(RANK(FQ64,FQ:FQ,0)+ COUNTIF(FQ$12:FQ63,FQ64),"")</f>
        <v/>
      </c>
      <c r="FT64" s="80" t="str">
        <f>IFERROR(IF(AND('Classificação geral'!$G58="misto",'Classificação geral'!$H58=3,'Classificação geral'!$F58="par"),'Classificação geral'!$C58,""),"")</f>
        <v/>
      </c>
      <c r="FU64" s="81">
        <f>IF(FT64='Classificação geral'!$C58,'Classificação geral'!$D58,"")</f>
        <v>0</v>
      </c>
      <c r="FV64" s="81">
        <f>IF(FT64='Classificação geral'!$C58,'Classificação geral'!$E58,"")</f>
        <v>0</v>
      </c>
      <c r="FW64" s="81" t="str">
        <f>IF(FT64='Classificação geral'!$C58,'Classificação geral'!$F58,"")</f>
        <v/>
      </c>
      <c r="FX64" s="81" t="str">
        <f>IF(FT64='Classificação geral'!$C58,'Classificação geral'!$G58,"")</f>
        <v/>
      </c>
      <c r="FY64" s="80">
        <f>IF(FX64='Classificação geral'!$G58,'Classificação geral'!$H58,"")</f>
        <v>0</v>
      </c>
      <c r="FZ64" s="176">
        <f>IFERROR(IF(FX64='Classificação geral'!$G58,'Classificação geral'!$K58,""),"")</f>
        <v>0</v>
      </c>
      <c r="GA64" s="176">
        <f>IFERROR(IF(FX64='Classificação geral'!$G58,'Classificação geral'!$L58,""),"")</f>
        <v>0</v>
      </c>
      <c r="GB64" s="176">
        <f>IFERROR(IF(FX64='Classificação geral'!$G58,'Classificação geral'!$J58,""),"")</f>
        <v>0</v>
      </c>
      <c r="GC64" s="176" t="str">
        <f>IFERROR(IF(FX64='Classificação geral'!$G58,'Classificação geral'!$EP58,""),"")</f>
        <v/>
      </c>
      <c r="GD64" s="176" t="str">
        <f>IFERROR(IF(FX64='Classificação geral'!$G58,'Classificação geral'!$EQ58,""),"")</f>
        <v/>
      </c>
      <c r="GE64" s="176" t="str">
        <f>IFERROR(IF(FX64='Classificação geral'!$G58,'Classificação geral'!$ER58,""),"")</f>
        <v/>
      </c>
      <c r="GF64" s="176" t="str">
        <f>IFERROR(IF(FX64='Classificação geral'!$G58,'Classificação geral'!$ES58,""),"")</f>
        <v/>
      </c>
      <c r="GG64" s="176" t="str">
        <f>IFERROR(IF(FX64='Classificação geral'!$G58,'Classificação geral'!$ET58,""),"")</f>
        <v/>
      </c>
      <c r="GH64" s="180">
        <f>IFERROR(IF(FX64='Classificação geral'!$G58,'Classificação geral'!$AK58,""),"")</f>
        <v>0</v>
      </c>
      <c r="GI64" s="80" t="str">
        <f>IF(FX64='Classificação geral'!$G58,'Classificação geral'!$AL58,"")</f>
        <v/>
      </c>
      <c r="GJ64" s="77" t="str">
        <f>IFERROR(RANK(GI64,GI:GI,0)+ COUNTIF(GI$12:GI63,GI64),"")</f>
        <v/>
      </c>
    </row>
    <row r="65" spans="2:192" s="97" customFormat="1" ht="21.75" customHeight="1" x14ac:dyDescent="0.3">
      <c r="B65" s="96" t="str">
        <f t="shared" si="80"/>
        <v/>
      </c>
      <c r="C65" s="78" t="str">
        <f t="shared" si="81"/>
        <v/>
      </c>
      <c r="D65" s="79" t="str">
        <f t="shared" si="82"/>
        <v/>
      </c>
      <c r="E65" s="79" t="str">
        <f t="shared" si="83"/>
        <v/>
      </c>
      <c r="F65" s="79" t="str">
        <f t="shared" si="84"/>
        <v/>
      </c>
      <c r="G65" s="79" t="str">
        <f t="shared" si="85"/>
        <v/>
      </c>
      <c r="H65" s="185" t="str">
        <f t="shared" si="86"/>
        <v/>
      </c>
      <c r="I65" s="185" t="str">
        <f t="shared" si="87"/>
        <v/>
      </c>
      <c r="J65" s="185" t="str">
        <f t="shared" si="88"/>
        <v/>
      </c>
      <c r="K65" s="277" t="str">
        <f t="shared" si="89"/>
        <v/>
      </c>
      <c r="L65" s="277" t="str">
        <f t="shared" si="90"/>
        <v/>
      </c>
      <c r="M65" s="277" t="str">
        <f t="shared" si="91"/>
        <v/>
      </c>
      <c r="N65" s="277" t="str">
        <f t="shared" si="92"/>
        <v/>
      </c>
      <c r="O65" s="277" t="str">
        <f t="shared" si="93"/>
        <v/>
      </c>
      <c r="P65" s="278" t="str">
        <f t="shared" si="94"/>
        <v/>
      </c>
      <c r="Q65" s="401" t="str">
        <f t="shared" si="15"/>
        <v/>
      </c>
      <c r="R65" s="157">
        <v>52</v>
      </c>
      <c r="S65" s="76"/>
      <c r="T65" s="76"/>
      <c r="U65" s="96" t="str">
        <f t="shared" si="95"/>
        <v/>
      </c>
      <c r="V65" s="78" t="str">
        <f t="shared" si="96"/>
        <v/>
      </c>
      <c r="W65" s="79" t="str">
        <f t="shared" si="97"/>
        <v/>
      </c>
      <c r="X65" s="79" t="str">
        <f t="shared" si="98"/>
        <v/>
      </c>
      <c r="Y65" s="79" t="str">
        <f t="shared" si="99"/>
        <v/>
      </c>
      <c r="Z65" s="79" t="str">
        <f t="shared" si="100"/>
        <v/>
      </c>
      <c r="AA65" s="185" t="str">
        <f t="shared" si="101"/>
        <v/>
      </c>
      <c r="AB65" s="185" t="str">
        <f t="shared" si="102"/>
        <v/>
      </c>
      <c r="AC65" s="185" t="str">
        <f t="shared" si="103"/>
        <v/>
      </c>
      <c r="AD65" s="277" t="str">
        <f t="shared" si="104"/>
        <v/>
      </c>
      <c r="AE65" s="277" t="str">
        <f t="shared" si="105"/>
        <v/>
      </c>
      <c r="AF65" s="277" t="str">
        <f t="shared" si="106"/>
        <v/>
      </c>
      <c r="AG65" s="277" t="str">
        <f t="shared" si="107"/>
        <v/>
      </c>
      <c r="AH65" s="277" t="str">
        <f t="shared" si="108"/>
        <v/>
      </c>
      <c r="AI65" s="278" t="str">
        <f t="shared" si="109"/>
        <v/>
      </c>
      <c r="AJ65" s="404" t="str">
        <f t="shared" si="110"/>
        <v/>
      </c>
      <c r="AK65" s="157">
        <v>52</v>
      </c>
      <c r="AN65" s="96" t="str">
        <f t="shared" si="111"/>
        <v/>
      </c>
      <c r="AO65" s="78" t="str">
        <f t="shared" si="112"/>
        <v/>
      </c>
      <c r="AP65" s="79" t="str">
        <f t="shared" si="113"/>
        <v/>
      </c>
      <c r="AQ65" s="79" t="str">
        <f t="shared" si="114"/>
        <v/>
      </c>
      <c r="AR65" s="79" t="str">
        <f t="shared" si="115"/>
        <v/>
      </c>
      <c r="AS65" s="79" t="str">
        <f t="shared" si="116"/>
        <v/>
      </c>
      <c r="AT65" s="185" t="str">
        <f t="shared" si="117"/>
        <v/>
      </c>
      <c r="AU65" s="185" t="str">
        <f t="shared" si="118"/>
        <v/>
      </c>
      <c r="AV65" s="185" t="str">
        <f t="shared" si="119"/>
        <v/>
      </c>
      <c r="AW65" s="277" t="str">
        <f t="shared" si="120"/>
        <v/>
      </c>
      <c r="AX65" s="277" t="str">
        <f t="shared" si="121"/>
        <v/>
      </c>
      <c r="AY65" s="277" t="str">
        <f t="shared" si="122"/>
        <v/>
      </c>
      <c r="AZ65" s="277" t="str">
        <f t="shared" si="123"/>
        <v/>
      </c>
      <c r="BA65" s="277" t="str">
        <f t="shared" si="124"/>
        <v/>
      </c>
      <c r="BB65" s="278" t="str">
        <f t="shared" si="125"/>
        <v/>
      </c>
      <c r="BC65" s="405" t="str">
        <f t="shared" si="126"/>
        <v/>
      </c>
      <c r="BD65" s="157">
        <v>52</v>
      </c>
      <c r="BE65" s="76"/>
      <c r="BF65" s="76"/>
      <c r="BG65" s="96" t="str">
        <f t="shared" si="127"/>
        <v/>
      </c>
      <c r="BH65" s="78" t="str">
        <f t="shared" si="128"/>
        <v/>
      </c>
      <c r="BI65" s="79" t="str">
        <f t="shared" si="129"/>
        <v/>
      </c>
      <c r="BJ65" s="79" t="str">
        <f t="shared" si="130"/>
        <v/>
      </c>
      <c r="BK65" s="79" t="str">
        <f t="shared" si="131"/>
        <v/>
      </c>
      <c r="BL65" s="79" t="str">
        <f t="shared" si="132"/>
        <v/>
      </c>
      <c r="BM65" s="185" t="str">
        <f t="shared" si="133"/>
        <v/>
      </c>
      <c r="BN65" s="185" t="str">
        <f t="shared" si="134"/>
        <v/>
      </c>
      <c r="BO65" s="185" t="str">
        <f t="shared" si="135"/>
        <v/>
      </c>
      <c r="BP65" s="277" t="str">
        <f t="shared" si="136"/>
        <v/>
      </c>
      <c r="BQ65" s="277" t="str">
        <f t="shared" si="137"/>
        <v/>
      </c>
      <c r="BR65" s="277" t="str">
        <f t="shared" si="138"/>
        <v/>
      </c>
      <c r="BS65" s="277" t="str">
        <f t="shared" si="139"/>
        <v/>
      </c>
      <c r="BT65" s="277" t="str">
        <f t="shared" si="140"/>
        <v/>
      </c>
      <c r="BU65" s="278" t="str">
        <f t="shared" si="141"/>
        <v/>
      </c>
      <c r="BV65" s="404" t="str">
        <f t="shared" si="142"/>
        <v/>
      </c>
      <c r="BW65" s="157">
        <v>52</v>
      </c>
      <c r="BY65" s="76"/>
      <c r="BZ65" s="96" t="str">
        <f t="shared" si="143"/>
        <v/>
      </c>
      <c r="CA65" s="78" t="str">
        <f t="shared" si="144"/>
        <v/>
      </c>
      <c r="CB65" s="79" t="str">
        <f t="shared" si="145"/>
        <v/>
      </c>
      <c r="CC65" s="79" t="str">
        <f t="shared" si="146"/>
        <v/>
      </c>
      <c r="CD65" s="79" t="str">
        <f t="shared" si="147"/>
        <v/>
      </c>
      <c r="CE65" s="79" t="str">
        <f t="shared" si="148"/>
        <v/>
      </c>
      <c r="CF65" s="185" t="str">
        <f t="shared" si="70"/>
        <v/>
      </c>
      <c r="CG65" s="185" t="str">
        <f t="shared" si="71"/>
        <v/>
      </c>
      <c r="CH65" s="185" t="str">
        <f t="shared" si="72"/>
        <v/>
      </c>
      <c r="CI65" s="277" t="str">
        <f t="shared" si="73"/>
        <v/>
      </c>
      <c r="CJ65" s="277" t="str">
        <f t="shared" si="74"/>
        <v/>
      </c>
      <c r="CK65" s="277" t="str">
        <f t="shared" si="75"/>
        <v/>
      </c>
      <c r="CL65" s="277" t="str">
        <f t="shared" si="76"/>
        <v/>
      </c>
      <c r="CM65" s="277" t="str">
        <f t="shared" si="77"/>
        <v/>
      </c>
      <c r="CN65" s="278" t="str">
        <f t="shared" si="78"/>
        <v/>
      </c>
      <c r="CO65" s="401" t="str">
        <f t="shared" si="79"/>
        <v/>
      </c>
      <c r="CP65" s="157">
        <v>52</v>
      </c>
      <c r="CQ65" s="76"/>
      <c r="CR65" s="76"/>
      <c r="CS65" s="76"/>
      <c r="CT65" s="76"/>
      <c r="CU65" s="76"/>
      <c r="CV65" s="76"/>
      <c r="CW65" s="76"/>
      <c r="CX65" s="76"/>
      <c r="CZ65" s="189" t="str">
        <f>IFERROR(IF(AND('Classificação geral'!$G59="fem",'Classificação geral'!$H59=3,'Classificação geral'!$F59="par"),'Classificação geral'!$C59,""),"")</f>
        <v/>
      </c>
      <c r="DA65" s="178">
        <f>IF($CZ65='Classificação geral'!$C59,'Classificação geral'!$D59,"")</f>
        <v>0</v>
      </c>
      <c r="DB65" s="178">
        <f>IF($CZ65='Classificação geral'!$C59,'Classificação geral'!$E59,"")</f>
        <v>0</v>
      </c>
      <c r="DC65" s="178" t="str">
        <f>IF($CZ65='Classificação geral'!$C59,'Classificação geral'!$F59,"")</f>
        <v/>
      </c>
      <c r="DD65" s="178" t="str">
        <f>IF($CZ65='Classificação geral'!$C59,'Classificação geral'!$G59,"")</f>
        <v/>
      </c>
      <c r="DE65" s="189">
        <f>IF($DD65='Classificação geral'!$G59,'Classificação geral'!$H59,"")</f>
        <v>0</v>
      </c>
      <c r="DF65" s="176">
        <f>IFERROR(IF(DD65='Classificação geral'!$G59,'Classificação geral'!$K59,""),"")</f>
        <v>0</v>
      </c>
      <c r="DG65" s="176">
        <f>IFERROR(IF(DD65='Classificação geral'!$G59,'Classificação geral'!$L59,""),"")</f>
        <v>0</v>
      </c>
      <c r="DH65" s="176">
        <f>IFERROR(IF(DD65='Classificação geral'!$G59,'Classificação geral'!$J59,""),"")</f>
        <v>0</v>
      </c>
      <c r="DI65" s="176" t="str">
        <f>IFERROR(IF(DD65='Classificação geral'!$G59,'Classificação geral'!$EP59,""),"")</f>
        <v/>
      </c>
      <c r="DJ65" s="176" t="str">
        <f>IFERROR(IF(DD65='Classificação geral'!$G59,'Classificação geral'!$EQ59,""),"")</f>
        <v/>
      </c>
      <c r="DK65" s="176" t="str">
        <f>IFERROR(IF(DD65='Classificação geral'!$G59,'Classificação geral'!$ER59,""),"")</f>
        <v/>
      </c>
      <c r="DL65" s="176" t="str">
        <f>IFERROR(IF(DD65='Classificação geral'!$G59,'Classificação geral'!$ES59,""),"")</f>
        <v/>
      </c>
      <c r="DM65" s="176" t="str">
        <f>IFERROR(IF(DD65='Classificação geral'!$G59,'Classificação geral'!$ET59,""),"")</f>
        <v/>
      </c>
      <c r="DN65" s="180">
        <f>IFERROR(IF(DD65='Classificação geral'!$G59,'Classificação geral'!$AK59,""),"")</f>
        <v>0</v>
      </c>
      <c r="DO65" s="190" t="str">
        <f>IF($DD65='Classificação geral'!$G59,'Classificação geral'!$AL59,"")</f>
        <v/>
      </c>
      <c r="DP65" s="179" t="str">
        <f>IFERROR(RANK(DO65,DO:DO,0)+ COUNTIF(DO$12:DO64,DO65),"")</f>
        <v/>
      </c>
      <c r="DR65" s="80" t="str">
        <f>IFERROR(IF(AND('Classificação geral'!$G59="mas",'Classificação geral'!$H59=3,'Classificação geral'!$F59="par"),'Classificação geral'!$C59,""),"")</f>
        <v/>
      </c>
      <c r="DS65" s="81">
        <f>IF($DR65='Classificação geral'!$C59,'Classificação geral'!$D59,"")</f>
        <v>0</v>
      </c>
      <c r="DT65" s="81">
        <f>IF($DR65='Classificação geral'!$C59,'Classificação geral'!$E59,"")</f>
        <v>0</v>
      </c>
      <c r="DU65" s="81" t="str">
        <f>IF($DR65='Classificação geral'!$C59,'Classificação geral'!$F59,"")</f>
        <v/>
      </c>
      <c r="DV65" s="81" t="str">
        <f>IF($DR65='Classificação geral'!$C59,'Classificação geral'!$G59,"")</f>
        <v/>
      </c>
      <c r="DW65" s="80">
        <f>IF($DV65='Classificação geral'!$G59,'Classificação geral'!$H59,"")</f>
        <v>0</v>
      </c>
      <c r="DX65" s="176">
        <f>IFERROR(IF(DV65='Classificação geral'!$G59,'Classificação geral'!$K59,""),"")</f>
        <v>0</v>
      </c>
      <c r="DY65" s="176">
        <f>IFERROR(IF(DV65='Classificação geral'!$G59,'Classificação geral'!$L59,""),"")</f>
        <v>0</v>
      </c>
      <c r="DZ65" s="176">
        <f>IFERROR(IF(DV65='Classificação geral'!$G59,'Classificação geral'!$J59,""),"")</f>
        <v>0</v>
      </c>
      <c r="EA65" s="176" t="str">
        <f>IFERROR(IF(DV65='Classificação geral'!$G59,'Classificação geral'!$EP59,""),"")</f>
        <v/>
      </c>
      <c r="EB65" s="176" t="str">
        <f>IFERROR(IF(DV65='Classificação geral'!$G59,'Classificação geral'!$EQ59,""),"")</f>
        <v/>
      </c>
      <c r="EC65" s="176" t="str">
        <f>IFERROR(IF(DV65='Classificação geral'!$G59,'Classificação geral'!$ER59,""),"")</f>
        <v/>
      </c>
      <c r="ED65" s="176" t="str">
        <f>IFERROR(IF(DV65='Classificação geral'!$G59,'Classificação geral'!$ES59,""),"")</f>
        <v/>
      </c>
      <c r="EE65" s="176" t="str">
        <f>IFERROR(IF(DV65='Classificação geral'!$G59,'Classificação geral'!$ET59,""),"")</f>
        <v/>
      </c>
      <c r="EF65" s="180">
        <f>IFERROR(IF(DV65='Classificação geral'!$G59,'Classificação geral'!$AK59,""),"")</f>
        <v>0</v>
      </c>
      <c r="EG65" s="80" t="str">
        <f>IF($DV65='Classificação geral'!$G59,'Classificação geral'!$AL59,"")</f>
        <v/>
      </c>
      <c r="EH65" s="77" t="str">
        <f>IFERROR(RANK(EG65,EG:EG,0)+ COUNTIF(EG$12:EG64,EG65),"")</f>
        <v/>
      </c>
      <c r="EJ65" s="80" t="str">
        <f>IFERROR(IF(AND('Classificação geral'!$G59="fem",'Classificação geral'!$H59=3,'Classificação geral'!$F59="trio"),'Classificação geral'!$C59,""),"")</f>
        <v/>
      </c>
      <c r="EK65" s="81">
        <f>IF(EJ65='Classificação geral'!$C59,'Classificação geral'!$D59,"")</f>
        <v>0</v>
      </c>
      <c r="EL65" s="81">
        <f>IF(EJ65='Classificação geral'!$C59,'Classificação geral'!$E59,"")</f>
        <v>0</v>
      </c>
      <c r="EM65" s="81" t="str">
        <f>IF(EJ65='Classificação geral'!$C59,'Classificação geral'!$F59,"")</f>
        <v/>
      </c>
      <c r="EN65" s="81" t="str">
        <f>IF(EJ65='Classificação geral'!$C59,'Classificação geral'!$G59,"")</f>
        <v/>
      </c>
      <c r="EO65" s="80">
        <f>IF(EN65='Classificação geral'!$G59,'Classificação geral'!$H59,"")</f>
        <v>0</v>
      </c>
      <c r="EP65" s="176">
        <f>IFERROR(IF(EN65='Classificação geral'!$G59,'Classificação geral'!$K59,""),"")</f>
        <v>0</v>
      </c>
      <c r="EQ65" s="176">
        <f>IFERROR(IF(EN65='Classificação geral'!$G59,'Classificação geral'!$L59,""),"")</f>
        <v>0</v>
      </c>
      <c r="ER65" s="176">
        <f>IFERROR(IF(EN65='Classificação geral'!$G59,'Classificação geral'!$J59,""),"")</f>
        <v>0</v>
      </c>
      <c r="ES65" s="176" t="str">
        <f>IFERROR(IF(EN65='Classificação geral'!$G59,'Classificação geral'!$EP59,""),"")</f>
        <v/>
      </c>
      <c r="ET65" s="176" t="str">
        <f>IFERROR(IF(EN65='Classificação geral'!$G59,'Classificação geral'!$EQ59,""),"")</f>
        <v/>
      </c>
      <c r="EU65" s="176" t="str">
        <f>IFERROR(IF(EN65='Classificação geral'!$G59,'Classificação geral'!$ER59,""),"")</f>
        <v/>
      </c>
      <c r="EV65" s="176" t="str">
        <f>IFERROR(IF(EN65='Classificação geral'!$G59,'Classificação geral'!$ES59,""),"")</f>
        <v/>
      </c>
      <c r="EW65" s="176" t="str">
        <f>IFERROR(IF(EN65='Classificação geral'!$G59,'Classificação geral'!$ET59,""),"")</f>
        <v/>
      </c>
      <c r="EX65" s="180">
        <f>IFERROR(IF(EN65='Classificação geral'!$G59,'Classificação geral'!$AK59,""),"")</f>
        <v>0</v>
      </c>
      <c r="EY65" s="80" t="str">
        <f>IF(EN65='Classificação geral'!$G59,'Classificação geral'!$AL59,"")</f>
        <v/>
      </c>
      <c r="EZ65" s="77" t="str">
        <f>IFERROR(RANK(EY65,EY:EY,0)+ COUNTIF(EY$12:EY64,EY65),"")</f>
        <v/>
      </c>
      <c r="FB65" s="80" t="str">
        <f>IFERROR(IF(AND('Classificação geral'!$G59="mas",'Classificação geral'!$H59=3,'Classificação geral'!$F59="trio"),'Classificação geral'!$C59,""),"")</f>
        <v/>
      </c>
      <c r="FC65" s="81">
        <f>IF(FB65='Classificação geral'!$C59,'Classificação geral'!$D59,"")</f>
        <v>0</v>
      </c>
      <c r="FD65" s="81">
        <f>IF(FB65='Classificação geral'!$C59,'Classificação geral'!$E59,"")</f>
        <v>0</v>
      </c>
      <c r="FE65" s="81" t="str">
        <f>IF(FB65='Classificação geral'!$C59,'Classificação geral'!$F59,"")</f>
        <v/>
      </c>
      <c r="FF65" s="81" t="str">
        <f>IF(FB65='Classificação geral'!$C59,'Classificação geral'!$G59,"")</f>
        <v/>
      </c>
      <c r="FG65" s="80">
        <f>IF(FF65='Classificação geral'!$G59,'Classificação geral'!$H59,"")</f>
        <v>0</v>
      </c>
      <c r="FH65" s="176">
        <f>IFERROR(IF(FF65='Classificação geral'!$G59,'Classificação geral'!$K59,""),"")</f>
        <v>0</v>
      </c>
      <c r="FI65" s="176">
        <f>IFERROR(IF(FF65='Classificação geral'!$G59,'Classificação geral'!$L59,""),"")</f>
        <v>0</v>
      </c>
      <c r="FJ65" s="176">
        <f>IFERROR(IF(FF65='Classificação geral'!$G59,'Classificação geral'!$J59,""),"")</f>
        <v>0</v>
      </c>
      <c r="FK65" s="176" t="str">
        <f>IFERROR(IF(FF65='Classificação geral'!$G59,'Classificação geral'!$EP59,""),"")</f>
        <v/>
      </c>
      <c r="FL65" s="176" t="str">
        <f>IFERROR(IF(FF65='Classificação geral'!$G59,'Classificação geral'!$EQ59,""),"")</f>
        <v/>
      </c>
      <c r="FM65" s="176" t="str">
        <f>IFERROR(IF(FF65='Classificação geral'!$G59,'Classificação geral'!$ER59,""),"")</f>
        <v/>
      </c>
      <c r="FN65" s="176" t="str">
        <f>IFERROR(IF(FF65='Classificação geral'!$G59,'Classificação geral'!$ES59,""),"")</f>
        <v/>
      </c>
      <c r="FO65" s="176" t="str">
        <f>IFERROR(IF(FF65='Classificação geral'!$G59,'Classificação geral'!$ET59,""),"")</f>
        <v/>
      </c>
      <c r="FP65" s="180">
        <f>IFERROR(IF(FF65='Classificação geral'!$G59,'Classificação geral'!$AK59,""),"")</f>
        <v>0</v>
      </c>
      <c r="FQ65" s="80" t="str">
        <f>IF(FF65='Classificação geral'!$G59,'Classificação geral'!$AL59,"")</f>
        <v/>
      </c>
      <c r="FR65" s="77" t="str">
        <f>IFERROR(RANK(FQ65,FQ:FQ,0)+ COUNTIF(FQ$12:FQ64,FQ65),"")</f>
        <v/>
      </c>
      <c r="FT65" s="80" t="str">
        <f>IFERROR(IF(AND('Classificação geral'!$G59="misto",'Classificação geral'!$H59=3,'Classificação geral'!$F59="par"),'Classificação geral'!$C59,""),"")</f>
        <v/>
      </c>
      <c r="FU65" s="81">
        <f>IF(FT65='Classificação geral'!$C59,'Classificação geral'!$D59,"")</f>
        <v>0</v>
      </c>
      <c r="FV65" s="81">
        <f>IF(FT65='Classificação geral'!$C59,'Classificação geral'!$E59,"")</f>
        <v>0</v>
      </c>
      <c r="FW65" s="81" t="str">
        <f>IF(FT65='Classificação geral'!$C59,'Classificação geral'!$F59,"")</f>
        <v/>
      </c>
      <c r="FX65" s="81" t="str">
        <f>IF(FT65='Classificação geral'!$C59,'Classificação geral'!$G59,"")</f>
        <v/>
      </c>
      <c r="FY65" s="80">
        <f>IF(FX65='Classificação geral'!$G59,'Classificação geral'!$H59,"")</f>
        <v>0</v>
      </c>
      <c r="FZ65" s="176">
        <f>IFERROR(IF(FX65='Classificação geral'!$G59,'Classificação geral'!$K59,""),"")</f>
        <v>0</v>
      </c>
      <c r="GA65" s="176">
        <f>IFERROR(IF(FX65='Classificação geral'!$G59,'Classificação geral'!$L59,""),"")</f>
        <v>0</v>
      </c>
      <c r="GB65" s="176">
        <f>IFERROR(IF(FX65='Classificação geral'!$G59,'Classificação geral'!$J59,""),"")</f>
        <v>0</v>
      </c>
      <c r="GC65" s="176" t="str">
        <f>IFERROR(IF(FX65='Classificação geral'!$G59,'Classificação geral'!$EP59,""),"")</f>
        <v/>
      </c>
      <c r="GD65" s="176" t="str">
        <f>IFERROR(IF(FX65='Classificação geral'!$G59,'Classificação geral'!$EQ59,""),"")</f>
        <v/>
      </c>
      <c r="GE65" s="176" t="str">
        <f>IFERROR(IF(FX65='Classificação geral'!$G59,'Classificação geral'!$ER59,""),"")</f>
        <v/>
      </c>
      <c r="GF65" s="176" t="str">
        <f>IFERROR(IF(FX65='Classificação geral'!$G59,'Classificação geral'!$ES59,""),"")</f>
        <v/>
      </c>
      <c r="GG65" s="176" t="str">
        <f>IFERROR(IF(FX65='Classificação geral'!$G59,'Classificação geral'!$ET59,""),"")</f>
        <v/>
      </c>
      <c r="GH65" s="180">
        <f>IFERROR(IF(FX65='Classificação geral'!$G59,'Classificação geral'!$AK59,""),"")</f>
        <v>0</v>
      </c>
      <c r="GI65" s="80" t="str">
        <f>IF(FX65='Classificação geral'!$G59,'Classificação geral'!$AL59,"")</f>
        <v/>
      </c>
      <c r="GJ65" s="77" t="str">
        <f>IFERROR(RANK(GI65,GI:GI,0)+ COUNTIF(GI$12:GI64,GI65),"")</f>
        <v/>
      </c>
    </row>
    <row r="66" spans="2:192" s="97" customFormat="1" ht="21.75" customHeight="1" x14ac:dyDescent="0.3">
      <c r="B66" s="96" t="str">
        <f t="shared" si="80"/>
        <v/>
      </c>
      <c r="C66" s="78" t="str">
        <f t="shared" si="81"/>
        <v/>
      </c>
      <c r="D66" s="79" t="str">
        <f t="shared" si="82"/>
        <v/>
      </c>
      <c r="E66" s="79" t="str">
        <f t="shared" si="83"/>
        <v/>
      </c>
      <c r="F66" s="79" t="str">
        <f t="shared" si="84"/>
        <v/>
      </c>
      <c r="G66" s="79" t="str">
        <f t="shared" si="85"/>
        <v/>
      </c>
      <c r="H66" s="185" t="str">
        <f t="shared" si="86"/>
        <v/>
      </c>
      <c r="I66" s="185" t="str">
        <f t="shared" si="87"/>
        <v/>
      </c>
      <c r="J66" s="185" t="str">
        <f t="shared" si="88"/>
        <v/>
      </c>
      <c r="K66" s="277" t="str">
        <f t="shared" si="89"/>
        <v/>
      </c>
      <c r="L66" s="277" t="str">
        <f t="shared" si="90"/>
        <v/>
      </c>
      <c r="M66" s="277" t="str">
        <f t="shared" si="91"/>
        <v/>
      </c>
      <c r="N66" s="277" t="str">
        <f t="shared" si="92"/>
        <v/>
      </c>
      <c r="O66" s="277" t="str">
        <f t="shared" si="93"/>
        <v/>
      </c>
      <c r="P66" s="278" t="str">
        <f t="shared" si="94"/>
        <v/>
      </c>
      <c r="Q66" s="401" t="str">
        <f t="shared" si="15"/>
        <v/>
      </c>
      <c r="R66" s="157">
        <v>53</v>
      </c>
      <c r="S66" s="76"/>
      <c r="T66" s="76"/>
      <c r="U66" s="96" t="str">
        <f t="shared" si="95"/>
        <v/>
      </c>
      <c r="V66" s="78" t="str">
        <f t="shared" si="96"/>
        <v/>
      </c>
      <c r="W66" s="79" t="str">
        <f t="shared" si="97"/>
        <v/>
      </c>
      <c r="X66" s="79" t="str">
        <f t="shared" si="98"/>
        <v/>
      </c>
      <c r="Y66" s="79" t="str">
        <f t="shared" si="99"/>
        <v/>
      </c>
      <c r="Z66" s="79" t="str">
        <f t="shared" si="100"/>
        <v/>
      </c>
      <c r="AA66" s="185" t="str">
        <f t="shared" si="101"/>
        <v/>
      </c>
      <c r="AB66" s="185" t="str">
        <f t="shared" si="102"/>
        <v/>
      </c>
      <c r="AC66" s="185" t="str">
        <f t="shared" si="103"/>
        <v/>
      </c>
      <c r="AD66" s="277" t="str">
        <f t="shared" si="104"/>
        <v/>
      </c>
      <c r="AE66" s="277" t="str">
        <f t="shared" si="105"/>
        <v/>
      </c>
      <c r="AF66" s="277" t="str">
        <f t="shared" si="106"/>
        <v/>
      </c>
      <c r="AG66" s="277" t="str">
        <f t="shared" si="107"/>
        <v/>
      </c>
      <c r="AH66" s="277" t="str">
        <f t="shared" si="108"/>
        <v/>
      </c>
      <c r="AI66" s="278" t="str">
        <f t="shared" si="109"/>
        <v/>
      </c>
      <c r="AJ66" s="404" t="str">
        <f t="shared" si="110"/>
        <v/>
      </c>
      <c r="AK66" s="157">
        <v>53</v>
      </c>
      <c r="AN66" s="96" t="str">
        <f t="shared" si="111"/>
        <v/>
      </c>
      <c r="AO66" s="78" t="str">
        <f t="shared" si="112"/>
        <v/>
      </c>
      <c r="AP66" s="79" t="str">
        <f t="shared" si="113"/>
        <v/>
      </c>
      <c r="AQ66" s="79" t="str">
        <f t="shared" si="114"/>
        <v/>
      </c>
      <c r="AR66" s="79" t="str">
        <f t="shared" si="115"/>
        <v/>
      </c>
      <c r="AS66" s="79" t="str">
        <f t="shared" si="116"/>
        <v/>
      </c>
      <c r="AT66" s="185" t="str">
        <f t="shared" si="117"/>
        <v/>
      </c>
      <c r="AU66" s="185" t="str">
        <f t="shared" si="118"/>
        <v/>
      </c>
      <c r="AV66" s="185" t="str">
        <f t="shared" si="119"/>
        <v/>
      </c>
      <c r="AW66" s="277" t="str">
        <f t="shared" si="120"/>
        <v/>
      </c>
      <c r="AX66" s="277" t="str">
        <f t="shared" si="121"/>
        <v/>
      </c>
      <c r="AY66" s="277" t="str">
        <f t="shared" si="122"/>
        <v/>
      </c>
      <c r="AZ66" s="277" t="str">
        <f t="shared" si="123"/>
        <v/>
      </c>
      <c r="BA66" s="277" t="str">
        <f t="shared" si="124"/>
        <v/>
      </c>
      <c r="BB66" s="278" t="str">
        <f t="shared" si="125"/>
        <v/>
      </c>
      <c r="BC66" s="405" t="str">
        <f t="shared" si="126"/>
        <v/>
      </c>
      <c r="BD66" s="157">
        <v>53</v>
      </c>
      <c r="BE66" s="76"/>
      <c r="BF66" s="76"/>
      <c r="BG66" s="96" t="str">
        <f t="shared" si="127"/>
        <v/>
      </c>
      <c r="BH66" s="78" t="str">
        <f t="shared" si="128"/>
        <v/>
      </c>
      <c r="BI66" s="79" t="str">
        <f t="shared" si="129"/>
        <v/>
      </c>
      <c r="BJ66" s="79" t="str">
        <f t="shared" si="130"/>
        <v/>
      </c>
      <c r="BK66" s="79" t="str">
        <f t="shared" si="131"/>
        <v/>
      </c>
      <c r="BL66" s="79" t="str">
        <f t="shared" si="132"/>
        <v/>
      </c>
      <c r="BM66" s="185" t="str">
        <f t="shared" si="133"/>
        <v/>
      </c>
      <c r="BN66" s="185" t="str">
        <f t="shared" si="134"/>
        <v/>
      </c>
      <c r="BO66" s="185" t="str">
        <f t="shared" si="135"/>
        <v/>
      </c>
      <c r="BP66" s="277" t="str">
        <f t="shared" si="136"/>
        <v/>
      </c>
      <c r="BQ66" s="277" t="str">
        <f t="shared" si="137"/>
        <v/>
      </c>
      <c r="BR66" s="277" t="str">
        <f t="shared" si="138"/>
        <v/>
      </c>
      <c r="BS66" s="277" t="str">
        <f t="shared" si="139"/>
        <v/>
      </c>
      <c r="BT66" s="277" t="str">
        <f t="shared" si="140"/>
        <v/>
      </c>
      <c r="BU66" s="278" t="str">
        <f t="shared" si="141"/>
        <v/>
      </c>
      <c r="BV66" s="404" t="str">
        <f t="shared" si="142"/>
        <v/>
      </c>
      <c r="BW66" s="157">
        <v>53</v>
      </c>
      <c r="BY66" s="76"/>
      <c r="BZ66" s="96" t="str">
        <f t="shared" si="143"/>
        <v/>
      </c>
      <c r="CA66" s="78" t="str">
        <f t="shared" si="144"/>
        <v/>
      </c>
      <c r="CB66" s="79" t="str">
        <f t="shared" si="145"/>
        <v/>
      </c>
      <c r="CC66" s="79" t="str">
        <f t="shared" si="146"/>
        <v/>
      </c>
      <c r="CD66" s="79" t="str">
        <f t="shared" si="147"/>
        <v/>
      </c>
      <c r="CE66" s="79" t="str">
        <f t="shared" si="148"/>
        <v/>
      </c>
      <c r="CF66" s="185" t="str">
        <f t="shared" si="70"/>
        <v/>
      </c>
      <c r="CG66" s="185" t="str">
        <f t="shared" si="71"/>
        <v/>
      </c>
      <c r="CH66" s="185" t="str">
        <f t="shared" si="72"/>
        <v/>
      </c>
      <c r="CI66" s="277" t="str">
        <f t="shared" si="73"/>
        <v/>
      </c>
      <c r="CJ66" s="277" t="str">
        <f t="shared" si="74"/>
        <v/>
      </c>
      <c r="CK66" s="277" t="str">
        <f t="shared" si="75"/>
        <v/>
      </c>
      <c r="CL66" s="277" t="str">
        <f t="shared" si="76"/>
        <v/>
      </c>
      <c r="CM66" s="277" t="str">
        <f t="shared" si="77"/>
        <v/>
      </c>
      <c r="CN66" s="278" t="str">
        <f t="shared" si="78"/>
        <v/>
      </c>
      <c r="CO66" s="401" t="str">
        <f t="shared" si="79"/>
        <v/>
      </c>
      <c r="CP66" s="157">
        <v>53</v>
      </c>
      <c r="CQ66" s="76"/>
      <c r="CR66" s="76"/>
      <c r="CS66" s="76"/>
      <c r="CT66" s="76"/>
      <c r="CU66" s="76"/>
      <c r="CV66" s="76"/>
      <c r="CW66" s="76"/>
      <c r="CX66" s="76"/>
      <c r="CZ66" s="189" t="str">
        <f>IFERROR(IF(AND('Classificação geral'!$G60="fem",'Classificação geral'!$H60=3,'Classificação geral'!$F60="par"),'Classificação geral'!$C60,""),"")</f>
        <v/>
      </c>
      <c r="DA66" s="178">
        <f>IF($CZ66='Classificação geral'!$C60,'Classificação geral'!$D60,"")</f>
        <v>0</v>
      </c>
      <c r="DB66" s="178">
        <f>IF($CZ66='Classificação geral'!$C60,'Classificação geral'!$E60,"")</f>
        <v>0</v>
      </c>
      <c r="DC66" s="178" t="str">
        <f>IF($CZ66='Classificação geral'!$C60,'Classificação geral'!$F60,"")</f>
        <v/>
      </c>
      <c r="DD66" s="178" t="str">
        <f>IF($CZ66='Classificação geral'!$C60,'Classificação geral'!$G60,"")</f>
        <v/>
      </c>
      <c r="DE66" s="189">
        <f>IF($DD66='Classificação geral'!$G60,'Classificação geral'!$H60,"")</f>
        <v>0</v>
      </c>
      <c r="DF66" s="176">
        <f>IFERROR(IF(DD66='Classificação geral'!$G60,'Classificação geral'!$K60,""),"")</f>
        <v>0</v>
      </c>
      <c r="DG66" s="176">
        <f>IFERROR(IF(DD66='Classificação geral'!$G60,'Classificação geral'!$L60,""),"")</f>
        <v>0</v>
      </c>
      <c r="DH66" s="176">
        <f>IFERROR(IF(DD66='Classificação geral'!$G60,'Classificação geral'!$J60,""),"")</f>
        <v>0</v>
      </c>
      <c r="DI66" s="176" t="str">
        <f>IFERROR(IF(DD66='Classificação geral'!$G60,'Classificação geral'!$EP60,""),"")</f>
        <v/>
      </c>
      <c r="DJ66" s="176" t="str">
        <f>IFERROR(IF(DD66='Classificação geral'!$G60,'Classificação geral'!$EQ60,""),"")</f>
        <v/>
      </c>
      <c r="DK66" s="176" t="str">
        <f>IFERROR(IF(DD66='Classificação geral'!$G60,'Classificação geral'!$ER60,""),"")</f>
        <v/>
      </c>
      <c r="DL66" s="176" t="str">
        <f>IFERROR(IF(DD66='Classificação geral'!$G60,'Classificação geral'!$ES60,""),"")</f>
        <v/>
      </c>
      <c r="DM66" s="176" t="str">
        <f>IFERROR(IF(DD66='Classificação geral'!$G60,'Classificação geral'!$ET60,""),"")</f>
        <v/>
      </c>
      <c r="DN66" s="180">
        <f>IFERROR(IF(DD66='Classificação geral'!$G60,'Classificação geral'!$AK60,""),"")</f>
        <v>0</v>
      </c>
      <c r="DO66" s="190" t="str">
        <f>IF($DD66='Classificação geral'!$G60,'Classificação geral'!$AL60,"")</f>
        <v/>
      </c>
      <c r="DP66" s="179" t="str">
        <f>IFERROR(RANK(DO66,DO:DO,0)+ COUNTIF(DO$12:DO65,DO66),"")</f>
        <v/>
      </c>
      <c r="DR66" s="80" t="str">
        <f>IFERROR(IF(AND('Classificação geral'!$G60="mas",'Classificação geral'!$H60=3,'Classificação geral'!$F60="par"),'Classificação geral'!$C60,""),"")</f>
        <v/>
      </c>
      <c r="DS66" s="81">
        <f>IF($DR66='Classificação geral'!$C60,'Classificação geral'!$D60,"")</f>
        <v>0</v>
      </c>
      <c r="DT66" s="81">
        <f>IF($DR66='Classificação geral'!$C60,'Classificação geral'!$E60,"")</f>
        <v>0</v>
      </c>
      <c r="DU66" s="81" t="str">
        <f>IF($DR66='Classificação geral'!$C60,'Classificação geral'!$F60,"")</f>
        <v/>
      </c>
      <c r="DV66" s="81" t="str">
        <f>IF($DR66='Classificação geral'!$C60,'Classificação geral'!$G60,"")</f>
        <v/>
      </c>
      <c r="DW66" s="80">
        <f>IF($DV66='Classificação geral'!$G60,'Classificação geral'!$H60,"")</f>
        <v>0</v>
      </c>
      <c r="DX66" s="176">
        <f>IFERROR(IF(DV66='Classificação geral'!$G60,'Classificação geral'!$K60,""),"")</f>
        <v>0</v>
      </c>
      <c r="DY66" s="176">
        <f>IFERROR(IF(DV66='Classificação geral'!$G60,'Classificação geral'!$L60,""),"")</f>
        <v>0</v>
      </c>
      <c r="DZ66" s="176">
        <f>IFERROR(IF(DV66='Classificação geral'!$G60,'Classificação geral'!$J60,""),"")</f>
        <v>0</v>
      </c>
      <c r="EA66" s="176" t="str">
        <f>IFERROR(IF(DV66='Classificação geral'!$G60,'Classificação geral'!$EP60,""),"")</f>
        <v/>
      </c>
      <c r="EB66" s="176" t="str">
        <f>IFERROR(IF(DV66='Classificação geral'!$G60,'Classificação geral'!$EQ60,""),"")</f>
        <v/>
      </c>
      <c r="EC66" s="176" t="str">
        <f>IFERROR(IF(DV66='Classificação geral'!$G60,'Classificação geral'!$ER60,""),"")</f>
        <v/>
      </c>
      <c r="ED66" s="176" t="str">
        <f>IFERROR(IF(DV66='Classificação geral'!$G60,'Classificação geral'!$ES60,""),"")</f>
        <v/>
      </c>
      <c r="EE66" s="176" t="str">
        <f>IFERROR(IF(DV66='Classificação geral'!$G60,'Classificação geral'!$ET60,""),"")</f>
        <v/>
      </c>
      <c r="EF66" s="180">
        <f>IFERROR(IF(DV66='Classificação geral'!$G60,'Classificação geral'!$AK60,""),"")</f>
        <v>0</v>
      </c>
      <c r="EG66" s="80" t="str">
        <f>IF($DV66='Classificação geral'!$G60,'Classificação geral'!$AL60,"")</f>
        <v/>
      </c>
      <c r="EH66" s="77" t="str">
        <f>IFERROR(RANK(EG66,EG:EG,0)+ COUNTIF(EG$12:EG65,EG66),"")</f>
        <v/>
      </c>
      <c r="EJ66" s="80" t="str">
        <f>IFERROR(IF(AND('Classificação geral'!$G60="fem",'Classificação geral'!$H60=3,'Classificação geral'!$F60="trio"),'Classificação geral'!$C60,""),"")</f>
        <v/>
      </c>
      <c r="EK66" s="81">
        <f>IF(EJ66='Classificação geral'!$C60,'Classificação geral'!$D60,"")</f>
        <v>0</v>
      </c>
      <c r="EL66" s="81">
        <f>IF(EJ66='Classificação geral'!$C60,'Classificação geral'!$E60,"")</f>
        <v>0</v>
      </c>
      <c r="EM66" s="81" t="str">
        <f>IF(EJ66='Classificação geral'!$C60,'Classificação geral'!$F60,"")</f>
        <v/>
      </c>
      <c r="EN66" s="81" t="str">
        <f>IF(EJ66='Classificação geral'!$C60,'Classificação geral'!$G60,"")</f>
        <v/>
      </c>
      <c r="EO66" s="80">
        <f>IF(EN66='Classificação geral'!$G60,'Classificação geral'!$H60,"")</f>
        <v>0</v>
      </c>
      <c r="EP66" s="176">
        <f>IFERROR(IF(EN66='Classificação geral'!$G60,'Classificação geral'!$K60,""),"")</f>
        <v>0</v>
      </c>
      <c r="EQ66" s="176">
        <f>IFERROR(IF(EN66='Classificação geral'!$G60,'Classificação geral'!$L60,""),"")</f>
        <v>0</v>
      </c>
      <c r="ER66" s="176">
        <f>IFERROR(IF(EN66='Classificação geral'!$G60,'Classificação geral'!$J60,""),"")</f>
        <v>0</v>
      </c>
      <c r="ES66" s="176" t="str">
        <f>IFERROR(IF(EN66='Classificação geral'!$G60,'Classificação geral'!$EP60,""),"")</f>
        <v/>
      </c>
      <c r="ET66" s="176" t="str">
        <f>IFERROR(IF(EN66='Classificação geral'!$G60,'Classificação geral'!$EQ60,""),"")</f>
        <v/>
      </c>
      <c r="EU66" s="176" t="str">
        <f>IFERROR(IF(EN66='Classificação geral'!$G60,'Classificação geral'!$ER60,""),"")</f>
        <v/>
      </c>
      <c r="EV66" s="176" t="str">
        <f>IFERROR(IF(EN66='Classificação geral'!$G60,'Classificação geral'!$ES60,""),"")</f>
        <v/>
      </c>
      <c r="EW66" s="176" t="str">
        <f>IFERROR(IF(EN66='Classificação geral'!$G60,'Classificação geral'!$ET60,""),"")</f>
        <v/>
      </c>
      <c r="EX66" s="180">
        <f>IFERROR(IF(EN66='Classificação geral'!$G60,'Classificação geral'!$AK60,""),"")</f>
        <v>0</v>
      </c>
      <c r="EY66" s="80" t="str">
        <f>IF(EN66='Classificação geral'!$G60,'Classificação geral'!$AL60,"")</f>
        <v/>
      </c>
      <c r="EZ66" s="77" t="str">
        <f>IFERROR(RANK(EY66,EY:EY,0)+ COUNTIF(EY$12:EY65,EY66),"")</f>
        <v/>
      </c>
      <c r="FB66" s="80" t="str">
        <f>IFERROR(IF(AND('Classificação geral'!$G60="mas",'Classificação geral'!$H60=3,'Classificação geral'!$F60="trio"),'Classificação geral'!$C60,""),"")</f>
        <v/>
      </c>
      <c r="FC66" s="81">
        <f>IF(FB66='Classificação geral'!$C60,'Classificação geral'!$D60,"")</f>
        <v>0</v>
      </c>
      <c r="FD66" s="81">
        <f>IF(FB66='Classificação geral'!$C60,'Classificação geral'!$E60,"")</f>
        <v>0</v>
      </c>
      <c r="FE66" s="81" t="str">
        <f>IF(FB66='Classificação geral'!$C60,'Classificação geral'!$F60,"")</f>
        <v/>
      </c>
      <c r="FF66" s="81" t="str">
        <f>IF(FB66='Classificação geral'!$C60,'Classificação geral'!$G60,"")</f>
        <v/>
      </c>
      <c r="FG66" s="80">
        <f>IF(FF66='Classificação geral'!$G60,'Classificação geral'!$H60,"")</f>
        <v>0</v>
      </c>
      <c r="FH66" s="176">
        <f>IFERROR(IF(FF66='Classificação geral'!$G60,'Classificação geral'!$K60,""),"")</f>
        <v>0</v>
      </c>
      <c r="FI66" s="176">
        <f>IFERROR(IF(FF66='Classificação geral'!$G60,'Classificação geral'!$L60,""),"")</f>
        <v>0</v>
      </c>
      <c r="FJ66" s="176">
        <f>IFERROR(IF(FF66='Classificação geral'!$G60,'Classificação geral'!$J60,""),"")</f>
        <v>0</v>
      </c>
      <c r="FK66" s="176" t="str">
        <f>IFERROR(IF(FF66='Classificação geral'!$G60,'Classificação geral'!$EP60,""),"")</f>
        <v/>
      </c>
      <c r="FL66" s="176" t="str">
        <f>IFERROR(IF(FF66='Classificação geral'!$G60,'Classificação geral'!$EQ60,""),"")</f>
        <v/>
      </c>
      <c r="FM66" s="176" t="str">
        <f>IFERROR(IF(FF66='Classificação geral'!$G60,'Classificação geral'!$ER60,""),"")</f>
        <v/>
      </c>
      <c r="FN66" s="176" t="str">
        <f>IFERROR(IF(FF66='Classificação geral'!$G60,'Classificação geral'!$ES60,""),"")</f>
        <v/>
      </c>
      <c r="FO66" s="176" t="str">
        <f>IFERROR(IF(FF66='Classificação geral'!$G60,'Classificação geral'!$ET60,""),"")</f>
        <v/>
      </c>
      <c r="FP66" s="180">
        <f>IFERROR(IF(FF66='Classificação geral'!$G60,'Classificação geral'!$AK60,""),"")</f>
        <v>0</v>
      </c>
      <c r="FQ66" s="80" t="str">
        <f>IF(FF66='Classificação geral'!$G60,'Classificação geral'!$AL60,"")</f>
        <v/>
      </c>
      <c r="FR66" s="77" t="str">
        <f>IFERROR(RANK(FQ66,FQ:FQ,0)+ COUNTIF(FQ$12:FQ65,FQ66),"")</f>
        <v/>
      </c>
      <c r="FT66" s="80" t="str">
        <f>IFERROR(IF(AND('Classificação geral'!$G60="misto",'Classificação geral'!$H60=3,'Classificação geral'!$F60="par"),'Classificação geral'!$C60,""),"")</f>
        <v/>
      </c>
      <c r="FU66" s="81">
        <f>IF(FT66='Classificação geral'!$C60,'Classificação geral'!$D60,"")</f>
        <v>0</v>
      </c>
      <c r="FV66" s="81">
        <f>IF(FT66='Classificação geral'!$C60,'Classificação geral'!$E60,"")</f>
        <v>0</v>
      </c>
      <c r="FW66" s="81" t="str">
        <f>IF(FT66='Classificação geral'!$C60,'Classificação geral'!$F60,"")</f>
        <v/>
      </c>
      <c r="FX66" s="81" t="str">
        <f>IF(FT66='Classificação geral'!$C60,'Classificação geral'!$G60,"")</f>
        <v/>
      </c>
      <c r="FY66" s="80">
        <f>IF(FX66='Classificação geral'!$G60,'Classificação geral'!$H60,"")</f>
        <v>0</v>
      </c>
      <c r="FZ66" s="176">
        <f>IFERROR(IF(FX66='Classificação geral'!$G60,'Classificação geral'!$K60,""),"")</f>
        <v>0</v>
      </c>
      <c r="GA66" s="176">
        <f>IFERROR(IF(FX66='Classificação geral'!$G60,'Classificação geral'!$L60,""),"")</f>
        <v>0</v>
      </c>
      <c r="GB66" s="176">
        <f>IFERROR(IF(FX66='Classificação geral'!$G60,'Classificação geral'!$J60,""),"")</f>
        <v>0</v>
      </c>
      <c r="GC66" s="176" t="str">
        <f>IFERROR(IF(FX66='Classificação geral'!$G60,'Classificação geral'!$EP60,""),"")</f>
        <v/>
      </c>
      <c r="GD66" s="176" t="str">
        <f>IFERROR(IF(FX66='Classificação geral'!$G60,'Classificação geral'!$EQ60,""),"")</f>
        <v/>
      </c>
      <c r="GE66" s="176" t="str">
        <f>IFERROR(IF(FX66='Classificação geral'!$G60,'Classificação geral'!$ER60,""),"")</f>
        <v/>
      </c>
      <c r="GF66" s="176" t="str">
        <f>IFERROR(IF(FX66='Classificação geral'!$G60,'Classificação geral'!$ES60,""),"")</f>
        <v/>
      </c>
      <c r="GG66" s="176" t="str">
        <f>IFERROR(IF(FX66='Classificação geral'!$G60,'Classificação geral'!$ET60,""),"")</f>
        <v/>
      </c>
      <c r="GH66" s="180">
        <f>IFERROR(IF(FX66='Classificação geral'!$G60,'Classificação geral'!$AK60,""),"")</f>
        <v>0</v>
      </c>
      <c r="GI66" s="80" t="str">
        <f>IF(FX66='Classificação geral'!$G60,'Classificação geral'!$AL60,"")</f>
        <v/>
      </c>
      <c r="GJ66" s="77" t="str">
        <f>IFERROR(RANK(GI66,GI:GI,0)+ COUNTIF(GI$12:GI65,GI66),"")</f>
        <v/>
      </c>
    </row>
    <row r="67" spans="2:192" s="97" customFormat="1" ht="21.75" customHeight="1" x14ac:dyDescent="0.3">
      <c r="B67" s="96" t="str">
        <f t="shared" si="80"/>
        <v/>
      </c>
      <c r="C67" s="78" t="str">
        <f t="shared" si="81"/>
        <v/>
      </c>
      <c r="D67" s="79" t="str">
        <f t="shared" si="82"/>
        <v/>
      </c>
      <c r="E67" s="79" t="str">
        <f t="shared" si="83"/>
        <v/>
      </c>
      <c r="F67" s="79" t="str">
        <f t="shared" si="84"/>
        <v/>
      </c>
      <c r="G67" s="79" t="str">
        <f t="shared" si="85"/>
        <v/>
      </c>
      <c r="H67" s="185" t="str">
        <f t="shared" si="86"/>
        <v/>
      </c>
      <c r="I67" s="185" t="str">
        <f t="shared" si="87"/>
        <v/>
      </c>
      <c r="J67" s="185" t="str">
        <f t="shared" si="88"/>
        <v/>
      </c>
      <c r="K67" s="277" t="str">
        <f t="shared" si="89"/>
        <v/>
      </c>
      <c r="L67" s="277" t="str">
        <f t="shared" si="90"/>
        <v/>
      </c>
      <c r="M67" s="277" t="str">
        <f t="shared" si="91"/>
        <v/>
      </c>
      <c r="N67" s="277" t="str">
        <f t="shared" si="92"/>
        <v/>
      </c>
      <c r="O67" s="277" t="str">
        <f t="shared" si="93"/>
        <v/>
      </c>
      <c r="P67" s="278" t="str">
        <f t="shared" si="94"/>
        <v/>
      </c>
      <c r="Q67" s="401" t="str">
        <f t="shared" si="15"/>
        <v/>
      </c>
      <c r="R67" s="157">
        <v>54</v>
      </c>
      <c r="S67" s="76"/>
      <c r="T67" s="76"/>
      <c r="U67" s="96" t="str">
        <f t="shared" si="95"/>
        <v/>
      </c>
      <c r="V67" s="78" t="str">
        <f t="shared" si="96"/>
        <v/>
      </c>
      <c r="W67" s="79" t="str">
        <f t="shared" si="97"/>
        <v/>
      </c>
      <c r="X67" s="79" t="str">
        <f t="shared" si="98"/>
        <v/>
      </c>
      <c r="Y67" s="79" t="str">
        <f t="shared" si="99"/>
        <v/>
      </c>
      <c r="Z67" s="79" t="str">
        <f t="shared" si="100"/>
        <v/>
      </c>
      <c r="AA67" s="185" t="str">
        <f t="shared" si="101"/>
        <v/>
      </c>
      <c r="AB67" s="185" t="str">
        <f t="shared" si="102"/>
        <v/>
      </c>
      <c r="AC67" s="185" t="str">
        <f t="shared" si="103"/>
        <v/>
      </c>
      <c r="AD67" s="277" t="str">
        <f t="shared" si="104"/>
        <v/>
      </c>
      <c r="AE67" s="277" t="str">
        <f t="shared" si="105"/>
        <v/>
      </c>
      <c r="AF67" s="277" t="str">
        <f t="shared" si="106"/>
        <v/>
      </c>
      <c r="AG67" s="277" t="str">
        <f t="shared" si="107"/>
        <v/>
      </c>
      <c r="AH67" s="277" t="str">
        <f t="shared" si="108"/>
        <v/>
      </c>
      <c r="AI67" s="278" t="str">
        <f t="shared" si="109"/>
        <v/>
      </c>
      <c r="AJ67" s="404" t="str">
        <f t="shared" si="110"/>
        <v/>
      </c>
      <c r="AK67" s="157">
        <v>54</v>
      </c>
      <c r="AN67" s="96" t="str">
        <f t="shared" si="111"/>
        <v/>
      </c>
      <c r="AO67" s="78" t="str">
        <f t="shared" si="112"/>
        <v/>
      </c>
      <c r="AP67" s="79" t="str">
        <f t="shared" si="113"/>
        <v/>
      </c>
      <c r="AQ67" s="79" t="str">
        <f t="shared" si="114"/>
        <v/>
      </c>
      <c r="AR67" s="79" t="str">
        <f t="shared" si="115"/>
        <v/>
      </c>
      <c r="AS67" s="79" t="str">
        <f t="shared" si="116"/>
        <v/>
      </c>
      <c r="AT67" s="185" t="str">
        <f t="shared" si="117"/>
        <v/>
      </c>
      <c r="AU67" s="185" t="str">
        <f t="shared" si="118"/>
        <v/>
      </c>
      <c r="AV67" s="185" t="str">
        <f t="shared" si="119"/>
        <v/>
      </c>
      <c r="AW67" s="277" t="str">
        <f t="shared" si="120"/>
        <v/>
      </c>
      <c r="AX67" s="277" t="str">
        <f t="shared" si="121"/>
        <v/>
      </c>
      <c r="AY67" s="277" t="str">
        <f t="shared" si="122"/>
        <v/>
      </c>
      <c r="AZ67" s="277" t="str">
        <f t="shared" si="123"/>
        <v/>
      </c>
      <c r="BA67" s="277" t="str">
        <f t="shared" si="124"/>
        <v/>
      </c>
      <c r="BB67" s="278" t="str">
        <f t="shared" si="125"/>
        <v/>
      </c>
      <c r="BC67" s="405" t="str">
        <f t="shared" si="126"/>
        <v/>
      </c>
      <c r="BD67" s="157">
        <v>54</v>
      </c>
      <c r="BE67" s="76"/>
      <c r="BF67" s="76"/>
      <c r="BG67" s="96" t="str">
        <f t="shared" si="127"/>
        <v/>
      </c>
      <c r="BH67" s="78" t="str">
        <f t="shared" si="128"/>
        <v/>
      </c>
      <c r="BI67" s="79" t="str">
        <f t="shared" si="129"/>
        <v/>
      </c>
      <c r="BJ67" s="79" t="str">
        <f t="shared" si="130"/>
        <v/>
      </c>
      <c r="BK67" s="79" t="str">
        <f t="shared" si="131"/>
        <v/>
      </c>
      <c r="BL67" s="79" t="str">
        <f t="shared" si="132"/>
        <v/>
      </c>
      <c r="BM67" s="185" t="str">
        <f t="shared" si="133"/>
        <v/>
      </c>
      <c r="BN67" s="185" t="str">
        <f t="shared" si="134"/>
        <v/>
      </c>
      <c r="BO67" s="185" t="str">
        <f t="shared" si="135"/>
        <v/>
      </c>
      <c r="BP67" s="277" t="str">
        <f t="shared" si="136"/>
        <v/>
      </c>
      <c r="BQ67" s="277" t="str">
        <f t="shared" si="137"/>
        <v/>
      </c>
      <c r="BR67" s="277" t="str">
        <f t="shared" si="138"/>
        <v/>
      </c>
      <c r="BS67" s="277" t="str">
        <f t="shared" si="139"/>
        <v/>
      </c>
      <c r="BT67" s="277" t="str">
        <f t="shared" si="140"/>
        <v/>
      </c>
      <c r="BU67" s="278" t="str">
        <f t="shared" si="141"/>
        <v/>
      </c>
      <c r="BV67" s="404" t="str">
        <f t="shared" si="142"/>
        <v/>
      </c>
      <c r="BW67" s="157">
        <v>54</v>
      </c>
      <c r="BY67" s="76"/>
      <c r="BZ67" s="96" t="str">
        <f t="shared" si="143"/>
        <v/>
      </c>
      <c r="CA67" s="78" t="str">
        <f t="shared" si="144"/>
        <v/>
      </c>
      <c r="CB67" s="79" t="str">
        <f t="shared" si="145"/>
        <v/>
      </c>
      <c r="CC67" s="79" t="str">
        <f t="shared" si="146"/>
        <v/>
      </c>
      <c r="CD67" s="79" t="str">
        <f t="shared" si="147"/>
        <v/>
      </c>
      <c r="CE67" s="79" t="str">
        <f t="shared" si="148"/>
        <v/>
      </c>
      <c r="CF67" s="185" t="str">
        <f t="shared" si="70"/>
        <v/>
      </c>
      <c r="CG67" s="185" t="str">
        <f t="shared" si="71"/>
        <v/>
      </c>
      <c r="CH67" s="185" t="str">
        <f t="shared" si="72"/>
        <v/>
      </c>
      <c r="CI67" s="277" t="str">
        <f t="shared" si="73"/>
        <v/>
      </c>
      <c r="CJ67" s="277" t="str">
        <f t="shared" si="74"/>
        <v/>
      </c>
      <c r="CK67" s="277" t="str">
        <f t="shared" si="75"/>
        <v/>
      </c>
      <c r="CL67" s="277" t="str">
        <f t="shared" si="76"/>
        <v/>
      </c>
      <c r="CM67" s="277" t="str">
        <f t="shared" si="77"/>
        <v/>
      </c>
      <c r="CN67" s="278" t="str">
        <f t="shared" si="78"/>
        <v/>
      </c>
      <c r="CO67" s="401" t="str">
        <f t="shared" si="79"/>
        <v/>
      </c>
      <c r="CP67" s="157">
        <v>54</v>
      </c>
      <c r="CQ67" s="76"/>
      <c r="CR67" s="76"/>
      <c r="CS67" s="76"/>
      <c r="CT67" s="76"/>
      <c r="CU67" s="76"/>
      <c r="CV67" s="76"/>
      <c r="CW67" s="76"/>
      <c r="CX67" s="76"/>
      <c r="CZ67" s="189" t="str">
        <f>IFERROR(IF(AND('Classificação geral'!$G61="fem",'Classificação geral'!$H61=3,'Classificação geral'!$F61="par"),'Classificação geral'!$C61,""),"")</f>
        <v/>
      </c>
      <c r="DA67" s="178">
        <f>IF($CZ67='Classificação geral'!$C61,'Classificação geral'!$D61,"")</f>
        <v>0</v>
      </c>
      <c r="DB67" s="178">
        <f>IF($CZ67='Classificação geral'!$C61,'Classificação geral'!$E61,"")</f>
        <v>0</v>
      </c>
      <c r="DC67" s="178" t="str">
        <f>IF($CZ67='Classificação geral'!$C61,'Classificação geral'!$F61,"")</f>
        <v/>
      </c>
      <c r="DD67" s="178" t="str">
        <f>IF($CZ67='Classificação geral'!$C61,'Classificação geral'!$G61,"")</f>
        <v/>
      </c>
      <c r="DE67" s="189">
        <f>IF($DD67='Classificação geral'!$G61,'Classificação geral'!$H61,"")</f>
        <v>0</v>
      </c>
      <c r="DF67" s="176">
        <f>IFERROR(IF(DD67='Classificação geral'!$G61,'Classificação geral'!$K61,""),"")</f>
        <v>0</v>
      </c>
      <c r="DG67" s="176">
        <f>IFERROR(IF(DD67='Classificação geral'!$G61,'Classificação geral'!$L61,""),"")</f>
        <v>0</v>
      </c>
      <c r="DH67" s="176">
        <f>IFERROR(IF(DD67='Classificação geral'!$G61,'Classificação geral'!$J61,""),"")</f>
        <v>0</v>
      </c>
      <c r="DI67" s="176" t="str">
        <f>IFERROR(IF(DD67='Classificação geral'!$G61,'Classificação geral'!$EP61,""),"")</f>
        <v/>
      </c>
      <c r="DJ67" s="176" t="str">
        <f>IFERROR(IF(DD67='Classificação geral'!$G61,'Classificação geral'!$EQ61,""),"")</f>
        <v/>
      </c>
      <c r="DK67" s="176" t="str">
        <f>IFERROR(IF(DD67='Classificação geral'!$G61,'Classificação geral'!$ER61,""),"")</f>
        <v/>
      </c>
      <c r="DL67" s="176" t="str">
        <f>IFERROR(IF(DD67='Classificação geral'!$G61,'Classificação geral'!$ES61,""),"")</f>
        <v/>
      </c>
      <c r="DM67" s="176" t="str">
        <f>IFERROR(IF(DD67='Classificação geral'!$G61,'Classificação geral'!$ET61,""),"")</f>
        <v/>
      </c>
      <c r="DN67" s="180">
        <f>IFERROR(IF(DD67='Classificação geral'!$G61,'Classificação geral'!$AK61,""),"")</f>
        <v>0</v>
      </c>
      <c r="DO67" s="190" t="str">
        <f>IF($DD67='Classificação geral'!$G61,'Classificação geral'!$AL61,"")</f>
        <v/>
      </c>
      <c r="DP67" s="179" t="str">
        <f>IFERROR(RANK(DO67,DO:DO,0)+ COUNTIF(DO$12:DO66,DO67),"")</f>
        <v/>
      </c>
      <c r="DR67" s="80" t="str">
        <f>IFERROR(IF(AND('Classificação geral'!$G61="mas",'Classificação geral'!$H61=3,'Classificação geral'!$F61="par"),'Classificação geral'!$C61,""),"")</f>
        <v/>
      </c>
      <c r="DS67" s="81">
        <f>IF($DR67='Classificação geral'!$C61,'Classificação geral'!$D61,"")</f>
        <v>0</v>
      </c>
      <c r="DT67" s="81">
        <f>IF($DR67='Classificação geral'!$C61,'Classificação geral'!$E61,"")</f>
        <v>0</v>
      </c>
      <c r="DU67" s="81" t="str">
        <f>IF($DR67='Classificação geral'!$C61,'Classificação geral'!$F61,"")</f>
        <v/>
      </c>
      <c r="DV67" s="81" t="str">
        <f>IF($DR67='Classificação geral'!$C61,'Classificação geral'!$G61,"")</f>
        <v/>
      </c>
      <c r="DW67" s="80">
        <f>IF($DV67='Classificação geral'!$G61,'Classificação geral'!$H61,"")</f>
        <v>0</v>
      </c>
      <c r="DX67" s="176">
        <f>IFERROR(IF(DV67='Classificação geral'!$G61,'Classificação geral'!$K61,""),"")</f>
        <v>0</v>
      </c>
      <c r="DY67" s="176">
        <f>IFERROR(IF(DV67='Classificação geral'!$G61,'Classificação geral'!$L61,""),"")</f>
        <v>0</v>
      </c>
      <c r="DZ67" s="176">
        <f>IFERROR(IF(DV67='Classificação geral'!$G61,'Classificação geral'!$J61,""),"")</f>
        <v>0</v>
      </c>
      <c r="EA67" s="176" t="str">
        <f>IFERROR(IF(DV67='Classificação geral'!$G61,'Classificação geral'!$EP61,""),"")</f>
        <v/>
      </c>
      <c r="EB67" s="176" t="str">
        <f>IFERROR(IF(DV67='Classificação geral'!$G61,'Classificação geral'!$EQ61,""),"")</f>
        <v/>
      </c>
      <c r="EC67" s="176" t="str">
        <f>IFERROR(IF(DV67='Classificação geral'!$G61,'Classificação geral'!$ER61,""),"")</f>
        <v/>
      </c>
      <c r="ED67" s="176" t="str">
        <f>IFERROR(IF(DV67='Classificação geral'!$G61,'Classificação geral'!$ES61,""),"")</f>
        <v/>
      </c>
      <c r="EE67" s="176" t="str">
        <f>IFERROR(IF(DV67='Classificação geral'!$G61,'Classificação geral'!$ET61,""),"")</f>
        <v/>
      </c>
      <c r="EF67" s="180">
        <f>IFERROR(IF(DV67='Classificação geral'!$G61,'Classificação geral'!$AK61,""),"")</f>
        <v>0</v>
      </c>
      <c r="EG67" s="80" t="str">
        <f>IF($DV67='Classificação geral'!$G61,'Classificação geral'!$AL61,"")</f>
        <v/>
      </c>
      <c r="EH67" s="77" t="str">
        <f>IFERROR(RANK(EG67,EG:EG,0)+ COUNTIF(EG$12:EG66,EG67),"")</f>
        <v/>
      </c>
      <c r="EJ67" s="80" t="str">
        <f>IFERROR(IF(AND('Classificação geral'!$G61="fem",'Classificação geral'!$H61=3,'Classificação geral'!$F61="trio"),'Classificação geral'!$C61,""),"")</f>
        <v/>
      </c>
      <c r="EK67" s="81">
        <f>IF(EJ67='Classificação geral'!$C61,'Classificação geral'!$D61,"")</f>
        <v>0</v>
      </c>
      <c r="EL67" s="81">
        <f>IF(EJ67='Classificação geral'!$C61,'Classificação geral'!$E61,"")</f>
        <v>0</v>
      </c>
      <c r="EM67" s="81" t="str">
        <f>IF(EJ67='Classificação geral'!$C61,'Classificação geral'!$F61,"")</f>
        <v/>
      </c>
      <c r="EN67" s="81" t="str">
        <f>IF(EJ67='Classificação geral'!$C61,'Classificação geral'!$G61,"")</f>
        <v/>
      </c>
      <c r="EO67" s="80">
        <f>IF(EN67='Classificação geral'!$G61,'Classificação geral'!$H61,"")</f>
        <v>0</v>
      </c>
      <c r="EP67" s="176">
        <f>IFERROR(IF(EN67='Classificação geral'!$G61,'Classificação geral'!$K61,""),"")</f>
        <v>0</v>
      </c>
      <c r="EQ67" s="176">
        <f>IFERROR(IF(EN67='Classificação geral'!$G61,'Classificação geral'!$L61,""),"")</f>
        <v>0</v>
      </c>
      <c r="ER67" s="176">
        <f>IFERROR(IF(EN67='Classificação geral'!$G61,'Classificação geral'!$J61,""),"")</f>
        <v>0</v>
      </c>
      <c r="ES67" s="176" t="str">
        <f>IFERROR(IF(EN67='Classificação geral'!$G61,'Classificação geral'!$EP61,""),"")</f>
        <v/>
      </c>
      <c r="ET67" s="176" t="str">
        <f>IFERROR(IF(EN67='Classificação geral'!$G61,'Classificação geral'!$EQ61,""),"")</f>
        <v/>
      </c>
      <c r="EU67" s="176" t="str">
        <f>IFERROR(IF(EN67='Classificação geral'!$G61,'Classificação geral'!$ER61,""),"")</f>
        <v/>
      </c>
      <c r="EV67" s="176" t="str">
        <f>IFERROR(IF(EN67='Classificação geral'!$G61,'Classificação geral'!$ES61,""),"")</f>
        <v/>
      </c>
      <c r="EW67" s="176" t="str">
        <f>IFERROR(IF(EN67='Classificação geral'!$G61,'Classificação geral'!$ET61,""),"")</f>
        <v/>
      </c>
      <c r="EX67" s="180">
        <f>IFERROR(IF(EN67='Classificação geral'!$G61,'Classificação geral'!$AK61,""),"")</f>
        <v>0</v>
      </c>
      <c r="EY67" s="80" t="str">
        <f>IF(EN67='Classificação geral'!$G61,'Classificação geral'!$AL61,"")</f>
        <v/>
      </c>
      <c r="EZ67" s="77" t="str">
        <f>IFERROR(RANK(EY67,EY:EY,0)+ COUNTIF(EY$12:EY66,EY67),"")</f>
        <v/>
      </c>
      <c r="FB67" s="80" t="str">
        <f>IFERROR(IF(AND('Classificação geral'!$G61="mas",'Classificação geral'!$H61=3,'Classificação geral'!$F61="trio"),'Classificação geral'!$C61,""),"")</f>
        <v/>
      </c>
      <c r="FC67" s="81">
        <f>IF(FB67='Classificação geral'!$C61,'Classificação geral'!$D61,"")</f>
        <v>0</v>
      </c>
      <c r="FD67" s="81">
        <f>IF(FB67='Classificação geral'!$C61,'Classificação geral'!$E61,"")</f>
        <v>0</v>
      </c>
      <c r="FE67" s="81" t="str">
        <f>IF(FB67='Classificação geral'!$C61,'Classificação geral'!$F61,"")</f>
        <v/>
      </c>
      <c r="FF67" s="81" t="str">
        <f>IF(FB67='Classificação geral'!$C61,'Classificação geral'!$G61,"")</f>
        <v/>
      </c>
      <c r="FG67" s="80">
        <f>IF(FF67='Classificação geral'!$G61,'Classificação geral'!$H61,"")</f>
        <v>0</v>
      </c>
      <c r="FH67" s="176">
        <f>IFERROR(IF(FF67='Classificação geral'!$G61,'Classificação geral'!$K61,""),"")</f>
        <v>0</v>
      </c>
      <c r="FI67" s="176">
        <f>IFERROR(IF(FF67='Classificação geral'!$G61,'Classificação geral'!$L61,""),"")</f>
        <v>0</v>
      </c>
      <c r="FJ67" s="176">
        <f>IFERROR(IF(FF67='Classificação geral'!$G61,'Classificação geral'!$J61,""),"")</f>
        <v>0</v>
      </c>
      <c r="FK67" s="176" t="str">
        <f>IFERROR(IF(FF67='Classificação geral'!$G61,'Classificação geral'!$EP61,""),"")</f>
        <v/>
      </c>
      <c r="FL67" s="176" t="str">
        <f>IFERROR(IF(FF67='Classificação geral'!$G61,'Classificação geral'!$EQ61,""),"")</f>
        <v/>
      </c>
      <c r="FM67" s="176" t="str">
        <f>IFERROR(IF(FF67='Classificação geral'!$G61,'Classificação geral'!$ER61,""),"")</f>
        <v/>
      </c>
      <c r="FN67" s="176" t="str">
        <f>IFERROR(IF(FF67='Classificação geral'!$G61,'Classificação geral'!$ES61,""),"")</f>
        <v/>
      </c>
      <c r="FO67" s="176" t="str">
        <f>IFERROR(IF(FF67='Classificação geral'!$G61,'Classificação geral'!$ET61,""),"")</f>
        <v/>
      </c>
      <c r="FP67" s="180">
        <f>IFERROR(IF(FF67='Classificação geral'!$G61,'Classificação geral'!$AK61,""),"")</f>
        <v>0</v>
      </c>
      <c r="FQ67" s="80" t="str">
        <f>IF(FF67='Classificação geral'!$G61,'Classificação geral'!$AL61,"")</f>
        <v/>
      </c>
      <c r="FR67" s="77" t="str">
        <f>IFERROR(RANK(FQ67,FQ:FQ,0)+ COUNTIF(FQ$12:FQ66,FQ67),"")</f>
        <v/>
      </c>
      <c r="FT67" s="80" t="str">
        <f>IFERROR(IF(AND('Classificação geral'!$G61="misto",'Classificação geral'!$H61=3,'Classificação geral'!$F61="par"),'Classificação geral'!$C61,""),"")</f>
        <v/>
      </c>
      <c r="FU67" s="81">
        <f>IF(FT67='Classificação geral'!$C61,'Classificação geral'!$D61,"")</f>
        <v>0</v>
      </c>
      <c r="FV67" s="81">
        <f>IF(FT67='Classificação geral'!$C61,'Classificação geral'!$E61,"")</f>
        <v>0</v>
      </c>
      <c r="FW67" s="81" t="str">
        <f>IF(FT67='Classificação geral'!$C61,'Classificação geral'!$F61,"")</f>
        <v/>
      </c>
      <c r="FX67" s="81" t="str">
        <f>IF(FT67='Classificação geral'!$C61,'Classificação geral'!$G61,"")</f>
        <v/>
      </c>
      <c r="FY67" s="80">
        <f>IF(FX67='Classificação geral'!$G61,'Classificação geral'!$H61,"")</f>
        <v>0</v>
      </c>
      <c r="FZ67" s="176">
        <f>IFERROR(IF(FX67='Classificação geral'!$G61,'Classificação geral'!$K61,""),"")</f>
        <v>0</v>
      </c>
      <c r="GA67" s="176">
        <f>IFERROR(IF(FX67='Classificação geral'!$G61,'Classificação geral'!$L61,""),"")</f>
        <v>0</v>
      </c>
      <c r="GB67" s="176">
        <f>IFERROR(IF(FX67='Classificação geral'!$G61,'Classificação geral'!$J61,""),"")</f>
        <v>0</v>
      </c>
      <c r="GC67" s="176" t="str">
        <f>IFERROR(IF(FX67='Classificação geral'!$G61,'Classificação geral'!$EP61,""),"")</f>
        <v/>
      </c>
      <c r="GD67" s="176" t="str">
        <f>IFERROR(IF(FX67='Classificação geral'!$G61,'Classificação geral'!$EQ61,""),"")</f>
        <v/>
      </c>
      <c r="GE67" s="176" t="str">
        <f>IFERROR(IF(FX67='Classificação geral'!$G61,'Classificação geral'!$ER61,""),"")</f>
        <v/>
      </c>
      <c r="GF67" s="176" t="str">
        <f>IFERROR(IF(FX67='Classificação geral'!$G61,'Classificação geral'!$ES61,""),"")</f>
        <v/>
      </c>
      <c r="GG67" s="176" t="str">
        <f>IFERROR(IF(FX67='Classificação geral'!$G61,'Classificação geral'!$ET61,""),"")</f>
        <v/>
      </c>
      <c r="GH67" s="180">
        <f>IFERROR(IF(FX67='Classificação geral'!$G61,'Classificação geral'!$AK61,""),"")</f>
        <v>0</v>
      </c>
      <c r="GI67" s="80" t="str">
        <f>IF(FX67='Classificação geral'!$G61,'Classificação geral'!$AL61,"")</f>
        <v/>
      </c>
      <c r="GJ67" s="77" t="str">
        <f>IFERROR(RANK(GI67,GI:GI,0)+ COUNTIF(GI$12:GI66,GI67),"")</f>
        <v/>
      </c>
    </row>
    <row r="68" spans="2:192" s="92" customFormat="1" ht="21.75" customHeight="1" x14ac:dyDescent="0.3">
      <c r="B68" s="96" t="str">
        <f t="shared" si="80"/>
        <v/>
      </c>
      <c r="C68" s="78" t="str">
        <f t="shared" si="81"/>
        <v/>
      </c>
      <c r="D68" s="79" t="str">
        <f t="shared" si="82"/>
        <v/>
      </c>
      <c r="E68" s="79" t="str">
        <f t="shared" si="83"/>
        <v/>
      </c>
      <c r="F68" s="79" t="str">
        <f t="shared" si="84"/>
        <v/>
      </c>
      <c r="G68" s="79" t="str">
        <f t="shared" si="85"/>
        <v/>
      </c>
      <c r="H68" s="185" t="str">
        <f t="shared" si="86"/>
        <v/>
      </c>
      <c r="I68" s="185" t="str">
        <f t="shared" si="87"/>
        <v/>
      </c>
      <c r="J68" s="185" t="str">
        <f t="shared" si="88"/>
        <v/>
      </c>
      <c r="K68" s="277" t="str">
        <f t="shared" si="89"/>
        <v/>
      </c>
      <c r="L68" s="277" t="str">
        <f t="shared" si="90"/>
        <v/>
      </c>
      <c r="M68" s="277" t="str">
        <f t="shared" si="91"/>
        <v/>
      </c>
      <c r="N68" s="277" t="str">
        <f t="shared" si="92"/>
        <v/>
      </c>
      <c r="O68" s="277" t="str">
        <f t="shared" si="93"/>
        <v/>
      </c>
      <c r="P68" s="278" t="str">
        <f t="shared" si="94"/>
        <v/>
      </c>
      <c r="Q68" s="401" t="str">
        <f t="shared" si="15"/>
        <v/>
      </c>
      <c r="R68" s="157">
        <v>55</v>
      </c>
      <c r="S68" s="76"/>
      <c r="T68" s="76"/>
      <c r="U68" s="96" t="str">
        <f t="shared" si="95"/>
        <v/>
      </c>
      <c r="V68" s="78" t="str">
        <f t="shared" si="96"/>
        <v/>
      </c>
      <c r="W68" s="79" t="str">
        <f t="shared" si="97"/>
        <v/>
      </c>
      <c r="X68" s="79" t="str">
        <f t="shared" si="98"/>
        <v/>
      </c>
      <c r="Y68" s="79" t="str">
        <f t="shared" si="99"/>
        <v/>
      </c>
      <c r="Z68" s="79" t="str">
        <f t="shared" si="100"/>
        <v/>
      </c>
      <c r="AA68" s="185" t="str">
        <f t="shared" si="101"/>
        <v/>
      </c>
      <c r="AB68" s="185" t="str">
        <f t="shared" si="102"/>
        <v/>
      </c>
      <c r="AC68" s="185" t="str">
        <f t="shared" si="103"/>
        <v/>
      </c>
      <c r="AD68" s="277" t="str">
        <f t="shared" si="104"/>
        <v/>
      </c>
      <c r="AE68" s="277" t="str">
        <f t="shared" si="105"/>
        <v/>
      </c>
      <c r="AF68" s="277" t="str">
        <f t="shared" si="106"/>
        <v/>
      </c>
      <c r="AG68" s="277" t="str">
        <f t="shared" si="107"/>
        <v/>
      </c>
      <c r="AH68" s="277" t="str">
        <f t="shared" si="108"/>
        <v/>
      </c>
      <c r="AI68" s="278" t="str">
        <f t="shared" si="109"/>
        <v/>
      </c>
      <c r="AJ68" s="404" t="str">
        <f t="shared" si="110"/>
        <v/>
      </c>
      <c r="AK68" s="157">
        <v>55</v>
      </c>
      <c r="AN68" s="96" t="str">
        <f t="shared" si="111"/>
        <v/>
      </c>
      <c r="AO68" s="78" t="str">
        <f t="shared" si="112"/>
        <v/>
      </c>
      <c r="AP68" s="79" t="str">
        <f t="shared" si="113"/>
        <v/>
      </c>
      <c r="AQ68" s="79" t="str">
        <f t="shared" si="114"/>
        <v/>
      </c>
      <c r="AR68" s="79" t="str">
        <f t="shared" si="115"/>
        <v/>
      </c>
      <c r="AS68" s="79" t="str">
        <f t="shared" si="116"/>
        <v/>
      </c>
      <c r="AT68" s="185" t="str">
        <f t="shared" si="117"/>
        <v/>
      </c>
      <c r="AU68" s="185" t="str">
        <f t="shared" si="118"/>
        <v/>
      </c>
      <c r="AV68" s="185" t="str">
        <f t="shared" si="119"/>
        <v/>
      </c>
      <c r="AW68" s="277" t="str">
        <f t="shared" si="120"/>
        <v/>
      </c>
      <c r="AX68" s="277" t="str">
        <f t="shared" si="121"/>
        <v/>
      </c>
      <c r="AY68" s="277" t="str">
        <f t="shared" si="122"/>
        <v/>
      </c>
      <c r="AZ68" s="277" t="str">
        <f t="shared" si="123"/>
        <v/>
      </c>
      <c r="BA68" s="277" t="str">
        <f t="shared" si="124"/>
        <v/>
      </c>
      <c r="BB68" s="278" t="str">
        <f t="shared" si="125"/>
        <v/>
      </c>
      <c r="BC68" s="405" t="str">
        <f t="shared" si="126"/>
        <v/>
      </c>
      <c r="BD68" s="157">
        <v>55</v>
      </c>
      <c r="BE68" s="76"/>
      <c r="BF68" s="76"/>
      <c r="BG68" s="96" t="str">
        <f t="shared" si="127"/>
        <v/>
      </c>
      <c r="BH68" s="78" t="str">
        <f t="shared" si="128"/>
        <v/>
      </c>
      <c r="BI68" s="79" t="str">
        <f t="shared" si="129"/>
        <v/>
      </c>
      <c r="BJ68" s="79" t="str">
        <f t="shared" si="130"/>
        <v/>
      </c>
      <c r="BK68" s="79" t="str">
        <f t="shared" si="131"/>
        <v/>
      </c>
      <c r="BL68" s="79" t="str">
        <f t="shared" si="132"/>
        <v/>
      </c>
      <c r="BM68" s="185" t="str">
        <f t="shared" si="133"/>
        <v/>
      </c>
      <c r="BN68" s="185" t="str">
        <f t="shared" si="134"/>
        <v/>
      </c>
      <c r="BO68" s="185" t="str">
        <f t="shared" si="135"/>
        <v/>
      </c>
      <c r="BP68" s="277" t="str">
        <f t="shared" si="136"/>
        <v/>
      </c>
      <c r="BQ68" s="277" t="str">
        <f t="shared" si="137"/>
        <v/>
      </c>
      <c r="BR68" s="277" t="str">
        <f t="shared" si="138"/>
        <v/>
      </c>
      <c r="BS68" s="277" t="str">
        <f t="shared" si="139"/>
        <v/>
      </c>
      <c r="BT68" s="277" t="str">
        <f t="shared" si="140"/>
        <v/>
      </c>
      <c r="BU68" s="278" t="str">
        <f t="shared" si="141"/>
        <v/>
      </c>
      <c r="BV68" s="404" t="str">
        <f t="shared" si="142"/>
        <v/>
      </c>
      <c r="BW68" s="157">
        <v>55</v>
      </c>
      <c r="BY68" s="76"/>
      <c r="BZ68" s="96" t="str">
        <f t="shared" si="143"/>
        <v/>
      </c>
      <c r="CA68" s="78" t="str">
        <f t="shared" si="144"/>
        <v/>
      </c>
      <c r="CB68" s="79" t="str">
        <f t="shared" si="145"/>
        <v/>
      </c>
      <c r="CC68" s="79" t="str">
        <f t="shared" si="146"/>
        <v/>
      </c>
      <c r="CD68" s="79" t="str">
        <f t="shared" si="147"/>
        <v/>
      </c>
      <c r="CE68" s="79" t="str">
        <f t="shared" si="148"/>
        <v/>
      </c>
      <c r="CF68" s="185" t="str">
        <f t="shared" si="70"/>
        <v/>
      </c>
      <c r="CG68" s="185" t="str">
        <f t="shared" si="71"/>
        <v/>
      </c>
      <c r="CH68" s="185" t="str">
        <f t="shared" si="72"/>
        <v/>
      </c>
      <c r="CI68" s="277" t="str">
        <f t="shared" si="73"/>
        <v/>
      </c>
      <c r="CJ68" s="277" t="str">
        <f t="shared" si="74"/>
        <v/>
      </c>
      <c r="CK68" s="277" t="str">
        <f t="shared" si="75"/>
        <v/>
      </c>
      <c r="CL68" s="277" t="str">
        <f t="shared" si="76"/>
        <v/>
      </c>
      <c r="CM68" s="277" t="str">
        <f t="shared" si="77"/>
        <v/>
      </c>
      <c r="CN68" s="278" t="str">
        <f t="shared" si="78"/>
        <v/>
      </c>
      <c r="CO68" s="401" t="str">
        <f t="shared" si="79"/>
        <v/>
      </c>
      <c r="CP68" s="157">
        <v>55</v>
      </c>
      <c r="CQ68" s="76"/>
      <c r="CR68" s="76"/>
      <c r="CS68" s="76"/>
      <c r="CT68" s="76"/>
      <c r="CU68" s="76"/>
      <c r="CV68" s="76"/>
      <c r="CW68" s="76"/>
      <c r="CX68" s="76"/>
      <c r="CY68" s="97"/>
      <c r="CZ68" s="189" t="str">
        <f>IFERROR(IF(AND('Classificação geral'!$G62="fem",'Classificação geral'!$H62=3,'Classificação geral'!$F62="par"),'Classificação geral'!$C62,""),"")</f>
        <v/>
      </c>
      <c r="DA68" s="178">
        <f>IF($CZ68='Classificação geral'!$C62,'Classificação geral'!$D62,"")</f>
        <v>0</v>
      </c>
      <c r="DB68" s="178">
        <f>IF($CZ68='Classificação geral'!$C62,'Classificação geral'!$E62,"")</f>
        <v>0</v>
      </c>
      <c r="DC68" s="178" t="str">
        <f>IF($CZ68='Classificação geral'!$C62,'Classificação geral'!$F62,"")</f>
        <v/>
      </c>
      <c r="DD68" s="178" t="str">
        <f>IF($CZ68='Classificação geral'!$C62,'Classificação geral'!$G62,"")</f>
        <v/>
      </c>
      <c r="DE68" s="189">
        <f>IF($DD68='Classificação geral'!$G62,'Classificação geral'!$H62,"")</f>
        <v>0</v>
      </c>
      <c r="DF68" s="176">
        <f>IFERROR(IF(DD68='Classificação geral'!$G62,'Classificação geral'!$K62,""),"")</f>
        <v>0</v>
      </c>
      <c r="DG68" s="176">
        <f>IFERROR(IF(DD68='Classificação geral'!$G62,'Classificação geral'!$L62,""),"")</f>
        <v>0</v>
      </c>
      <c r="DH68" s="176">
        <f>IFERROR(IF(DD68='Classificação geral'!$G62,'Classificação geral'!$J62,""),"")</f>
        <v>0</v>
      </c>
      <c r="DI68" s="176" t="str">
        <f>IFERROR(IF(DD68='Classificação geral'!$G62,'Classificação geral'!$EP62,""),"")</f>
        <v/>
      </c>
      <c r="DJ68" s="176" t="str">
        <f>IFERROR(IF(DD68='Classificação geral'!$G62,'Classificação geral'!$EQ62,""),"")</f>
        <v/>
      </c>
      <c r="DK68" s="176" t="str">
        <f>IFERROR(IF(DD68='Classificação geral'!$G62,'Classificação geral'!$ER62,""),"")</f>
        <v/>
      </c>
      <c r="DL68" s="176" t="str">
        <f>IFERROR(IF(DD68='Classificação geral'!$G62,'Classificação geral'!$ES62,""),"")</f>
        <v/>
      </c>
      <c r="DM68" s="176" t="str">
        <f>IFERROR(IF(DD68='Classificação geral'!$G62,'Classificação geral'!$ET62,""),"")</f>
        <v/>
      </c>
      <c r="DN68" s="180">
        <f>IFERROR(IF(DD68='Classificação geral'!$G62,'Classificação geral'!$AK62,""),"")</f>
        <v>0</v>
      </c>
      <c r="DO68" s="190" t="str">
        <f>IF($DD68='Classificação geral'!$G62,'Classificação geral'!$AL62,"")</f>
        <v/>
      </c>
      <c r="DP68" s="179" t="str">
        <f>IFERROR(RANK(DO68,DO:DO,0)+ COUNTIF(DO$12:DO67,DO68),"")</f>
        <v/>
      </c>
      <c r="DQ68" s="97"/>
      <c r="DR68" s="80" t="str">
        <f>IFERROR(IF(AND('Classificação geral'!$G62="mas",'Classificação geral'!$H62=3,'Classificação geral'!$F62="par"),'Classificação geral'!$C62,""),"")</f>
        <v/>
      </c>
      <c r="DS68" s="81">
        <f>IF($DR68='Classificação geral'!$C62,'Classificação geral'!$D62,"")</f>
        <v>0</v>
      </c>
      <c r="DT68" s="81">
        <f>IF($DR68='Classificação geral'!$C62,'Classificação geral'!$E62,"")</f>
        <v>0</v>
      </c>
      <c r="DU68" s="81" t="str">
        <f>IF($DR68='Classificação geral'!$C62,'Classificação geral'!$F62,"")</f>
        <v/>
      </c>
      <c r="DV68" s="81" t="str">
        <f>IF($DR68='Classificação geral'!$C62,'Classificação geral'!$G62,"")</f>
        <v/>
      </c>
      <c r="DW68" s="80">
        <f>IF($DV68='Classificação geral'!$G62,'Classificação geral'!$H62,"")</f>
        <v>0</v>
      </c>
      <c r="DX68" s="176">
        <f>IFERROR(IF(DV68='Classificação geral'!$G62,'Classificação geral'!$K62,""),"")</f>
        <v>0</v>
      </c>
      <c r="DY68" s="176">
        <f>IFERROR(IF(DV68='Classificação geral'!$G62,'Classificação geral'!$L62,""),"")</f>
        <v>0</v>
      </c>
      <c r="DZ68" s="176">
        <f>IFERROR(IF(DV68='Classificação geral'!$G62,'Classificação geral'!$J62,""),"")</f>
        <v>0</v>
      </c>
      <c r="EA68" s="176" t="str">
        <f>IFERROR(IF(DV68='Classificação geral'!$G62,'Classificação geral'!$EP62,""),"")</f>
        <v/>
      </c>
      <c r="EB68" s="176" t="str">
        <f>IFERROR(IF(DV68='Classificação geral'!$G62,'Classificação geral'!$EQ62,""),"")</f>
        <v/>
      </c>
      <c r="EC68" s="176" t="str">
        <f>IFERROR(IF(DV68='Classificação geral'!$G62,'Classificação geral'!$ER62,""),"")</f>
        <v/>
      </c>
      <c r="ED68" s="176" t="str">
        <f>IFERROR(IF(DV68='Classificação geral'!$G62,'Classificação geral'!$ES62,""),"")</f>
        <v/>
      </c>
      <c r="EE68" s="176" t="str">
        <f>IFERROR(IF(DV68='Classificação geral'!$G62,'Classificação geral'!$ET62,""),"")</f>
        <v/>
      </c>
      <c r="EF68" s="180">
        <f>IFERROR(IF(DV68='Classificação geral'!$G62,'Classificação geral'!$AK62,""),"")</f>
        <v>0</v>
      </c>
      <c r="EG68" s="80" t="str">
        <f>IF($DV68='Classificação geral'!$G62,'Classificação geral'!$AL62,"")</f>
        <v/>
      </c>
      <c r="EH68" s="77" t="str">
        <f>IFERROR(RANK(EG68,EG:EG,0)+ COUNTIF(EG$12:EG67,EG68),"")</f>
        <v/>
      </c>
      <c r="EJ68" s="80" t="str">
        <f>IFERROR(IF(AND('Classificação geral'!$G62="fem",'Classificação geral'!$H62=3,'Classificação geral'!$F62="trio"),'Classificação geral'!$C62,""),"")</f>
        <v/>
      </c>
      <c r="EK68" s="81">
        <f>IF(EJ68='Classificação geral'!$C62,'Classificação geral'!$D62,"")</f>
        <v>0</v>
      </c>
      <c r="EL68" s="81">
        <f>IF(EJ68='Classificação geral'!$C62,'Classificação geral'!$E62,"")</f>
        <v>0</v>
      </c>
      <c r="EM68" s="81" t="str">
        <f>IF(EJ68='Classificação geral'!$C62,'Classificação geral'!$F62,"")</f>
        <v/>
      </c>
      <c r="EN68" s="81" t="str">
        <f>IF(EJ68='Classificação geral'!$C62,'Classificação geral'!$G62,"")</f>
        <v/>
      </c>
      <c r="EO68" s="80">
        <f>IF(EN68='Classificação geral'!$G62,'Classificação geral'!$H62,"")</f>
        <v>0</v>
      </c>
      <c r="EP68" s="176">
        <f>IFERROR(IF(EN68='Classificação geral'!$G62,'Classificação geral'!$K62,""),"")</f>
        <v>0</v>
      </c>
      <c r="EQ68" s="176">
        <f>IFERROR(IF(EN68='Classificação geral'!$G62,'Classificação geral'!$L62,""),"")</f>
        <v>0</v>
      </c>
      <c r="ER68" s="176">
        <f>IFERROR(IF(EN68='Classificação geral'!$G62,'Classificação geral'!$J62,""),"")</f>
        <v>0</v>
      </c>
      <c r="ES68" s="176" t="str">
        <f>IFERROR(IF(EN68='Classificação geral'!$G62,'Classificação geral'!$EP62,""),"")</f>
        <v/>
      </c>
      <c r="ET68" s="176" t="str">
        <f>IFERROR(IF(EN68='Classificação geral'!$G62,'Classificação geral'!$EQ62,""),"")</f>
        <v/>
      </c>
      <c r="EU68" s="176" t="str">
        <f>IFERROR(IF(EN68='Classificação geral'!$G62,'Classificação geral'!$ER62,""),"")</f>
        <v/>
      </c>
      <c r="EV68" s="176" t="str">
        <f>IFERROR(IF(EN68='Classificação geral'!$G62,'Classificação geral'!$ES62,""),"")</f>
        <v/>
      </c>
      <c r="EW68" s="176" t="str">
        <f>IFERROR(IF(EN68='Classificação geral'!$G62,'Classificação geral'!$ET62,""),"")</f>
        <v/>
      </c>
      <c r="EX68" s="180">
        <f>IFERROR(IF(EN68='Classificação geral'!$G62,'Classificação geral'!$AK62,""),"")</f>
        <v>0</v>
      </c>
      <c r="EY68" s="80" t="str">
        <f>IF(EN68='Classificação geral'!$G62,'Classificação geral'!$AL62,"")</f>
        <v/>
      </c>
      <c r="EZ68" s="77" t="str">
        <f>IFERROR(RANK(EY68,EY:EY,0)+ COUNTIF(EY$12:EY67,EY68),"")</f>
        <v/>
      </c>
      <c r="FB68" s="80" t="str">
        <f>IFERROR(IF(AND('Classificação geral'!$G62="mas",'Classificação geral'!$H62=3,'Classificação geral'!$F62="trio"),'Classificação geral'!$C62,""),"")</f>
        <v/>
      </c>
      <c r="FC68" s="81">
        <f>IF(FB68='Classificação geral'!$C62,'Classificação geral'!$D62,"")</f>
        <v>0</v>
      </c>
      <c r="FD68" s="81">
        <f>IF(FB68='Classificação geral'!$C62,'Classificação geral'!$E62,"")</f>
        <v>0</v>
      </c>
      <c r="FE68" s="81" t="str">
        <f>IF(FB68='Classificação geral'!$C62,'Classificação geral'!$F62,"")</f>
        <v/>
      </c>
      <c r="FF68" s="81" t="str">
        <f>IF(FB68='Classificação geral'!$C62,'Classificação geral'!$G62,"")</f>
        <v/>
      </c>
      <c r="FG68" s="80">
        <f>IF(FF68='Classificação geral'!$G62,'Classificação geral'!$H62,"")</f>
        <v>0</v>
      </c>
      <c r="FH68" s="176">
        <f>IFERROR(IF(FF68='Classificação geral'!$G62,'Classificação geral'!$K62,""),"")</f>
        <v>0</v>
      </c>
      <c r="FI68" s="176">
        <f>IFERROR(IF(FF68='Classificação geral'!$G62,'Classificação geral'!$L62,""),"")</f>
        <v>0</v>
      </c>
      <c r="FJ68" s="176">
        <f>IFERROR(IF(FF68='Classificação geral'!$G62,'Classificação geral'!$J62,""),"")</f>
        <v>0</v>
      </c>
      <c r="FK68" s="176" t="str">
        <f>IFERROR(IF(FF68='Classificação geral'!$G62,'Classificação geral'!$EP62,""),"")</f>
        <v/>
      </c>
      <c r="FL68" s="176" t="str">
        <f>IFERROR(IF(FF68='Classificação geral'!$G62,'Classificação geral'!$EQ62,""),"")</f>
        <v/>
      </c>
      <c r="FM68" s="176" t="str">
        <f>IFERROR(IF(FF68='Classificação geral'!$G62,'Classificação geral'!$ER62,""),"")</f>
        <v/>
      </c>
      <c r="FN68" s="176" t="str">
        <f>IFERROR(IF(FF68='Classificação geral'!$G62,'Classificação geral'!$ES62,""),"")</f>
        <v/>
      </c>
      <c r="FO68" s="176" t="str">
        <f>IFERROR(IF(FF68='Classificação geral'!$G62,'Classificação geral'!$ET62,""),"")</f>
        <v/>
      </c>
      <c r="FP68" s="180">
        <f>IFERROR(IF(FF68='Classificação geral'!$G62,'Classificação geral'!$AK62,""),"")</f>
        <v>0</v>
      </c>
      <c r="FQ68" s="80" t="str">
        <f>IF(FF68='Classificação geral'!$G62,'Classificação geral'!$AL62,"")</f>
        <v/>
      </c>
      <c r="FR68" s="77" t="str">
        <f>IFERROR(RANK(FQ68,FQ:FQ,0)+ COUNTIF(FQ$12:FQ67,FQ68),"")</f>
        <v/>
      </c>
      <c r="FT68" s="80" t="str">
        <f>IFERROR(IF(AND('Classificação geral'!$G62="misto",'Classificação geral'!$H62=3,'Classificação geral'!$F62="par"),'Classificação geral'!$C62,""),"")</f>
        <v/>
      </c>
      <c r="FU68" s="81">
        <f>IF(FT68='Classificação geral'!$C62,'Classificação geral'!$D62,"")</f>
        <v>0</v>
      </c>
      <c r="FV68" s="81">
        <f>IF(FT68='Classificação geral'!$C62,'Classificação geral'!$E62,"")</f>
        <v>0</v>
      </c>
      <c r="FW68" s="81" t="str">
        <f>IF(FT68='Classificação geral'!$C62,'Classificação geral'!$F62,"")</f>
        <v/>
      </c>
      <c r="FX68" s="81" t="str">
        <f>IF(FT68='Classificação geral'!$C62,'Classificação geral'!$G62,"")</f>
        <v/>
      </c>
      <c r="FY68" s="80">
        <f>IF(FX68='Classificação geral'!$G62,'Classificação geral'!$H62,"")</f>
        <v>0</v>
      </c>
      <c r="FZ68" s="176">
        <f>IFERROR(IF(FX68='Classificação geral'!$G62,'Classificação geral'!$K62,""),"")</f>
        <v>0</v>
      </c>
      <c r="GA68" s="176">
        <f>IFERROR(IF(FX68='Classificação geral'!$G62,'Classificação geral'!$L62,""),"")</f>
        <v>0</v>
      </c>
      <c r="GB68" s="176">
        <f>IFERROR(IF(FX68='Classificação geral'!$G62,'Classificação geral'!$J62,""),"")</f>
        <v>0</v>
      </c>
      <c r="GC68" s="176" t="str">
        <f>IFERROR(IF(FX68='Classificação geral'!$G62,'Classificação geral'!$EP62,""),"")</f>
        <v/>
      </c>
      <c r="GD68" s="176" t="str">
        <f>IFERROR(IF(FX68='Classificação geral'!$G62,'Classificação geral'!$EQ62,""),"")</f>
        <v/>
      </c>
      <c r="GE68" s="176" t="str">
        <f>IFERROR(IF(FX68='Classificação geral'!$G62,'Classificação geral'!$ER62,""),"")</f>
        <v/>
      </c>
      <c r="GF68" s="176" t="str">
        <f>IFERROR(IF(FX68='Classificação geral'!$G62,'Classificação geral'!$ES62,""),"")</f>
        <v/>
      </c>
      <c r="GG68" s="176" t="str">
        <f>IFERROR(IF(FX68='Classificação geral'!$G62,'Classificação geral'!$ET62,""),"")</f>
        <v/>
      </c>
      <c r="GH68" s="180">
        <f>IFERROR(IF(FX68='Classificação geral'!$G62,'Classificação geral'!$AK62,""),"")</f>
        <v>0</v>
      </c>
      <c r="GI68" s="80" t="str">
        <f>IF(FX68='Classificação geral'!$G62,'Classificação geral'!$AL62,"")</f>
        <v/>
      </c>
      <c r="GJ68" s="77" t="str">
        <f>IFERROR(RANK(GI68,GI:GI,0)+ COUNTIF(GI$12:GI67,GI68),"")</f>
        <v/>
      </c>
    </row>
    <row r="69" spans="2:192" s="97" customFormat="1" ht="21.75" customHeight="1" x14ac:dyDescent="0.3">
      <c r="B69" s="96" t="str">
        <f t="shared" si="80"/>
        <v/>
      </c>
      <c r="C69" s="78" t="str">
        <f t="shared" si="81"/>
        <v/>
      </c>
      <c r="D69" s="79" t="str">
        <f t="shared" si="82"/>
        <v/>
      </c>
      <c r="E69" s="79" t="str">
        <f t="shared" si="83"/>
        <v/>
      </c>
      <c r="F69" s="79" t="str">
        <f t="shared" si="84"/>
        <v/>
      </c>
      <c r="G69" s="79" t="str">
        <f t="shared" si="85"/>
        <v/>
      </c>
      <c r="H69" s="185" t="str">
        <f t="shared" si="86"/>
        <v/>
      </c>
      <c r="I69" s="185" t="str">
        <f t="shared" si="87"/>
        <v/>
      </c>
      <c r="J69" s="185" t="str">
        <f t="shared" si="88"/>
        <v/>
      </c>
      <c r="K69" s="277" t="str">
        <f t="shared" si="89"/>
        <v/>
      </c>
      <c r="L69" s="277" t="str">
        <f t="shared" si="90"/>
        <v/>
      </c>
      <c r="M69" s="277" t="str">
        <f t="shared" si="91"/>
        <v/>
      </c>
      <c r="N69" s="277" t="str">
        <f t="shared" si="92"/>
        <v/>
      </c>
      <c r="O69" s="277" t="str">
        <f t="shared" si="93"/>
        <v/>
      </c>
      <c r="P69" s="278" t="str">
        <f t="shared" si="94"/>
        <v/>
      </c>
      <c r="Q69" s="401" t="str">
        <f t="shared" si="15"/>
        <v/>
      </c>
      <c r="R69" s="157">
        <v>56</v>
      </c>
      <c r="S69" s="76"/>
      <c r="T69" s="76"/>
      <c r="U69" s="96" t="str">
        <f t="shared" si="95"/>
        <v/>
      </c>
      <c r="V69" s="78" t="str">
        <f t="shared" si="96"/>
        <v/>
      </c>
      <c r="W69" s="79" t="str">
        <f t="shared" si="97"/>
        <v/>
      </c>
      <c r="X69" s="79" t="str">
        <f t="shared" si="98"/>
        <v/>
      </c>
      <c r="Y69" s="79" t="str">
        <f t="shared" si="99"/>
        <v/>
      </c>
      <c r="Z69" s="79" t="str">
        <f t="shared" si="100"/>
        <v/>
      </c>
      <c r="AA69" s="185" t="str">
        <f t="shared" si="101"/>
        <v/>
      </c>
      <c r="AB69" s="185" t="str">
        <f t="shared" si="102"/>
        <v/>
      </c>
      <c r="AC69" s="185" t="str">
        <f t="shared" si="103"/>
        <v/>
      </c>
      <c r="AD69" s="277" t="str">
        <f t="shared" si="104"/>
        <v/>
      </c>
      <c r="AE69" s="277" t="str">
        <f t="shared" si="105"/>
        <v/>
      </c>
      <c r="AF69" s="277" t="str">
        <f t="shared" si="106"/>
        <v/>
      </c>
      <c r="AG69" s="277" t="str">
        <f t="shared" si="107"/>
        <v/>
      </c>
      <c r="AH69" s="277" t="str">
        <f t="shared" si="108"/>
        <v/>
      </c>
      <c r="AI69" s="278" t="str">
        <f t="shared" si="109"/>
        <v/>
      </c>
      <c r="AJ69" s="404" t="str">
        <f t="shared" si="110"/>
        <v/>
      </c>
      <c r="AK69" s="157">
        <v>56</v>
      </c>
      <c r="AN69" s="96" t="str">
        <f t="shared" si="111"/>
        <v/>
      </c>
      <c r="AO69" s="78" t="str">
        <f t="shared" si="112"/>
        <v/>
      </c>
      <c r="AP69" s="79" t="str">
        <f t="shared" si="113"/>
        <v/>
      </c>
      <c r="AQ69" s="79" t="str">
        <f t="shared" si="114"/>
        <v/>
      </c>
      <c r="AR69" s="79" t="str">
        <f t="shared" si="115"/>
        <v/>
      </c>
      <c r="AS69" s="79" t="str">
        <f t="shared" si="116"/>
        <v/>
      </c>
      <c r="AT69" s="185" t="str">
        <f t="shared" si="117"/>
        <v/>
      </c>
      <c r="AU69" s="185" t="str">
        <f t="shared" si="118"/>
        <v/>
      </c>
      <c r="AV69" s="185" t="str">
        <f t="shared" si="119"/>
        <v/>
      </c>
      <c r="AW69" s="277" t="str">
        <f t="shared" si="120"/>
        <v/>
      </c>
      <c r="AX69" s="277" t="str">
        <f t="shared" si="121"/>
        <v/>
      </c>
      <c r="AY69" s="277" t="str">
        <f t="shared" si="122"/>
        <v/>
      </c>
      <c r="AZ69" s="277" t="str">
        <f t="shared" si="123"/>
        <v/>
      </c>
      <c r="BA69" s="277" t="str">
        <f t="shared" si="124"/>
        <v/>
      </c>
      <c r="BB69" s="278" t="str">
        <f t="shared" si="125"/>
        <v/>
      </c>
      <c r="BC69" s="405" t="str">
        <f t="shared" si="126"/>
        <v/>
      </c>
      <c r="BD69" s="157">
        <v>56</v>
      </c>
      <c r="BE69" s="76"/>
      <c r="BF69" s="76"/>
      <c r="BG69" s="96" t="str">
        <f t="shared" si="127"/>
        <v/>
      </c>
      <c r="BH69" s="78" t="str">
        <f t="shared" si="128"/>
        <v/>
      </c>
      <c r="BI69" s="79" t="str">
        <f t="shared" si="129"/>
        <v/>
      </c>
      <c r="BJ69" s="79" t="str">
        <f t="shared" si="130"/>
        <v/>
      </c>
      <c r="BK69" s="79" t="str">
        <f t="shared" si="131"/>
        <v/>
      </c>
      <c r="BL69" s="79" t="str">
        <f t="shared" si="132"/>
        <v/>
      </c>
      <c r="BM69" s="185" t="str">
        <f t="shared" si="133"/>
        <v/>
      </c>
      <c r="BN69" s="185" t="str">
        <f t="shared" si="134"/>
        <v/>
      </c>
      <c r="BO69" s="185" t="str">
        <f t="shared" si="135"/>
        <v/>
      </c>
      <c r="BP69" s="277" t="str">
        <f t="shared" si="136"/>
        <v/>
      </c>
      <c r="BQ69" s="277" t="str">
        <f t="shared" si="137"/>
        <v/>
      </c>
      <c r="BR69" s="277" t="str">
        <f t="shared" si="138"/>
        <v/>
      </c>
      <c r="BS69" s="277" t="str">
        <f t="shared" si="139"/>
        <v/>
      </c>
      <c r="BT69" s="277" t="str">
        <f t="shared" si="140"/>
        <v/>
      </c>
      <c r="BU69" s="278" t="str">
        <f t="shared" si="141"/>
        <v/>
      </c>
      <c r="BV69" s="404" t="str">
        <f t="shared" si="142"/>
        <v/>
      </c>
      <c r="BW69" s="157">
        <v>56</v>
      </c>
      <c r="BY69" s="76"/>
      <c r="BZ69" s="96" t="str">
        <f t="shared" si="143"/>
        <v/>
      </c>
      <c r="CA69" s="78" t="str">
        <f t="shared" si="144"/>
        <v/>
      </c>
      <c r="CB69" s="79" t="str">
        <f t="shared" si="145"/>
        <v/>
      </c>
      <c r="CC69" s="79" t="str">
        <f t="shared" si="146"/>
        <v/>
      </c>
      <c r="CD69" s="79" t="str">
        <f t="shared" si="147"/>
        <v/>
      </c>
      <c r="CE69" s="79" t="str">
        <f t="shared" si="148"/>
        <v/>
      </c>
      <c r="CF69" s="185" t="str">
        <f t="shared" si="70"/>
        <v/>
      </c>
      <c r="CG69" s="185" t="str">
        <f t="shared" si="71"/>
        <v/>
      </c>
      <c r="CH69" s="185" t="str">
        <f t="shared" si="72"/>
        <v/>
      </c>
      <c r="CI69" s="277" t="str">
        <f t="shared" si="73"/>
        <v/>
      </c>
      <c r="CJ69" s="277" t="str">
        <f t="shared" si="74"/>
        <v/>
      </c>
      <c r="CK69" s="277" t="str">
        <f t="shared" si="75"/>
        <v/>
      </c>
      <c r="CL69" s="277" t="str">
        <f t="shared" si="76"/>
        <v/>
      </c>
      <c r="CM69" s="277" t="str">
        <f t="shared" si="77"/>
        <v/>
      </c>
      <c r="CN69" s="278" t="str">
        <f t="shared" si="78"/>
        <v/>
      </c>
      <c r="CO69" s="401" t="str">
        <f t="shared" si="79"/>
        <v/>
      </c>
      <c r="CP69" s="157">
        <v>56</v>
      </c>
      <c r="CQ69" s="76"/>
      <c r="CR69" s="76"/>
      <c r="CS69" s="76"/>
      <c r="CT69" s="76"/>
      <c r="CU69" s="76"/>
      <c r="CV69" s="76"/>
      <c r="CW69" s="76"/>
      <c r="CX69" s="76"/>
      <c r="CZ69" s="189" t="str">
        <f>IFERROR(IF(AND('Classificação geral'!$G63="fem",'Classificação geral'!$H63=3,'Classificação geral'!$F63="par"),'Classificação geral'!$C63,""),"")</f>
        <v/>
      </c>
      <c r="DA69" s="178">
        <f>IF($CZ69='Classificação geral'!$C63,'Classificação geral'!$D63,"")</f>
        <v>0</v>
      </c>
      <c r="DB69" s="178">
        <f>IF($CZ69='Classificação geral'!$C63,'Classificação geral'!$E63,"")</f>
        <v>0</v>
      </c>
      <c r="DC69" s="178" t="str">
        <f>IF($CZ69='Classificação geral'!$C63,'Classificação geral'!$F63,"")</f>
        <v/>
      </c>
      <c r="DD69" s="178" t="str">
        <f>IF($CZ69='Classificação geral'!$C63,'Classificação geral'!$G63,"")</f>
        <v/>
      </c>
      <c r="DE69" s="189">
        <f>IF($DD69='Classificação geral'!$G63,'Classificação geral'!$H63,"")</f>
        <v>0</v>
      </c>
      <c r="DF69" s="176">
        <f>IFERROR(IF(DD69='Classificação geral'!$G63,'Classificação geral'!$K63,""),"")</f>
        <v>0</v>
      </c>
      <c r="DG69" s="176">
        <f>IFERROR(IF(DD69='Classificação geral'!$G63,'Classificação geral'!$L63,""),"")</f>
        <v>0</v>
      </c>
      <c r="DH69" s="176">
        <f>IFERROR(IF(DD69='Classificação geral'!$G63,'Classificação geral'!$J63,""),"")</f>
        <v>0</v>
      </c>
      <c r="DI69" s="176" t="str">
        <f>IFERROR(IF(DD69='Classificação geral'!$G63,'Classificação geral'!$EP63,""),"")</f>
        <v/>
      </c>
      <c r="DJ69" s="176" t="str">
        <f>IFERROR(IF(DD69='Classificação geral'!$G63,'Classificação geral'!$EQ63,""),"")</f>
        <v/>
      </c>
      <c r="DK69" s="176" t="str">
        <f>IFERROR(IF(DD69='Classificação geral'!$G63,'Classificação geral'!$ER63,""),"")</f>
        <v/>
      </c>
      <c r="DL69" s="176" t="str">
        <f>IFERROR(IF(DD69='Classificação geral'!$G63,'Classificação geral'!$ES63,""),"")</f>
        <v/>
      </c>
      <c r="DM69" s="176" t="str">
        <f>IFERROR(IF(DD69='Classificação geral'!$G63,'Classificação geral'!$ET63,""),"")</f>
        <v/>
      </c>
      <c r="DN69" s="180">
        <f>IFERROR(IF(DD69='Classificação geral'!$G63,'Classificação geral'!$AK63,""),"")</f>
        <v>0</v>
      </c>
      <c r="DO69" s="190" t="str">
        <f>IF($DD69='Classificação geral'!$G63,'Classificação geral'!$AL63,"")</f>
        <v/>
      </c>
      <c r="DP69" s="179" t="str">
        <f>IFERROR(RANK(DO69,DO:DO,0)+ COUNTIF(DO$12:DO68,DO69),"")</f>
        <v/>
      </c>
      <c r="DR69" s="80" t="str">
        <f>IFERROR(IF(AND('Classificação geral'!$G63="mas",'Classificação geral'!$H63=3,'Classificação geral'!$F63="par"),'Classificação geral'!$C63,""),"")</f>
        <v/>
      </c>
      <c r="DS69" s="81">
        <f>IF($DR69='Classificação geral'!$C63,'Classificação geral'!$D63,"")</f>
        <v>0</v>
      </c>
      <c r="DT69" s="81">
        <f>IF($DR69='Classificação geral'!$C63,'Classificação geral'!$E63,"")</f>
        <v>0</v>
      </c>
      <c r="DU69" s="81" t="str">
        <f>IF($DR69='Classificação geral'!$C63,'Classificação geral'!$F63,"")</f>
        <v/>
      </c>
      <c r="DV69" s="81" t="str">
        <f>IF($DR69='Classificação geral'!$C63,'Classificação geral'!$G63,"")</f>
        <v/>
      </c>
      <c r="DW69" s="80">
        <f>IF($DV69='Classificação geral'!$G63,'Classificação geral'!$H63,"")</f>
        <v>0</v>
      </c>
      <c r="DX69" s="176">
        <f>IFERROR(IF(DV69='Classificação geral'!$G63,'Classificação geral'!$K63,""),"")</f>
        <v>0</v>
      </c>
      <c r="DY69" s="176">
        <f>IFERROR(IF(DV69='Classificação geral'!$G63,'Classificação geral'!$L63,""),"")</f>
        <v>0</v>
      </c>
      <c r="DZ69" s="176">
        <f>IFERROR(IF(DV69='Classificação geral'!$G63,'Classificação geral'!$J63,""),"")</f>
        <v>0</v>
      </c>
      <c r="EA69" s="176" t="str">
        <f>IFERROR(IF(DV69='Classificação geral'!$G63,'Classificação geral'!$EP63,""),"")</f>
        <v/>
      </c>
      <c r="EB69" s="176" t="str">
        <f>IFERROR(IF(DV69='Classificação geral'!$G63,'Classificação geral'!$EQ63,""),"")</f>
        <v/>
      </c>
      <c r="EC69" s="176" t="str">
        <f>IFERROR(IF(DV69='Classificação geral'!$G63,'Classificação geral'!$ER63,""),"")</f>
        <v/>
      </c>
      <c r="ED69" s="176" t="str">
        <f>IFERROR(IF(DV69='Classificação geral'!$G63,'Classificação geral'!$ES63,""),"")</f>
        <v/>
      </c>
      <c r="EE69" s="176" t="str">
        <f>IFERROR(IF(DV69='Classificação geral'!$G63,'Classificação geral'!$ET63,""),"")</f>
        <v/>
      </c>
      <c r="EF69" s="180">
        <f>IFERROR(IF(DV69='Classificação geral'!$G63,'Classificação geral'!$AK63,""),"")</f>
        <v>0</v>
      </c>
      <c r="EG69" s="80" t="str">
        <f>IF($DV69='Classificação geral'!$G63,'Classificação geral'!$AL63,"")</f>
        <v/>
      </c>
      <c r="EH69" s="77" t="str">
        <f>IFERROR(RANK(EG69,EG:EG,0)+ COUNTIF(EG$12:EG68,EG69),"")</f>
        <v/>
      </c>
      <c r="EJ69" s="80" t="str">
        <f>IFERROR(IF(AND('Classificação geral'!$G63="fem",'Classificação geral'!$H63=3,'Classificação geral'!$F63="trio"),'Classificação geral'!$C63,""),"")</f>
        <v/>
      </c>
      <c r="EK69" s="81">
        <f>IF(EJ69='Classificação geral'!$C63,'Classificação geral'!$D63,"")</f>
        <v>0</v>
      </c>
      <c r="EL69" s="81">
        <f>IF(EJ69='Classificação geral'!$C63,'Classificação geral'!$E63,"")</f>
        <v>0</v>
      </c>
      <c r="EM69" s="81" t="str">
        <f>IF(EJ69='Classificação geral'!$C63,'Classificação geral'!$F63,"")</f>
        <v/>
      </c>
      <c r="EN69" s="81" t="str">
        <f>IF(EJ69='Classificação geral'!$C63,'Classificação geral'!$G63,"")</f>
        <v/>
      </c>
      <c r="EO69" s="80">
        <f>IF(EN69='Classificação geral'!$G63,'Classificação geral'!$H63,"")</f>
        <v>0</v>
      </c>
      <c r="EP69" s="176">
        <f>IFERROR(IF(EN69='Classificação geral'!$G63,'Classificação geral'!$K63,""),"")</f>
        <v>0</v>
      </c>
      <c r="EQ69" s="176">
        <f>IFERROR(IF(EN69='Classificação geral'!$G63,'Classificação geral'!$L63,""),"")</f>
        <v>0</v>
      </c>
      <c r="ER69" s="176">
        <f>IFERROR(IF(EN69='Classificação geral'!$G63,'Classificação geral'!$J63,""),"")</f>
        <v>0</v>
      </c>
      <c r="ES69" s="176" t="str">
        <f>IFERROR(IF(EN69='Classificação geral'!$G63,'Classificação geral'!$EP63,""),"")</f>
        <v/>
      </c>
      <c r="ET69" s="176" t="str">
        <f>IFERROR(IF(EN69='Classificação geral'!$G63,'Classificação geral'!$EQ63,""),"")</f>
        <v/>
      </c>
      <c r="EU69" s="176" t="str">
        <f>IFERROR(IF(EN69='Classificação geral'!$G63,'Classificação geral'!$ER63,""),"")</f>
        <v/>
      </c>
      <c r="EV69" s="176" t="str">
        <f>IFERROR(IF(EN69='Classificação geral'!$G63,'Classificação geral'!$ES63,""),"")</f>
        <v/>
      </c>
      <c r="EW69" s="176" t="str">
        <f>IFERROR(IF(EN69='Classificação geral'!$G63,'Classificação geral'!$ET63,""),"")</f>
        <v/>
      </c>
      <c r="EX69" s="180">
        <f>IFERROR(IF(EN69='Classificação geral'!$G63,'Classificação geral'!$AK63,""),"")</f>
        <v>0</v>
      </c>
      <c r="EY69" s="80" t="str">
        <f>IF(EN69='Classificação geral'!$G63,'Classificação geral'!$AL63,"")</f>
        <v/>
      </c>
      <c r="EZ69" s="77" t="str">
        <f>IFERROR(RANK(EY69,EY:EY,0)+ COUNTIF(EY$12:EY68,EY69),"")</f>
        <v/>
      </c>
      <c r="FB69" s="80" t="str">
        <f>IFERROR(IF(AND('Classificação geral'!$G63="mas",'Classificação geral'!$H63=3,'Classificação geral'!$F63="trio"),'Classificação geral'!$C63,""),"")</f>
        <v/>
      </c>
      <c r="FC69" s="81">
        <f>IF(FB69='Classificação geral'!$C63,'Classificação geral'!$D63,"")</f>
        <v>0</v>
      </c>
      <c r="FD69" s="81">
        <f>IF(FB69='Classificação geral'!$C63,'Classificação geral'!$E63,"")</f>
        <v>0</v>
      </c>
      <c r="FE69" s="81" t="str">
        <f>IF(FB69='Classificação geral'!$C63,'Classificação geral'!$F63,"")</f>
        <v/>
      </c>
      <c r="FF69" s="81" t="str">
        <f>IF(FB69='Classificação geral'!$C63,'Classificação geral'!$G63,"")</f>
        <v/>
      </c>
      <c r="FG69" s="80">
        <f>IF(FF69='Classificação geral'!$G63,'Classificação geral'!$H63,"")</f>
        <v>0</v>
      </c>
      <c r="FH69" s="176">
        <f>IFERROR(IF(FF69='Classificação geral'!$G63,'Classificação geral'!$K63,""),"")</f>
        <v>0</v>
      </c>
      <c r="FI69" s="176">
        <f>IFERROR(IF(FF69='Classificação geral'!$G63,'Classificação geral'!$L63,""),"")</f>
        <v>0</v>
      </c>
      <c r="FJ69" s="176">
        <f>IFERROR(IF(FF69='Classificação geral'!$G63,'Classificação geral'!$J63,""),"")</f>
        <v>0</v>
      </c>
      <c r="FK69" s="176" t="str">
        <f>IFERROR(IF(FF69='Classificação geral'!$G63,'Classificação geral'!$EP63,""),"")</f>
        <v/>
      </c>
      <c r="FL69" s="176" t="str">
        <f>IFERROR(IF(FF69='Classificação geral'!$G63,'Classificação geral'!$EQ63,""),"")</f>
        <v/>
      </c>
      <c r="FM69" s="176" t="str">
        <f>IFERROR(IF(FF69='Classificação geral'!$G63,'Classificação geral'!$ER63,""),"")</f>
        <v/>
      </c>
      <c r="FN69" s="176" t="str">
        <f>IFERROR(IF(FF69='Classificação geral'!$G63,'Classificação geral'!$ES63,""),"")</f>
        <v/>
      </c>
      <c r="FO69" s="176" t="str">
        <f>IFERROR(IF(FF69='Classificação geral'!$G63,'Classificação geral'!$ET63,""),"")</f>
        <v/>
      </c>
      <c r="FP69" s="180">
        <f>IFERROR(IF(FF69='Classificação geral'!$G63,'Classificação geral'!$AK63,""),"")</f>
        <v>0</v>
      </c>
      <c r="FQ69" s="80" t="str">
        <f>IF(FF69='Classificação geral'!$G63,'Classificação geral'!$AL63,"")</f>
        <v/>
      </c>
      <c r="FR69" s="77" t="str">
        <f>IFERROR(RANK(FQ69,FQ:FQ,0)+ COUNTIF(FQ$12:FQ68,FQ69),"")</f>
        <v/>
      </c>
      <c r="FT69" s="80" t="str">
        <f>IFERROR(IF(AND('Classificação geral'!$G63="misto",'Classificação geral'!$H63=3,'Classificação geral'!$F63="par"),'Classificação geral'!$C63,""),"")</f>
        <v/>
      </c>
      <c r="FU69" s="81">
        <f>IF(FT69='Classificação geral'!$C63,'Classificação geral'!$D63,"")</f>
        <v>0</v>
      </c>
      <c r="FV69" s="81">
        <f>IF(FT69='Classificação geral'!$C63,'Classificação geral'!$E63,"")</f>
        <v>0</v>
      </c>
      <c r="FW69" s="81" t="str">
        <f>IF(FT69='Classificação geral'!$C63,'Classificação geral'!$F63,"")</f>
        <v/>
      </c>
      <c r="FX69" s="81" t="str">
        <f>IF(FT69='Classificação geral'!$C63,'Classificação geral'!$G63,"")</f>
        <v/>
      </c>
      <c r="FY69" s="80">
        <f>IF(FX69='Classificação geral'!$G63,'Classificação geral'!$H63,"")</f>
        <v>0</v>
      </c>
      <c r="FZ69" s="176">
        <f>IFERROR(IF(FX69='Classificação geral'!$G63,'Classificação geral'!$K63,""),"")</f>
        <v>0</v>
      </c>
      <c r="GA69" s="176">
        <f>IFERROR(IF(FX69='Classificação geral'!$G63,'Classificação geral'!$L63,""),"")</f>
        <v>0</v>
      </c>
      <c r="GB69" s="176">
        <f>IFERROR(IF(FX69='Classificação geral'!$G63,'Classificação geral'!$J63,""),"")</f>
        <v>0</v>
      </c>
      <c r="GC69" s="176" t="str">
        <f>IFERROR(IF(FX69='Classificação geral'!$G63,'Classificação geral'!$EP63,""),"")</f>
        <v/>
      </c>
      <c r="GD69" s="176" t="str">
        <f>IFERROR(IF(FX69='Classificação geral'!$G63,'Classificação geral'!$EQ63,""),"")</f>
        <v/>
      </c>
      <c r="GE69" s="176" t="str">
        <f>IFERROR(IF(FX69='Classificação geral'!$G63,'Classificação geral'!$ER63,""),"")</f>
        <v/>
      </c>
      <c r="GF69" s="176" t="str">
        <f>IFERROR(IF(FX69='Classificação geral'!$G63,'Classificação geral'!$ES63,""),"")</f>
        <v/>
      </c>
      <c r="GG69" s="176" t="str">
        <f>IFERROR(IF(FX69='Classificação geral'!$G63,'Classificação geral'!$ET63,""),"")</f>
        <v/>
      </c>
      <c r="GH69" s="180">
        <f>IFERROR(IF(FX69='Classificação geral'!$G63,'Classificação geral'!$AK63,""),"")</f>
        <v>0</v>
      </c>
      <c r="GI69" s="80" t="str">
        <f>IF(FX69='Classificação geral'!$G63,'Classificação geral'!$AL63,"")</f>
        <v/>
      </c>
      <c r="GJ69" s="77" t="str">
        <f>IFERROR(RANK(GI69,GI:GI,0)+ COUNTIF(GI$12:GI68,GI69),"")</f>
        <v/>
      </c>
    </row>
    <row r="70" spans="2:192" s="97" customFormat="1" ht="21.75" customHeight="1" x14ac:dyDescent="0.3">
      <c r="B70" s="82"/>
      <c r="C70" s="82"/>
      <c r="D70" s="82"/>
      <c r="E70" s="82"/>
      <c r="F70" s="83"/>
      <c r="G70" s="83"/>
      <c r="H70" s="83"/>
      <c r="I70" s="83"/>
      <c r="J70" s="83"/>
      <c r="K70" s="83"/>
      <c r="L70" s="83"/>
      <c r="M70" s="83"/>
      <c r="N70" s="83"/>
      <c r="O70" s="83"/>
      <c r="P70" s="83"/>
      <c r="Q70" s="84"/>
      <c r="R70" s="85"/>
      <c r="S70" s="85"/>
      <c r="T70" s="85"/>
      <c r="U70" s="82"/>
      <c r="V70" s="82"/>
      <c r="W70" s="83"/>
      <c r="X70" s="83"/>
      <c r="Y70" s="83"/>
      <c r="Z70" s="83"/>
      <c r="AA70" s="83"/>
      <c r="AB70" s="83"/>
      <c r="AC70" s="83"/>
      <c r="AD70" s="83"/>
      <c r="AE70" s="83"/>
      <c r="AF70" s="83"/>
      <c r="AG70" s="83"/>
      <c r="AH70" s="83"/>
      <c r="AI70" s="83"/>
      <c r="AJ70" s="84"/>
      <c r="AK70" s="85"/>
      <c r="AN70" s="82"/>
      <c r="AO70" s="82"/>
      <c r="AP70" s="83"/>
      <c r="AQ70" s="83"/>
      <c r="AR70" s="83"/>
      <c r="AS70" s="83"/>
      <c r="AT70" s="83"/>
      <c r="AU70" s="83"/>
      <c r="AV70" s="83"/>
      <c r="AW70" s="83"/>
      <c r="AX70" s="83"/>
      <c r="AY70" s="83"/>
      <c r="AZ70" s="83"/>
      <c r="BA70" s="83"/>
      <c r="BB70" s="83"/>
      <c r="BC70" s="86"/>
      <c r="BD70" s="85"/>
      <c r="BE70" s="85"/>
      <c r="BF70" s="85"/>
      <c r="BG70" s="82"/>
      <c r="BH70" s="82"/>
      <c r="BI70" s="83"/>
      <c r="BJ70" s="83"/>
      <c r="BK70" s="83"/>
      <c r="BL70" s="83"/>
      <c r="BM70" s="83"/>
      <c r="BN70" s="83"/>
      <c r="BO70" s="83"/>
      <c r="BP70" s="83"/>
      <c r="BQ70" s="83"/>
      <c r="BR70" s="83"/>
      <c r="BS70" s="83"/>
      <c r="BT70" s="83"/>
      <c r="BU70" s="83"/>
      <c r="BV70" s="84"/>
      <c r="BW70" s="85"/>
      <c r="BY70" s="85"/>
      <c r="BZ70" s="82"/>
      <c r="CA70" s="82"/>
      <c r="CB70" s="83"/>
      <c r="CC70" s="83"/>
      <c r="CD70" s="83"/>
      <c r="CE70" s="83"/>
      <c r="CF70" s="83"/>
      <c r="CG70" s="83"/>
      <c r="CH70" s="83"/>
      <c r="CI70" s="83"/>
      <c r="CJ70" s="83"/>
      <c r="CK70" s="83"/>
      <c r="CL70" s="83"/>
      <c r="CM70" s="83"/>
      <c r="CN70" s="85"/>
      <c r="CO70" s="85"/>
      <c r="CP70" s="85"/>
      <c r="CQ70" s="85"/>
      <c r="CR70" s="85"/>
      <c r="CS70" s="85"/>
      <c r="CT70" s="85"/>
      <c r="CU70" s="85"/>
      <c r="CV70" s="85"/>
      <c r="CW70" s="85"/>
      <c r="CX70" s="85"/>
      <c r="CZ70" s="189" t="str">
        <f>IFERROR(IF(AND('Classificação geral'!$G64="fem",'Classificação geral'!$H64=3,'Classificação geral'!$F64="par"),'Classificação geral'!$C64,""),"")</f>
        <v/>
      </c>
      <c r="DA70" s="178">
        <f>IF($CZ70='Classificação geral'!$C64,'Classificação geral'!$D64,"")</f>
        <v>0</v>
      </c>
      <c r="DB70" s="178">
        <f>IF($CZ70='Classificação geral'!$C64,'Classificação geral'!$E64,"")</f>
        <v>0</v>
      </c>
      <c r="DC70" s="178" t="str">
        <f>IF($CZ70='Classificação geral'!$C64,'Classificação geral'!$F64,"")</f>
        <v/>
      </c>
      <c r="DD70" s="178" t="str">
        <f>IF($CZ70='Classificação geral'!$C64,'Classificação geral'!$G64,"")</f>
        <v/>
      </c>
      <c r="DE70" s="189">
        <f>IF($DD70='Classificação geral'!$G64,'Classificação geral'!$H64,"")</f>
        <v>0</v>
      </c>
      <c r="DF70" s="176">
        <f>IFERROR(IF(DD70='Classificação geral'!$G64,'Classificação geral'!$K64,""),"")</f>
        <v>0</v>
      </c>
      <c r="DG70" s="176">
        <f>IFERROR(IF(DD70='Classificação geral'!$G64,'Classificação geral'!$L64,""),"")</f>
        <v>0</v>
      </c>
      <c r="DH70" s="176">
        <f>IFERROR(IF(DD70='Classificação geral'!$G64,'Classificação geral'!$J64,""),"")</f>
        <v>0</v>
      </c>
      <c r="DI70" s="176" t="str">
        <f>IFERROR(IF(DD70='Classificação geral'!$G64,'Classificação geral'!$EP64,""),"")</f>
        <v/>
      </c>
      <c r="DJ70" s="176" t="str">
        <f>IFERROR(IF(DD70='Classificação geral'!$G64,'Classificação geral'!$EQ64,""),"")</f>
        <v/>
      </c>
      <c r="DK70" s="176" t="str">
        <f>IFERROR(IF(DD70='Classificação geral'!$G64,'Classificação geral'!$ER64,""),"")</f>
        <v/>
      </c>
      <c r="DL70" s="176" t="str">
        <f>IFERROR(IF(DD70='Classificação geral'!$G64,'Classificação geral'!$ES64,""),"")</f>
        <v/>
      </c>
      <c r="DM70" s="176" t="str">
        <f>IFERROR(IF(DD70='Classificação geral'!$G64,'Classificação geral'!$ET64,""),"")</f>
        <v/>
      </c>
      <c r="DN70" s="180">
        <f>IFERROR(IF(DD70='Classificação geral'!$G64,'Classificação geral'!$AK64,""),"")</f>
        <v>0</v>
      </c>
      <c r="DO70" s="190" t="str">
        <f>IF($DD70='Classificação geral'!$G64,'Classificação geral'!$AL64,"")</f>
        <v/>
      </c>
      <c r="DP70" s="179" t="str">
        <f>IFERROR(RANK(DO70,DO:DO,0)+ COUNTIF(DO$12:DO69,DO70),"")</f>
        <v/>
      </c>
      <c r="DR70" s="87" t="str">
        <f>IFERROR(IF(AND('Classificação geral'!$G64="mas",'Classificação geral'!$H64=3,'Classificação geral'!$F64="par"),'Classificação geral'!$C64,""),"")</f>
        <v/>
      </c>
      <c r="DS70" s="88">
        <f>IF($DR70='Classificação geral'!$C64,'Classificação geral'!$D64,"")</f>
        <v>0</v>
      </c>
      <c r="DT70" s="88">
        <f>IF($DR70='Classificação geral'!$C64,'Classificação geral'!$E64,"")</f>
        <v>0</v>
      </c>
      <c r="DU70" s="88" t="str">
        <f>IF($DR70='Classificação geral'!$C64,'Classificação geral'!$F64,"")</f>
        <v/>
      </c>
      <c r="DV70" s="88" t="str">
        <f>IF($DR70='Classificação geral'!$C64,'Classificação geral'!$G64,"")</f>
        <v/>
      </c>
      <c r="DW70" s="87">
        <f>IF($DV70='Classificação geral'!$G64,'Classificação geral'!$H64,"")</f>
        <v>0</v>
      </c>
      <c r="DX70" s="176">
        <f>IFERROR(IF(DV70='Classificação geral'!$G64,'Classificação geral'!$K64,""),"")</f>
        <v>0</v>
      </c>
      <c r="DY70" s="176">
        <f>IFERROR(IF(DV70='Classificação geral'!$G64,'Classificação geral'!$L64,""),"")</f>
        <v>0</v>
      </c>
      <c r="DZ70" s="176">
        <f>IFERROR(IF(DV70='Classificação geral'!$G64,'Classificação geral'!$J64,""),"")</f>
        <v>0</v>
      </c>
      <c r="EA70" s="176" t="str">
        <f>IFERROR(IF(DV70='Classificação geral'!$G64,'Classificação geral'!$EP64,""),"")</f>
        <v/>
      </c>
      <c r="EB70" s="176" t="str">
        <f>IFERROR(IF(DV70='Classificação geral'!$G64,'Classificação geral'!$EQ64,""),"")</f>
        <v/>
      </c>
      <c r="EC70" s="176" t="str">
        <f>IFERROR(IF(DV70='Classificação geral'!$G64,'Classificação geral'!$ER64,""),"")</f>
        <v/>
      </c>
      <c r="ED70" s="176" t="str">
        <f>IFERROR(IF(DV70='Classificação geral'!$G64,'Classificação geral'!$ES64,""),"")</f>
        <v/>
      </c>
      <c r="EE70" s="176" t="str">
        <f>IFERROR(IF(DV70='Classificação geral'!$G64,'Classificação geral'!$ET64,""),"")</f>
        <v/>
      </c>
      <c r="EF70" s="180">
        <f>IFERROR(IF(DV70='Classificação geral'!$G64,'Classificação geral'!$AK64,""),"")</f>
        <v>0</v>
      </c>
      <c r="EG70" s="87" t="str">
        <f>IF($DV70='Classificação geral'!$G64,'Classificação geral'!$AL64,"")</f>
        <v/>
      </c>
      <c r="EH70" s="77" t="str">
        <f>IFERROR(RANK(EG70,EG:EG,0)+ COUNTIF(EG$12:EG69,EG70),"")</f>
        <v/>
      </c>
      <c r="EJ70" s="87" t="str">
        <f>IFERROR(IF(AND('Classificação geral'!$G64="fem",'Classificação geral'!$H64=3,'Classificação geral'!$F64="trio"),'Classificação geral'!$C64,""),"")</f>
        <v/>
      </c>
      <c r="EK70" s="88">
        <f>IF(EJ70='Classificação geral'!$C64,'Classificação geral'!$D64,"")</f>
        <v>0</v>
      </c>
      <c r="EL70" s="88">
        <f>IF(EJ70='Classificação geral'!$C64,'Classificação geral'!$E64,"")</f>
        <v>0</v>
      </c>
      <c r="EM70" s="88" t="str">
        <f>IF(EJ70='Classificação geral'!$C64,'Classificação geral'!$F64,"")</f>
        <v/>
      </c>
      <c r="EN70" s="88" t="str">
        <f>IF(EJ70='Classificação geral'!$C64,'Classificação geral'!$G64,"")</f>
        <v/>
      </c>
      <c r="EO70" s="87">
        <f>IF(EN70='Classificação geral'!$G64,'Classificação geral'!$H64,"")</f>
        <v>0</v>
      </c>
      <c r="EP70" s="176">
        <f>IFERROR(IF(EN70='Classificação geral'!$G64,'Classificação geral'!$K64,""),"")</f>
        <v>0</v>
      </c>
      <c r="EQ70" s="176">
        <f>IFERROR(IF(EN70='Classificação geral'!$G64,'Classificação geral'!$L64,""),"")</f>
        <v>0</v>
      </c>
      <c r="ER70" s="176">
        <f>IFERROR(IF(EN70='Classificação geral'!$G64,'Classificação geral'!$J64,""),"")</f>
        <v>0</v>
      </c>
      <c r="ES70" s="176" t="str">
        <f>IFERROR(IF(EN70='Classificação geral'!$G64,'Classificação geral'!$EP64,""),"")</f>
        <v/>
      </c>
      <c r="ET70" s="176" t="str">
        <f>IFERROR(IF(EN70='Classificação geral'!$G64,'Classificação geral'!$EQ64,""),"")</f>
        <v/>
      </c>
      <c r="EU70" s="176" t="str">
        <f>IFERROR(IF(EN70='Classificação geral'!$G64,'Classificação geral'!$ER64,""),"")</f>
        <v/>
      </c>
      <c r="EV70" s="176" t="str">
        <f>IFERROR(IF(EN70='Classificação geral'!$G64,'Classificação geral'!$ES64,""),"")</f>
        <v/>
      </c>
      <c r="EW70" s="176" t="str">
        <f>IFERROR(IF(EN70='Classificação geral'!$G64,'Classificação geral'!$ET64,""),"")</f>
        <v/>
      </c>
      <c r="EX70" s="180">
        <f>IFERROR(IF(EN70='Classificação geral'!$G64,'Classificação geral'!$AK64,""),"")</f>
        <v>0</v>
      </c>
      <c r="EY70" s="87" t="str">
        <f>IF(EN70='Classificação geral'!$G64,'Classificação geral'!$AL64,"")</f>
        <v/>
      </c>
      <c r="EZ70" s="77" t="str">
        <f>IFERROR(RANK(EY70,EY:EY,0)+ COUNTIF(EY$12:EY69,EY70),"")</f>
        <v/>
      </c>
      <c r="FB70" s="87" t="str">
        <f>IFERROR(IF(AND('Classificação geral'!$G64="mas",'Classificação geral'!$H64=3,'Classificação geral'!$F64="trio"),'Classificação geral'!$C64,""),"")</f>
        <v/>
      </c>
      <c r="FC70" s="88">
        <f>IF(FB70='Classificação geral'!$C64,'Classificação geral'!$D64,"")</f>
        <v>0</v>
      </c>
      <c r="FD70" s="88">
        <f>IF(FB70='Classificação geral'!$C64,'Classificação geral'!$E64,"")</f>
        <v>0</v>
      </c>
      <c r="FE70" s="88" t="str">
        <f>IF(FB70='Classificação geral'!$C64,'Classificação geral'!$F64,"")</f>
        <v/>
      </c>
      <c r="FF70" s="88" t="str">
        <f>IF(FB70='Classificação geral'!$C64,'Classificação geral'!$G64,"")</f>
        <v/>
      </c>
      <c r="FG70" s="87">
        <f>IF(FF70='Classificação geral'!$G64,'Classificação geral'!$H64,"")</f>
        <v>0</v>
      </c>
      <c r="FH70" s="176">
        <f>IFERROR(IF(FF70='Classificação geral'!$G64,'Classificação geral'!$K64,""),"")</f>
        <v>0</v>
      </c>
      <c r="FI70" s="176">
        <f>IFERROR(IF(FF70='Classificação geral'!$G64,'Classificação geral'!$L64,""),"")</f>
        <v>0</v>
      </c>
      <c r="FJ70" s="176">
        <f>IFERROR(IF(FF70='Classificação geral'!$G64,'Classificação geral'!$J64,""),"")</f>
        <v>0</v>
      </c>
      <c r="FK70" s="176" t="str">
        <f>IFERROR(IF(FF70='Classificação geral'!$G64,'Classificação geral'!$EP64,""),"")</f>
        <v/>
      </c>
      <c r="FL70" s="176" t="str">
        <f>IFERROR(IF(FF70='Classificação geral'!$G64,'Classificação geral'!$EQ64,""),"")</f>
        <v/>
      </c>
      <c r="FM70" s="176" t="str">
        <f>IFERROR(IF(FF70='Classificação geral'!$G64,'Classificação geral'!$ER64,""),"")</f>
        <v/>
      </c>
      <c r="FN70" s="176" t="str">
        <f>IFERROR(IF(FF70='Classificação geral'!$G64,'Classificação geral'!$ES64,""),"")</f>
        <v/>
      </c>
      <c r="FO70" s="176" t="str">
        <f>IFERROR(IF(FF70='Classificação geral'!$G64,'Classificação geral'!$ET64,""),"")</f>
        <v/>
      </c>
      <c r="FP70" s="180">
        <f>IFERROR(IF(FF70='Classificação geral'!$G64,'Classificação geral'!$AK64,""),"")</f>
        <v>0</v>
      </c>
      <c r="FQ70" s="87" t="str">
        <f>IF(FF70='Classificação geral'!$G64,'Classificação geral'!$AL64,"")</f>
        <v/>
      </c>
      <c r="FR70" s="77" t="str">
        <f>IFERROR(RANK(FQ70,FQ:FQ,0)+ COUNTIF(FQ$12:FQ69,FQ70),"")</f>
        <v/>
      </c>
      <c r="FT70" s="87" t="str">
        <f>IFERROR(IF(AND('Classificação geral'!$G64="misto",'Classificação geral'!$H64=3,'Classificação geral'!$F64="par"),'Classificação geral'!$C64,""),"")</f>
        <v/>
      </c>
      <c r="FU70" s="88">
        <f>IF(FT70='Classificação geral'!$C64,'Classificação geral'!$D64,"")</f>
        <v>0</v>
      </c>
      <c r="FV70" s="88">
        <f>IF(FT70='Classificação geral'!$C64,'Classificação geral'!$E64,"")</f>
        <v>0</v>
      </c>
      <c r="FW70" s="88" t="str">
        <f>IF(FT70='Classificação geral'!$C64,'Classificação geral'!$F64,"")</f>
        <v/>
      </c>
      <c r="FX70" s="88" t="str">
        <f>IF(FT70='Classificação geral'!$C64,'Classificação geral'!$G64,"")</f>
        <v/>
      </c>
      <c r="FY70" s="87">
        <f>IF(FX70='Classificação geral'!$G64,'Classificação geral'!$H64,"")</f>
        <v>0</v>
      </c>
      <c r="FZ70" s="176">
        <f>IFERROR(IF(FX70='Classificação geral'!$G64,'Classificação geral'!$K64,""),"")</f>
        <v>0</v>
      </c>
      <c r="GA70" s="176">
        <f>IFERROR(IF(FX70='Classificação geral'!$G64,'Classificação geral'!$L64,""),"")</f>
        <v>0</v>
      </c>
      <c r="GB70" s="176">
        <f>IFERROR(IF(FX70='Classificação geral'!$G64,'Classificação geral'!$J64,""),"")</f>
        <v>0</v>
      </c>
      <c r="GC70" s="176" t="str">
        <f>IFERROR(IF(FX70='Classificação geral'!$G64,'Classificação geral'!$EP64,""),"")</f>
        <v/>
      </c>
      <c r="GD70" s="176" t="str">
        <f>IFERROR(IF(FX70='Classificação geral'!$G64,'Classificação geral'!$EQ64,""),"")</f>
        <v/>
      </c>
      <c r="GE70" s="176" t="str">
        <f>IFERROR(IF(FX70='Classificação geral'!$G64,'Classificação geral'!$ER64,""),"")</f>
        <v/>
      </c>
      <c r="GF70" s="176" t="str">
        <f>IFERROR(IF(FX70='Classificação geral'!$G64,'Classificação geral'!$ES64,""),"")</f>
        <v/>
      </c>
      <c r="GG70" s="176" t="str">
        <f>IFERROR(IF(FX70='Classificação geral'!$G64,'Classificação geral'!$ET64,""),"")</f>
        <v/>
      </c>
      <c r="GH70" s="180">
        <f>IFERROR(IF(FX70='Classificação geral'!$G64,'Classificação geral'!$AK64,""),"")</f>
        <v>0</v>
      </c>
      <c r="GI70" s="87" t="str">
        <f>IF(FX70='Classificação geral'!$G64,'Classificação geral'!$AL64,"")</f>
        <v/>
      </c>
      <c r="GJ70" s="77" t="str">
        <f>IFERROR(RANK(GI70,GI:GI,0)+ COUNTIF(GI$12:GI69,GI70),"")</f>
        <v/>
      </c>
    </row>
    <row r="71" spans="2:192" s="97" customFormat="1" ht="21.75" customHeight="1" x14ac:dyDescent="0.3">
      <c r="B71" s="82"/>
      <c r="C71" s="82"/>
      <c r="D71" s="82"/>
      <c r="E71" s="82"/>
      <c r="F71" s="83"/>
      <c r="G71" s="83"/>
      <c r="H71" s="83"/>
      <c r="I71" s="83"/>
      <c r="J71" s="83"/>
      <c r="K71" s="83"/>
      <c r="L71" s="83"/>
      <c r="M71" s="83"/>
      <c r="N71" s="83"/>
      <c r="O71" s="83"/>
      <c r="P71" s="83"/>
      <c r="Q71" s="83"/>
      <c r="R71" s="85"/>
      <c r="S71" s="85"/>
      <c r="T71" s="85"/>
      <c r="U71" s="82"/>
      <c r="V71" s="82"/>
      <c r="W71" s="83"/>
      <c r="X71" s="83"/>
      <c r="Y71" s="83"/>
      <c r="Z71" s="83"/>
      <c r="AA71" s="83"/>
      <c r="AB71" s="83"/>
      <c r="AC71" s="83"/>
      <c r="AD71" s="83"/>
      <c r="AE71" s="83"/>
      <c r="AF71" s="83"/>
      <c r="AG71" s="83"/>
      <c r="AH71" s="83"/>
      <c r="AI71" s="83"/>
      <c r="AJ71" s="84"/>
      <c r="AK71" s="85"/>
      <c r="AN71" s="82"/>
      <c r="AO71" s="82"/>
      <c r="AP71" s="83"/>
      <c r="AQ71" s="83"/>
      <c r="AR71" s="83"/>
      <c r="AS71" s="83"/>
      <c r="AT71" s="83"/>
      <c r="AU71" s="83"/>
      <c r="AV71" s="83"/>
      <c r="AW71" s="83"/>
      <c r="AX71" s="83"/>
      <c r="AY71" s="83"/>
      <c r="AZ71" s="83"/>
      <c r="BA71" s="83"/>
      <c r="BB71" s="83"/>
      <c r="BC71" s="83"/>
      <c r="BD71" s="85"/>
      <c r="BE71" s="85"/>
      <c r="BF71" s="85"/>
      <c r="BG71" s="82"/>
      <c r="BH71" s="82"/>
      <c r="BI71" s="83"/>
      <c r="BJ71" s="83"/>
      <c r="BK71" s="83"/>
      <c r="BL71" s="83"/>
      <c r="BM71" s="83"/>
      <c r="BN71" s="83"/>
      <c r="BO71" s="83"/>
      <c r="BP71" s="83"/>
      <c r="BQ71" s="83"/>
      <c r="BR71" s="83"/>
      <c r="BS71" s="83"/>
      <c r="BT71" s="83"/>
      <c r="BU71" s="83"/>
      <c r="BV71" s="84"/>
      <c r="BW71" s="85"/>
      <c r="BY71" s="85"/>
      <c r="BZ71" s="82"/>
      <c r="CA71" s="82"/>
      <c r="CB71" s="83"/>
      <c r="CC71" s="83"/>
      <c r="CD71" s="83"/>
      <c r="CE71" s="83"/>
      <c r="CF71" s="83"/>
      <c r="CG71" s="83"/>
      <c r="CH71" s="83"/>
      <c r="CI71" s="83"/>
      <c r="CJ71" s="83"/>
      <c r="CK71" s="83"/>
      <c r="CL71" s="83"/>
      <c r="CM71" s="83"/>
      <c r="CN71" s="83"/>
      <c r="CO71" s="84"/>
      <c r="CP71" s="85"/>
      <c r="CQ71" s="85"/>
      <c r="CR71" s="85"/>
      <c r="CS71" s="85"/>
      <c r="CT71" s="85"/>
      <c r="CU71" s="85"/>
      <c r="CV71" s="85"/>
      <c r="CW71" s="85"/>
      <c r="CX71" s="85"/>
      <c r="CZ71" s="189" t="str">
        <f>IFERROR(IF(AND('Classificação geral'!$G65="fem",'Classificação geral'!$H65=3,'Classificação geral'!$F65="par"),'Classificação geral'!$C65,""),"")</f>
        <v/>
      </c>
      <c r="DA71" s="178">
        <f>IF($CZ71='Classificação geral'!$C65,'Classificação geral'!$D65,"")</f>
        <v>0</v>
      </c>
      <c r="DB71" s="178">
        <f>IF($CZ71='Classificação geral'!$C65,'Classificação geral'!$E65,"")</f>
        <v>0</v>
      </c>
      <c r="DC71" s="178" t="str">
        <f>IF($CZ71='Classificação geral'!$C65,'Classificação geral'!$F65,"")</f>
        <v/>
      </c>
      <c r="DD71" s="178" t="str">
        <f>IF($CZ71='Classificação geral'!$C65,'Classificação geral'!$G65,"")</f>
        <v/>
      </c>
      <c r="DE71" s="189">
        <f>IF($DD71='Classificação geral'!$G65,'Classificação geral'!$H65,"")</f>
        <v>0</v>
      </c>
      <c r="DF71" s="176">
        <f>IFERROR(IF(DD71='Classificação geral'!$G65,'Classificação geral'!$K65,""),"")</f>
        <v>0</v>
      </c>
      <c r="DG71" s="176">
        <f>IFERROR(IF(DD71='Classificação geral'!$G65,'Classificação geral'!$L65,""),"")</f>
        <v>0</v>
      </c>
      <c r="DH71" s="176">
        <f>IFERROR(IF(DD71='Classificação geral'!$G65,'Classificação geral'!$J65,""),"")</f>
        <v>0</v>
      </c>
      <c r="DI71" s="176" t="str">
        <f>IFERROR(IF(DD71='Classificação geral'!$G65,'Classificação geral'!$EP65,""),"")</f>
        <v/>
      </c>
      <c r="DJ71" s="176" t="str">
        <f>IFERROR(IF(DD71='Classificação geral'!$G65,'Classificação geral'!$EQ65,""),"")</f>
        <v/>
      </c>
      <c r="DK71" s="176" t="str">
        <f>IFERROR(IF(DD71='Classificação geral'!$G65,'Classificação geral'!$ER65,""),"")</f>
        <v/>
      </c>
      <c r="DL71" s="176" t="str">
        <f>IFERROR(IF(DD71='Classificação geral'!$G65,'Classificação geral'!$ES65,""),"")</f>
        <v/>
      </c>
      <c r="DM71" s="176" t="str">
        <f>IFERROR(IF(DD71='Classificação geral'!$G65,'Classificação geral'!$ET65,""),"")</f>
        <v/>
      </c>
      <c r="DN71" s="180">
        <f>IFERROR(IF(DD71='Classificação geral'!$G65,'Classificação geral'!$AK65,""),"")</f>
        <v>0</v>
      </c>
      <c r="DO71" s="190" t="str">
        <f>IF($DD71='Classificação geral'!$G65,'Classificação geral'!$AL65,"")</f>
        <v/>
      </c>
      <c r="DP71" s="179" t="str">
        <f>IFERROR(RANK(DO71,DO:DO,0)+ COUNTIF(DO$12:DO70,DO71),"")</f>
        <v/>
      </c>
      <c r="DR71" s="87" t="str">
        <f>IFERROR(IF(AND('Classificação geral'!$G65="mas",'Classificação geral'!$H65=3,'Classificação geral'!$F65="par"),'Classificação geral'!$C65,""),"")</f>
        <v/>
      </c>
      <c r="DS71" s="88">
        <f>IF($DR71='Classificação geral'!$C65,'Classificação geral'!$D65,"")</f>
        <v>0</v>
      </c>
      <c r="DT71" s="88">
        <f>IF($DR71='Classificação geral'!$C65,'Classificação geral'!$E65,"")</f>
        <v>0</v>
      </c>
      <c r="DU71" s="88" t="str">
        <f>IF($DR71='Classificação geral'!$C65,'Classificação geral'!$F65,"")</f>
        <v/>
      </c>
      <c r="DV71" s="88" t="str">
        <f>IF($DR71='Classificação geral'!$C65,'Classificação geral'!$G65,"")</f>
        <v/>
      </c>
      <c r="DW71" s="87">
        <f>IF($DV71='Classificação geral'!$G65,'Classificação geral'!$H65,"")</f>
        <v>0</v>
      </c>
      <c r="DX71" s="176">
        <f>IFERROR(IF(DV71='Classificação geral'!$G65,'Classificação geral'!$K65,""),"")</f>
        <v>0</v>
      </c>
      <c r="DY71" s="176">
        <f>IFERROR(IF(DV71='Classificação geral'!$G65,'Classificação geral'!$L65,""),"")</f>
        <v>0</v>
      </c>
      <c r="DZ71" s="176">
        <f>IFERROR(IF(DV71='Classificação geral'!$G65,'Classificação geral'!$J65,""),"")</f>
        <v>0</v>
      </c>
      <c r="EA71" s="176" t="str">
        <f>IFERROR(IF(DV71='Classificação geral'!$G65,'Classificação geral'!$EP65,""),"")</f>
        <v/>
      </c>
      <c r="EB71" s="176" t="str">
        <f>IFERROR(IF(DV71='Classificação geral'!$G65,'Classificação geral'!$EQ65,""),"")</f>
        <v/>
      </c>
      <c r="EC71" s="176" t="str">
        <f>IFERROR(IF(DV71='Classificação geral'!$G65,'Classificação geral'!$ER65,""),"")</f>
        <v/>
      </c>
      <c r="ED71" s="176" t="str">
        <f>IFERROR(IF(DV71='Classificação geral'!$G65,'Classificação geral'!$ES65,""),"")</f>
        <v/>
      </c>
      <c r="EE71" s="176" t="str">
        <f>IFERROR(IF(DV71='Classificação geral'!$G65,'Classificação geral'!$ET65,""),"")</f>
        <v/>
      </c>
      <c r="EF71" s="180">
        <f>IFERROR(IF(DV71='Classificação geral'!$G65,'Classificação geral'!$AK65,""),"")</f>
        <v>0</v>
      </c>
      <c r="EG71" s="87" t="str">
        <f>IF($DV71='Classificação geral'!$G65,'Classificação geral'!$AL65,"")</f>
        <v/>
      </c>
      <c r="EH71" s="77" t="str">
        <f>IFERROR(RANK(EG71,EG:EG,0)+ COUNTIF(EG$12:EG70,EG71),"")</f>
        <v/>
      </c>
      <c r="EJ71" s="87" t="str">
        <f>IFERROR(IF(AND('Classificação geral'!$G65="fem",'Classificação geral'!$H65=3,'Classificação geral'!$F65="trio"),'Classificação geral'!$C65,""),"")</f>
        <v/>
      </c>
      <c r="EK71" s="88">
        <f>IF(EJ71='Classificação geral'!$C65,'Classificação geral'!$D65,"")</f>
        <v>0</v>
      </c>
      <c r="EL71" s="88">
        <f>IF(EJ71='Classificação geral'!$C65,'Classificação geral'!$E65,"")</f>
        <v>0</v>
      </c>
      <c r="EM71" s="88" t="str">
        <f>IF(EJ71='Classificação geral'!$C65,'Classificação geral'!$F65,"")</f>
        <v/>
      </c>
      <c r="EN71" s="88" t="str">
        <f>IF(EJ71='Classificação geral'!$C65,'Classificação geral'!$G65,"")</f>
        <v/>
      </c>
      <c r="EO71" s="87">
        <f>IF(EN71='Classificação geral'!$G65,'Classificação geral'!$H65,"")</f>
        <v>0</v>
      </c>
      <c r="EP71" s="176">
        <f>IFERROR(IF(EN71='Classificação geral'!$G65,'Classificação geral'!$K65,""),"")</f>
        <v>0</v>
      </c>
      <c r="EQ71" s="176">
        <f>IFERROR(IF(EN71='Classificação geral'!$G65,'Classificação geral'!$L65,""),"")</f>
        <v>0</v>
      </c>
      <c r="ER71" s="176">
        <f>IFERROR(IF(EN71='Classificação geral'!$G65,'Classificação geral'!$J65,""),"")</f>
        <v>0</v>
      </c>
      <c r="ES71" s="176" t="str">
        <f>IFERROR(IF(EN71='Classificação geral'!$G65,'Classificação geral'!$EP65,""),"")</f>
        <v/>
      </c>
      <c r="ET71" s="176" t="str">
        <f>IFERROR(IF(EN71='Classificação geral'!$G65,'Classificação geral'!$EQ65,""),"")</f>
        <v/>
      </c>
      <c r="EU71" s="176" t="str">
        <f>IFERROR(IF(EN71='Classificação geral'!$G65,'Classificação geral'!$ER65,""),"")</f>
        <v/>
      </c>
      <c r="EV71" s="176" t="str">
        <f>IFERROR(IF(EN71='Classificação geral'!$G65,'Classificação geral'!$ES65,""),"")</f>
        <v/>
      </c>
      <c r="EW71" s="176" t="str">
        <f>IFERROR(IF(EN71='Classificação geral'!$G65,'Classificação geral'!$ET65,""),"")</f>
        <v/>
      </c>
      <c r="EX71" s="180">
        <f>IFERROR(IF(EN71='Classificação geral'!$G65,'Classificação geral'!$AK65,""),"")</f>
        <v>0</v>
      </c>
      <c r="EY71" s="87" t="str">
        <f>IF(EN71='Classificação geral'!$G65,'Classificação geral'!$AL65,"")</f>
        <v/>
      </c>
      <c r="EZ71" s="77" t="str">
        <f>IFERROR(RANK(EY71,EY:EY,0)+ COUNTIF(EY$12:EY70,EY71),"")</f>
        <v/>
      </c>
      <c r="FB71" s="87" t="str">
        <f>IFERROR(IF(AND('Classificação geral'!$G65="mas",'Classificação geral'!$H65=3,'Classificação geral'!$F65="trio"),'Classificação geral'!$C65,""),"")</f>
        <v/>
      </c>
      <c r="FC71" s="88">
        <f>IF(FB71='Classificação geral'!$C65,'Classificação geral'!$D65,"")</f>
        <v>0</v>
      </c>
      <c r="FD71" s="88">
        <f>IF(FB71='Classificação geral'!$C65,'Classificação geral'!$E65,"")</f>
        <v>0</v>
      </c>
      <c r="FE71" s="88" t="str">
        <f>IF(FB71='Classificação geral'!$C65,'Classificação geral'!$F65,"")</f>
        <v/>
      </c>
      <c r="FF71" s="88" t="str">
        <f>IF(FB71='Classificação geral'!$C65,'Classificação geral'!$G65,"")</f>
        <v/>
      </c>
      <c r="FG71" s="87">
        <f>IF(FF71='Classificação geral'!$G65,'Classificação geral'!$H65,"")</f>
        <v>0</v>
      </c>
      <c r="FH71" s="176">
        <f>IFERROR(IF(FF71='Classificação geral'!$G65,'Classificação geral'!$K65,""),"")</f>
        <v>0</v>
      </c>
      <c r="FI71" s="176">
        <f>IFERROR(IF(FF71='Classificação geral'!$G65,'Classificação geral'!$L65,""),"")</f>
        <v>0</v>
      </c>
      <c r="FJ71" s="176">
        <f>IFERROR(IF(FF71='Classificação geral'!$G65,'Classificação geral'!$J65,""),"")</f>
        <v>0</v>
      </c>
      <c r="FK71" s="176" t="str">
        <f>IFERROR(IF(FF71='Classificação geral'!$G65,'Classificação geral'!$EP65,""),"")</f>
        <v/>
      </c>
      <c r="FL71" s="176" t="str">
        <f>IFERROR(IF(FF71='Classificação geral'!$G65,'Classificação geral'!$EQ65,""),"")</f>
        <v/>
      </c>
      <c r="FM71" s="176" t="str">
        <f>IFERROR(IF(FF71='Classificação geral'!$G65,'Classificação geral'!$ER65,""),"")</f>
        <v/>
      </c>
      <c r="FN71" s="176" t="str">
        <f>IFERROR(IF(FF71='Classificação geral'!$G65,'Classificação geral'!$ES65,""),"")</f>
        <v/>
      </c>
      <c r="FO71" s="176" t="str">
        <f>IFERROR(IF(FF71='Classificação geral'!$G65,'Classificação geral'!$ET65,""),"")</f>
        <v/>
      </c>
      <c r="FP71" s="180">
        <f>IFERROR(IF(FF71='Classificação geral'!$G65,'Classificação geral'!$AK65,""),"")</f>
        <v>0</v>
      </c>
      <c r="FQ71" s="87" t="str">
        <f>IF(FF71='Classificação geral'!$G65,'Classificação geral'!$AL65,"")</f>
        <v/>
      </c>
      <c r="FR71" s="77" t="str">
        <f>IFERROR(RANK(FQ71,FQ:FQ,0)+ COUNTIF(FQ$12:FQ70,FQ71),"")</f>
        <v/>
      </c>
      <c r="FT71" s="87" t="str">
        <f>IFERROR(IF(AND('Classificação geral'!$G65="misto",'Classificação geral'!$H65=3,'Classificação geral'!$F65="par"),'Classificação geral'!$C65,""),"")</f>
        <v/>
      </c>
      <c r="FU71" s="88">
        <f>IF(FT71='Classificação geral'!$C65,'Classificação geral'!$D65,"")</f>
        <v>0</v>
      </c>
      <c r="FV71" s="88">
        <f>IF(FT71='Classificação geral'!$C65,'Classificação geral'!$E65,"")</f>
        <v>0</v>
      </c>
      <c r="FW71" s="88" t="str">
        <f>IF(FT71='Classificação geral'!$C65,'Classificação geral'!$F65,"")</f>
        <v/>
      </c>
      <c r="FX71" s="88" t="str">
        <f>IF(FT71='Classificação geral'!$C65,'Classificação geral'!$G65,"")</f>
        <v/>
      </c>
      <c r="FY71" s="87">
        <f>IF(FX71='Classificação geral'!$G65,'Classificação geral'!$H65,"")</f>
        <v>0</v>
      </c>
      <c r="FZ71" s="176">
        <f>IFERROR(IF(FX71='Classificação geral'!$G65,'Classificação geral'!$K65,""),"")</f>
        <v>0</v>
      </c>
      <c r="GA71" s="176">
        <f>IFERROR(IF(FX71='Classificação geral'!$G65,'Classificação geral'!$L65,""),"")</f>
        <v>0</v>
      </c>
      <c r="GB71" s="176">
        <f>IFERROR(IF(FX71='Classificação geral'!$G65,'Classificação geral'!$J65,""),"")</f>
        <v>0</v>
      </c>
      <c r="GC71" s="176" t="str">
        <f>IFERROR(IF(FX71='Classificação geral'!$G65,'Classificação geral'!$EP65,""),"")</f>
        <v/>
      </c>
      <c r="GD71" s="176" t="str">
        <f>IFERROR(IF(FX71='Classificação geral'!$G65,'Classificação geral'!$EQ65,""),"")</f>
        <v/>
      </c>
      <c r="GE71" s="176" t="str">
        <f>IFERROR(IF(FX71='Classificação geral'!$G65,'Classificação geral'!$ER65,""),"")</f>
        <v/>
      </c>
      <c r="GF71" s="176" t="str">
        <f>IFERROR(IF(FX71='Classificação geral'!$G65,'Classificação geral'!$ES65,""),"")</f>
        <v/>
      </c>
      <c r="GG71" s="176" t="str">
        <f>IFERROR(IF(FX71='Classificação geral'!$G65,'Classificação geral'!$ET65,""),"")</f>
        <v/>
      </c>
      <c r="GH71" s="180">
        <f>IFERROR(IF(FX71='Classificação geral'!$G65,'Classificação geral'!$AK65,""),"")</f>
        <v>0</v>
      </c>
      <c r="GI71" s="87" t="str">
        <f>IF(FX71='Classificação geral'!$G65,'Classificação geral'!$AL65,"")</f>
        <v/>
      </c>
      <c r="GJ71" s="77" t="str">
        <f>IFERROR(RANK(GI71,GI:GI,0)+ COUNTIF(GI$12:GI70,GI71),"")</f>
        <v/>
      </c>
    </row>
    <row r="72" spans="2:192" s="97" customFormat="1" ht="21.75" customHeight="1" x14ac:dyDescent="0.3">
      <c r="B72" s="82"/>
      <c r="C72" s="82"/>
      <c r="D72" s="82"/>
      <c r="E72" s="82"/>
      <c r="F72" s="83"/>
      <c r="G72" s="83"/>
      <c r="H72" s="83"/>
      <c r="I72" s="83"/>
      <c r="J72" s="83"/>
      <c r="K72" s="83"/>
      <c r="L72" s="83"/>
      <c r="M72" s="83"/>
      <c r="N72" s="83"/>
      <c r="O72" s="83"/>
      <c r="P72" s="83"/>
      <c r="Q72" s="83"/>
      <c r="R72" s="85"/>
      <c r="S72" s="85"/>
      <c r="T72" s="85"/>
      <c r="U72" s="82"/>
      <c r="V72" s="82"/>
      <c r="W72" s="82"/>
      <c r="X72" s="82"/>
      <c r="Y72" s="83"/>
      <c r="Z72" s="83"/>
      <c r="AA72" s="83"/>
      <c r="AB72" s="83"/>
      <c r="AC72" s="83"/>
      <c r="AD72" s="83"/>
      <c r="AE72" s="83"/>
      <c r="AF72" s="83"/>
      <c r="AG72" s="83"/>
      <c r="AH72" s="83"/>
      <c r="AI72" s="83"/>
      <c r="AJ72" s="84"/>
      <c r="AK72" s="85"/>
      <c r="AN72" s="82"/>
      <c r="AO72" s="82"/>
      <c r="AP72" s="83"/>
      <c r="AQ72" s="83"/>
      <c r="AR72" s="83"/>
      <c r="AS72" s="83"/>
      <c r="AT72" s="83"/>
      <c r="AU72" s="83"/>
      <c r="AV72" s="83"/>
      <c r="AW72" s="83"/>
      <c r="AX72" s="83"/>
      <c r="AY72" s="83"/>
      <c r="AZ72" s="83"/>
      <c r="BA72" s="83"/>
      <c r="BB72" s="83"/>
      <c r="BC72" s="83"/>
      <c r="BD72" s="85"/>
      <c r="BE72" s="85"/>
      <c r="BF72" s="85"/>
      <c r="BG72" s="82"/>
      <c r="BH72" s="82"/>
      <c r="BI72" s="83"/>
      <c r="BJ72" s="83"/>
      <c r="BK72" s="83"/>
      <c r="BL72" s="83"/>
      <c r="BM72" s="83"/>
      <c r="BN72" s="83"/>
      <c r="BO72" s="83"/>
      <c r="BP72" s="83"/>
      <c r="BQ72" s="83"/>
      <c r="BR72" s="83"/>
      <c r="BS72" s="83"/>
      <c r="BT72" s="83"/>
      <c r="BU72" s="83"/>
      <c r="BV72" s="84"/>
      <c r="BW72" s="85"/>
      <c r="BY72" s="85"/>
      <c r="BZ72" s="82"/>
      <c r="CA72" s="82"/>
      <c r="CB72" s="83"/>
      <c r="CC72" s="83"/>
      <c r="CD72" s="83"/>
      <c r="CE72" s="83"/>
      <c r="CF72" s="83"/>
      <c r="CG72" s="83"/>
      <c r="CH72" s="83"/>
      <c r="CI72" s="83"/>
      <c r="CJ72" s="83"/>
      <c r="CK72" s="83"/>
      <c r="CL72" s="83"/>
      <c r="CM72" s="83"/>
      <c r="CN72" s="83"/>
      <c r="CO72" s="83"/>
      <c r="CP72" s="85"/>
      <c r="CQ72" s="85"/>
      <c r="CR72" s="85"/>
      <c r="CS72" s="85"/>
      <c r="CT72" s="85"/>
      <c r="CU72" s="85"/>
      <c r="CV72" s="85"/>
      <c r="CW72" s="85"/>
      <c r="CX72" s="85"/>
      <c r="CZ72" s="189" t="str">
        <f>IFERROR(IF(AND('Classificação geral'!$G66="fem",'Classificação geral'!$H66=3,'Classificação geral'!$F66="par"),'Classificação geral'!$C66,""),"")</f>
        <v/>
      </c>
      <c r="DA72" s="178">
        <f>IF($CZ72='Classificação geral'!$C66,'Classificação geral'!$D66,"")</f>
        <v>0</v>
      </c>
      <c r="DB72" s="178">
        <f>IF($CZ72='Classificação geral'!$C66,'Classificação geral'!$E66,"")</f>
        <v>0</v>
      </c>
      <c r="DC72" s="178" t="str">
        <f>IF($CZ72='Classificação geral'!$C66,'Classificação geral'!$F66,"")</f>
        <v/>
      </c>
      <c r="DD72" s="178" t="str">
        <f>IF($CZ72='Classificação geral'!$C66,'Classificação geral'!$G66,"")</f>
        <v/>
      </c>
      <c r="DE72" s="189">
        <f>IF($DD72='Classificação geral'!$G66,'Classificação geral'!$H66,"")</f>
        <v>0</v>
      </c>
      <c r="DF72" s="176">
        <f>IFERROR(IF(DD72='Classificação geral'!$G66,'Classificação geral'!$K66,""),"")</f>
        <v>0</v>
      </c>
      <c r="DG72" s="176">
        <f>IFERROR(IF(DD72='Classificação geral'!$G66,'Classificação geral'!$L66,""),"")</f>
        <v>0</v>
      </c>
      <c r="DH72" s="176">
        <f>IFERROR(IF(DD72='Classificação geral'!$G66,'Classificação geral'!$J66,""),"")</f>
        <v>0</v>
      </c>
      <c r="DI72" s="176" t="str">
        <f>IFERROR(IF(DD72='Classificação geral'!$G66,'Classificação geral'!$EP66,""),"")</f>
        <v/>
      </c>
      <c r="DJ72" s="176" t="str">
        <f>IFERROR(IF(DD72='Classificação geral'!$G66,'Classificação geral'!$EQ66,""),"")</f>
        <v/>
      </c>
      <c r="DK72" s="176" t="str">
        <f>IFERROR(IF(DD72='Classificação geral'!$G66,'Classificação geral'!$ER66,""),"")</f>
        <v/>
      </c>
      <c r="DL72" s="176" t="str">
        <f>IFERROR(IF(DD72='Classificação geral'!$G66,'Classificação geral'!$ES66,""),"")</f>
        <v/>
      </c>
      <c r="DM72" s="176" t="str">
        <f>IFERROR(IF(DD72='Classificação geral'!$G66,'Classificação geral'!$ET66,""),"")</f>
        <v/>
      </c>
      <c r="DN72" s="180">
        <f>IFERROR(IF(DD72='Classificação geral'!$G66,'Classificação geral'!$AK66,""),"")</f>
        <v>0</v>
      </c>
      <c r="DO72" s="190" t="str">
        <f>IF($DD72='Classificação geral'!$G66,'Classificação geral'!$AL66,"")</f>
        <v/>
      </c>
      <c r="DP72" s="179" t="str">
        <f>IFERROR(RANK(DO72,DO:DO,0)+ COUNTIF(DO$12:DO71,DO72),"")</f>
        <v/>
      </c>
      <c r="DR72" s="87" t="str">
        <f>IFERROR(IF(AND('Classificação geral'!$G66="mas",'Classificação geral'!$H66=3,'Classificação geral'!$F66="par"),'Classificação geral'!$C66,""),"")</f>
        <v/>
      </c>
      <c r="DS72" s="88">
        <f>IF($DR72='Classificação geral'!$C66,'Classificação geral'!$D66,"")</f>
        <v>0</v>
      </c>
      <c r="DT72" s="88">
        <f>IF($DR72='Classificação geral'!$C66,'Classificação geral'!$E66,"")</f>
        <v>0</v>
      </c>
      <c r="DU72" s="88" t="str">
        <f>IF($DR72='Classificação geral'!$C66,'Classificação geral'!$F66,"")</f>
        <v/>
      </c>
      <c r="DV72" s="88" t="str">
        <f>IF($DR72='Classificação geral'!$C66,'Classificação geral'!$G66,"")</f>
        <v/>
      </c>
      <c r="DW72" s="87">
        <f>IF($DV72='Classificação geral'!$G66,'Classificação geral'!$H66,"")</f>
        <v>0</v>
      </c>
      <c r="DX72" s="176">
        <f>IFERROR(IF(DV72='Classificação geral'!$G66,'Classificação geral'!$K66,""),"")</f>
        <v>0</v>
      </c>
      <c r="DY72" s="176">
        <f>IFERROR(IF(DV72='Classificação geral'!$G66,'Classificação geral'!$L66,""),"")</f>
        <v>0</v>
      </c>
      <c r="DZ72" s="176">
        <f>IFERROR(IF(DV72='Classificação geral'!$G66,'Classificação geral'!$J66,""),"")</f>
        <v>0</v>
      </c>
      <c r="EA72" s="176" t="str">
        <f>IFERROR(IF(DV72='Classificação geral'!$G66,'Classificação geral'!$EP66,""),"")</f>
        <v/>
      </c>
      <c r="EB72" s="176" t="str">
        <f>IFERROR(IF(DV72='Classificação geral'!$G66,'Classificação geral'!$EQ66,""),"")</f>
        <v/>
      </c>
      <c r="EC72" s="176" t="str">
        <f>IFERROR(IF(DV72='Classificação geral'!$G66,'Classificação geral'!$ER66,""),"")</f>
        <v/>
      </c>
      <c r="ED72" s="176" t="str">
        <f>IFERROR(IF(DV72='Classificação geral'!$G66,'Classificação geral'!$ES66,""),"")</f>
        <v/>
      </c>
      <c r="EE72" s="176" t="str">
        <f>IFERROR(IF(DV72='Classificação geral'!$G66,'Classificação geral'!$ET66,""),"")</f>
        <v/>
      </c>
      <c r="EF72" s="180">
        <f>IFERROR(IF(DV72='Classificação geral'!$G66,'Classificação geral'!$AK66,""),"")</f>
        <v>0</v>
      </c>
      <c r="EG72" s="87" t="str">
        <f>IF($DV72='Classificação geral'!$G66,'Classificação geral'!$AL66,"")</f>
        <v/>
      </c>
      <c r="EH72" s="77" t="str">
        <f>IFERROR(RANK(EG72,EG:EG,0)+ COUNTIF(EG$12:EG71,EG72),"")</f>
        <v/>
      </c>
      <c r="EJ72" s="87" t="str">
        <f>IFERROR(IF(AND('Classificação geral'!$G66="fem",'Classificação geral'!$H66=3,'Classificação geral'!$F66="trio"),'Classificação geral'!$C66,""),"")</f>
        <v/>
      </c>
      <c r="EK72" s="88">
        <f>IF(EJ72='Classificação geral'!$C66,'Classificação geral'!$D66,"")</f>
        <v>0</v>
      </c>
      <c r="EL72" s="88">
        <f>IF(EJ72='Classificação geral'!$C66,'Classificação geral'!$E66,"")</f>
        <v>0</v>
      </c>
      <c r="EM72" s="88" t="str">
        <f>IF(EJ72='Classificação geral'!$C66,'Classificação geral'!$F66,"")</f>
        <v/>
      </c>
      <c r="EN72" s="88" t="str">
        <f>IF(EJ72='Classificação geral'!$C66,'Classificação geral'!$G66,"")</f>
        <v/>
      </c>
      <c r="EO72" s="87">
        <f>IF(EN72='Classificação geral'!$G66,'Classificação geral'!$H66,"")</f>
        <v>0</v>
      </c>
      <c r="EP72" s="176">
        <f>IFERROR(IF(EN72='Classificação geral'!$G66,'Classificação geral'!$K66,""),"")</f>
        <v>0</v>
      </c>
      <c r="EQ72" s="176">
        <f>IFERROR(IF(EN72='Classificação geral'!$G66,'Classificação geral'!$L66,""),"")</f>
        <v>0</v>
      </c>
      <c r="ER72" s="176">
        <f>IFERROR(IF(EN72='Classificação geral'!$G66,'Classificação geral'!$J66,""),"")</f>
        <v>0</v>
      </c>
      <c r="ES72" s="176" t="str">
        <f>IFERROR(IF(EN72='Classificação geral'!$G66,'Classificação geral'!$EP66,""),"")</f>
        <v/>
      </c>
      <c r="ET72" s="176" t="str">
        <f>IFERROR(IF(EN72='Classificação geral'!$G66,'Classificação geral'!$EQ66,""),"")</f>
        <v/>
      </c>
      <c r="EU72" s="176" t="str">
        <f>IFERROR(IF(EN72='Classificação geral'!$G66,'Classificação geral'!$ER66,""),"")</f>
        <v/>
      </c>
      <c r="EV72" s="176" t="str">
        <f>IFERROR(IF(EN72='Classificação geral'!$G66,'Classificação geral'!$ES66,""),"")</f>
        <v/>
      </c>
      <c r="EW72" s="176" t="str">
        <f>IFERROR(IF(EN72='Classificação geral'!$G66,'Classificação geral'!$ET66,""),"")</f>
        <v/>
      </c>
      <c r="EX72" s="180">
        <f>IFERROR(IF(EN72='Classificação geral'!$G66,'Classificação geral'!$AK66,""),"")</f>
        <v>0</v>
      </c>
      <c r="EY72" s="87" t="str">
        <f>IF(EN72='Classificação geral'!$G66,'Classificação geral'!$AL66,"")</f>
        <v/>
      </c>
      <c r="EZ72" s="77" t="str">
        <f>IFERROR(RANK(EY72,EY:EY,0)+ COUNTIF(EY$12:EY71,EY72),"")</f>
        <v/>
      </c>
      <c r="FB72" s="87" t="str">
        <f>IFERROR(IF(AND('Classificação geral'!$G66="mas",'Classificação geral'!$H66=3,'Classificação geral'!$F66="trio"),'Classificação geral'!$C66,""),"")</f>
        <v/>
      </c>
      <c r="FC72" s="88">
        <f>IF(FB72='Classificação geral'!$C66,'Classificação geral'!$D66,"")</f>
        <v>0</v>
      </c>
      <c r="FD72" s="88">
        <f>IF(FB72='Classificação geral'!$C66,'Classificação geral'!$E66,"")</f>
        <v>0</v>
      </c>
      <c r="FE72" s="88" t="str">
        <f>IF(FB72='Classificação geral'!$C66,'Classificação geral'!$F66,"")</f>
        <v/>
      </c>
      <c r="FF72" s="88" t="str">
        <f>IF(FB72='Classificação geral'!$C66,'Classificação geral'!$G66,"")</f>
        <v/>
      </c>
      <c r="FG72" s="87">
        <f>IF(FF72='Classificação geral'!$G66,'Classificação geral'!$H66,"")</f>
        <v>0</v>
      </c>
      <c r="FH72" s="176">
        <f>IFERROR(IF(FF72='Classificação geral'!$G66,'Classificação geral'!$K66,""),"")</f>
        <v>0</v>
      </c>
      <c r="FI72" s="176">
        <f>IFERROR(IF(FF72='Classificação geral'!$G66,'Classificação geral'!$L66,""),"")</f>
        <v>0</v>
      </c>
      <c r="FJ72" s="176">
        <f>IFERROR(IF(FF72='Classificação geral'!$G66,'Classificação geral'!$J66,""),"")</f>
        <v>0</v>
      </c>
      <c r="FK72" s="176" t="str">
        <f>IFERROR(IF(FF72='Classificação geral'!$G66,'Classificação geral'!$EP66,""),"")</f>
        <v/>
      </c>
      <c r="FL72" s="176" t="str">
        <f>IFERROR(IF(FF72='Classificação geral'!$G66,'Classificação geral'!$EQ66,""),"")</f>
        <v/>
      </c>
      <c r="FM72" s="176" t="str">
        <f>IFERROR(IF(FF72='Classificação geral'!$G66,'Classificação geral'!$ER66,""),"")</f>
        <v/>
      </c>
      <c r="FN72" s="176" t="str">
        <f>IFERROR(IF(FF72='Classificação geral'!$G66,'Classificação geral'!$ES66,""),"")</f>
        <v/>
      </c>
      <c r="FO72" s="176" t="str">
        <f>IFERROR(IF(FF72='Classificação geral'!$G66,'Classificação geral'!$ET66,""),"")</f>
        <v/>
      </c>
      <c r="FP72" s="180">
        <f>IFERROR(IF(FF72='Classificação geral'!$G66,'Classificação geral'!$AK66,""),"")</f>
        <v>0</v>
      </c>
      <c r="FQ72" s="87" t="str">
        <f>IF(FF72='Classificação geral'!$G66,'Classificação geral'!$AL66,"")</f>
        <v/>
      </c>
      <c r="FR72" s="77" t="str">
        <f>IFERROR(RANK(FQ72,FQ:FQ,0)+ COUNTIF(FQ$12:FQ71,FQ72),"")</f>
        <v/>
      </c>
      <c r="FT72" s="87" t="str">
        <f>IFERROR(IF(AND('Classificação geral'!$G66="misto",'Classificação geral'!$H66=3,'Classificação geral'!$F66="par"),'Classificação geral'!$C66,""),"")</f>
        <v/>
      </c>
      <c r="FU72" s="88">
        <f>IF(FT72='Classificação geral'!$C66,'Classificação geral'!$D66,"")</f>
        <v>0</v>
      </c>
      <c r="FV72" s="88">
        <f>IF(FT72='Classificação geral'!$C66,'Classificação geral'!$E66,"")</f>
        <v>0</v>
      </c>
      <c r="FW72" s="88" t="str">
        <f>IF(FT72='Classificação geral'!$C66,'Classificação geral'!$F66,"")</f>
        <v/>
      </c>
      <c r="FX72" s="88" t="str">
        <f>IF(FT72='Classificação geral'!$C66,'Classificação geral'!$G66,"")</f>
        <v/>
      </c>
      <c r="FY72" s="87">
        <f>IF(FX72='Classificação geral'!$G66,'Classificação geral'!$H66,"")</f>
        <v>0</v>
      </c>
      <c r="FZ72" s="176">
        <f>IFERROR(IF(FX72='Classificação geral'!$G66,'Classificação geral'!$K66,""),"")</f>
        <v>0</v>
      </c>
      <c r="GA72" s="176">
        <f>IFERROR(IF(FX72='Classificação geral'!$G66,'Classificação geral'!$L66,""),"")</f>
        <v>0</v>
      </c>
      <c r="GB72" s="176">
        <f>IFERROR(IF(FX72='Classificação geral'!$G66,'Classificação geral'!$J66,""),"")</f>
        <v>0</v>
      </c>
      <c r="GC72" s="176" t="str">
        <f>IFERROR(IF(FX72='Classificação geral'!$G66,'Classificação geral'!$EP66,""),"")</f>
        <v/>
      </c>
      <c r="GD72" s="176" t="str">
        <f>IFERROR(IF(FX72='Classificação geral'!$G66,'Classificação geral'!$EQ66,""),"")</f>
        <v/>
      </c>
      <c r="GE72" s="176" t="str">
        <f>IFERROR(IF(FX72='Classificação geral'!$G66,'Classificação geral'!$ER66,""),"")</f>
        <v/>
      </c>
      <c r="GF72" s="176" t="str">
        <f>IFERROR(IF(FX72='Classificação geral'!$G66,'Classificação geral'!$ES66,""),"")</f>
        <v/>
      </c>
      <c r="GG72" s="176" t="str">
        <f>IFERROR(IF(FX72='Classificação geral'!$G66,'Classificação geral'!$ET66,""),"")</f>
        <v/>
      </c>
      <c r="GH72" s="180">
        <f>IFERROR(IF(FX72='Classificação geral'!$G66,'Classificação geral'!$AK66,""),"")</f>
        <v>0</v>
      </c>
      <c r="GI72" s="87" t="str">
        <f>IF(FX72='Classificação geral'!$G66,'Classificação geral'!$AL66,"")</f>
        <v/>
      </c>
      <c r="GJ72" s="77" t="str">
        <f>IFERROR(RANK(GI72,GI:GI,0)+ COUNTIF(GI$12:GI71,GI72),"")</f>
        <v/>
      </c>
    </row>
    <row r="73" spans="2:192" s="97" customFormat="1" ht="21.75" customHeight="1" x14ac:dyDescent="0.3">
      <c r="B73" s="89"/>
      <c r="C73" s="89"/>
      <c r="D73" s="89"/>
      <c r="E73" s="89"/>
      <c r="F73" s="90"/>
      <c r="G73" s="90"/>
      <c r="H73" s="90"/>
      <c r="I73" s="90"/>
      <c r="J73" s="90"/>
      <c r="K73" s="90"/>
      <c r="L73" s="90"/>
      <c r="M73" s="90"/>
      <c r="N73" s="90"/>
      <c r="O73" s="90"/>
      <c r="P73" s="90"/>
      <c r="Q73" s="90"/>
      <c r="R73" s="76"/>
      <c r="S73" s="76"/>
      <c r="T73" s="76"/>
      <c r="U73" s="91"/>
      <c r="V73" s="91"/>
      <c r="W73" s="91"/>
      <c r="X73" s="91"/>
      <c r="Y73" s="92"/>
      <c r="Z73" s="92"/>
      <c r="AA73" s="90"/>
      <c r="AB73" s="90"/>
      <c r="AC73" s="90"/>
      <c r="AD73" s="90"/>
      <c r="AE73" s="90"/>
      <c r="AF73" s="90"/>
      <c r="AG73" s="90"/>
      <c r="AH73" s="90"/>
      <c r="AI73" s="90"/>
      <c r="AJ73" s="93"/>
      <c r="AK73" s="76"/>
      <c r="AN73" s="89"/>
      <c r="AO73" s="89"/>
      <c r="AP73" s="90"/>
      <c r="AQ73" s="90"/>
      <c r="AR73" s="90"/>
      <c r="AS73" s="90"/>
      <c r="AT73" s="90"/>
      <c r="AU73" s="90"/>
      <c r="AV73" s="90"/>
      <c r="AW73" s="90"/>
      <c r="AX73" s="90"/>
      <c r="AY73" s="90"/>
      <c r="AZ73" s="90"/>
      <c r="BA73" s="90"/>
      <c r="BB73" s="90"/>
      <c r="BC73" s="90"/>
      <c r="BD73" s="76"/>
      <c r="BE73" s="76"/>
      <c r="BF73" s="76"/>
      <c r="BG73" s="91"/>
      <c r="BH73" s="91"/>
      <c r="BI73" s="92"/>
      <c r="BJ73" s="92"/>
      <c r="BK73" s="92"/>
      <c r="BL73" s="92"/>
      <c r="BM73" s="92"/>
      <c r="BN73" s="92"/>
      <c r="BO73" s="92"/>
      <c r="BP73" s="92"/>
      <c r="BQ73" s="92"/>
      <c r="BR73" s="92"/>
      <c r="BS73" s="92"/>
      <c r="BT73" s="92"/>
      <c r="BU73" s="92"/>
      <c r="BV73" s="93"/>
      <c r="BW73" s="76"/>
      <c r="BY73" s="76"/>
      <c r="BZ73" s="91"/>
      <c r="CA73" s="91"/>
      <c r="CB73" s="92"/>
      <c r="CC73" s="92"/>
      <c r="CD73" s="92"/>
      <c r="CE73" s="92"/>
      <c r="CF73" s="92"/>
      <c r="CG73" s="92"/>
      <c r="CH73" s="92"/>
      <c r="CI73" s="92"/>
      <c r="CJ73" s="92"/>
      <c r="CK73" s="92"/>
      <c r="CL73" s="92"/>
      <c r="CM73" s="92"/>
      <c r="CN73" s="92"/>
      <c r="CO73" s="92"/>
      <c r="CP73" s="76"/>
      <c r="CQ73" s="76"/>
      <c r="CR73" s="76"/>
      <c r="CS73" s="76"/>
      <c r="CT73" s="76"/>
      <c r="CU73" s="76"/>
      <c r="CV73" s="76"/>
      <c r="CW73" s="76"/>
      <c r="CX73" s="76"/>
      <c r="CZ73" s="189" t="str">
        <f>IFERROR(IF(AND('Classificação geral'!$G67="fem",'Classificação geral'!$H67=3,'Classificação geral'!$F67="par"),'Classificação geral'!$C67,""),"")</f>
        <v/>
      </c>
      <c r="DA73" s="178">
        <f>IF($CZ73='Classificação geral'!$C67,'Classificação geral'!$D67,"")</f>
        <v>0</v>
      </c>
      <c r="DB73" s="178">
        <f>IF($CZ73='Classificação geral'!$C67,'Classificação geral'!$E67,"")</f>
        <v>0</v>
      </c>
      <c r="DC73" s="178" t="str">
        <f>IF($CZ73='Classificação geral'!$C67,'Classificação geral'!$F67,"")</f>
        <v/>
      </c>
      <c r="DD73" s="178" t="str">
        <f>IF($CZ73='Classificação geral'!$C67,'Classificação geral'!$G67,"")</f>
        <v/>
      </c>
      <c r="DE73" s="189">
        <f>IF($DD73='Classificação geral'!$G67,'Classificação geral'!$H67,"")</f>
        <v>0</v>
      </c>
      <c r="DF73" s="176">
        <f>IFERROR(IF(DD73='Classificação geral'!$G67,'Classificação geral'!$K67,""),"")</f>
        <v>0</v>
      </c>
      <c r="DG73" s="176">
        <f>IFERROR(IF(DD73='Classificação geral'!$G67,'Classificação geral'!$L67,""),"")</f>
        <v>0</v>
      </c>
      <c r="DH73" s="176">
        <f>IFERROR(IF(DD73='Classificação geral'!$G67,'Classificação geral'!$J67,""),"")</f>
        <v>0</v>
      </c>
      <c r="DI73" s="176" t="str">
        <f>IFERROR(IF(DD73='Classificação geral'!$G67,'Classificação geral'!$EP67,""),"")</f>
        <v/>
      </c>
      <c r="DJ73" s="176" t="str">
        <f>IFERROR(IF(DD73='Classificação geral'!$G67,'Classificação geral'!$EQ67,""),"")</f>
        <v/>
      </c>
      <c r="DK73" s="176" t="str">
        <f>IFERROR(IF(DD73='Classificação geral'!$G67,'Classificação geral'!$ER67,""),"")</f>
        <v/>
      </c>
      <c r="DL73" s="176" t="str">
        <f>IFERROR(IF(DD73='Classificação geral'!$G67,'Classificação geral'!$ES67,""),"")</f>
        <v/>
      </c>
      <c r="DM73" s="176" t="str">
        <f>IFERROR(IF(DD73='Classificação geral'!$G67,'Classificação geral'!$ET67,""),"")</f>
        <v/>
      </c>
      <c r="DN73" s="180">
        <f>IFERROR(IF(DD73='Classificação geral'!$G67,'Classificação geral'!$AK67,""),"")</f>
        <v>0</v>
      </c>
      <c r="DO73" s="190" t="str">
        <f>IF($DD73='Classificação geral'!$G67,'Classificação geral'!$AL67,"")</f>
        <v/>
      </c>
      <c r="DP73" s="179" t="str">
        <f>IFERROR(RANK(DO73,DO:DO,0)+ COUNTIF(DO$12:DO72,DO73),"")</f>
        <v/>
      </c>
      <c r="DR73" s="87" t="str">
        <f>IFERROR(IF(AND('Classificação geral'!$G67="mas",'Classificação geral'!$H67=3,'Classificação geral'!$F67="par"),'Classificação geral'!$C67,""),"")</f>
        <v/>
      </c>
      <c r="DS73" s="88">
        <f>IF($DR73='Classificação geral'!$C67,'Classificação geral'!$D67,"")</f>
        <v>0</v>
      </c>
      <c r="DT73" s="88">
        <f>IF($DR73='Classificação geral'!$C67,'Classificação geral'!$E67,"")</f>
        <v>0</v>
      </c>
      <c r="DU73" s="88" t="str">
        <f>IF($DR73='Classificação geral'!$C67,'Classificação geral'!$F67,"")</f>
        <v/>
      </c>
      <c r="DV73" s="88" t="str">
        <f>IF($DR73='Classificação geral'!$C67,'Classificação geral'!$G67,"")</f>
        <v/>
      </c>
      <c r="DW73" s="87">
        <f>IF($DV73='Classificação geral'!$G67,'Classificação geral'!$H67,"")</f>
        <v>0</v>
      </c>
      <c r="DX73" s="176">
        <f>IFERROR(IF(DV73='Classificação geral'!$G67,'Classificação geral'!$K67,""),"")</f>
        <v>0</v>
      </c>
      <c r="DY73" s="176">
        <f>IFERROR(IF(DV73='Classificação geral'!$G67,'Classificação geral'!$L67,""),"")</f>
        <v>0</v>
      </c>
      <c r="DZ73" s="176">
        <f>IFERROR(IF(DV73='Classificação geral'!$G67,'Classificação geral'!$J67,""),"")</f>
        <v>0</v>
      </c>
      <c r="EA73" s="176" t="str">
        <f>IFERROR(IF(DV73='Classificação geral'!$G67,'Classificação geral'!$EP67,""),"")</f>
        <v/>
      </c>
      <c r="EB73" s="176" t="str">
        <f>IFERROR(IF(DV73='Classificação geral'!$G67,'Classificação geral'!$EQ67,""),"")</f>
        <v/>
      </c>
      <c r="EC73" s="176" t="str">
        <f>IFERROR(IF(DV73='Classificação geral'!$G67,'Classificação geral'!$ER67,""),"")</f>
        <v/>
      </c>
      <c r="ED73" s="176" t="str">
        <f>IFERROR(IF(DV73='Classificação geral'!$G67,'Classificação geral'!$ES67,""),"")</f>
        <v/>
      </c>
      <c r="EE73" s="176" t="str">
        <f>IFERROR(IF(DV73='Classificação geral'!$G67,'Classificação geral'!$ET67,""),"")</f>
        <v/>
      </c>
      <c r="EF73" s="180">
        <f>IFERROR(IF(DV73='Classificação geral'!$G67,'Classificação geral'!$AK67,""),"")</f>
        <v>0</v>
      </c>
      <c r="EG73" s="87" t="str">
        <f>IF($DV73='Classificação geral'!$G67,'Classificação geral'!$AL67,"")</f>
        <v/>
      </c>
      <c r="EH73" s="77" t="str">
        <f>IFERROR(RANK(EG73,EG:EG,0)+ COUNTIF(EG$12:EG72,EG73),"")</f>
        <v/>
      </c>
      <c r="EJ73" s="87" t="str">
        <f>IFERROR(IF(AND('Classificação geral'!$G67="fem",'Classificação geral'!$H67=3,'Classificação geral'!$F67="trio"),'Classificação geral'!$C67,""),"")</f>
        <v/>
      </c>
      <c r="EK73" s="88">
        <f>IF(EJ73='Classificação geral'!$C67,'Classificação geral'!$D67,"")</f>
        <v>0</v>
      </c>
      <c r="EL73" s="88">
        <f>IF(EJ73='Classificação geral'!$C67,'Classificação geral'!$E67,"")</f>
        <v>0</v>
      </c>
      <c r="EM73" s="88" t="str">
        <f>IF(EJ73='Classificação geral'!$C67,'Classificação geral'!$F67,"")</f>
        <v/>
      </c>
      <c r="EN73" s="88" t="str">
        <f>IF(EJ73='Classificação geral'!$C67,'Classificação geral'!$G67,"")</f>
        <v/>
      </c>
      <c r="EO73" s="87">
        <f>IF(EN73='Classificação geral'!$G67,'Classificação geral'!$H67,"")</f>
        <v>0</v>
      </c>
      <c r="EP73" s="176">
        <f>IFERROR(IF(EN73='Classificação geral'!$G67,'Classificação geral'!$K67,""),"")</f>
        <v>0</v>
      </c>
      <c r="EQ73" s="176">
        <f>IFERROR(IF(EN73='Classificação geral'!$G67,'Classificação geral'!$L67,""),"")</f>
        <v>0</v>
      </c>
      <c r="ER73" s="176">
        <f>IFERROR(IF(EN73='Classificação geral'!$G67,'Classificação geral'!$J67,""),"")</f>
        <v>0</v>
      </c>
      <c r="ES73" s="176" t="str">
        <f>IFERROR(IF(EN73='Classificação geral'!$G67,'Classificação geral'!$EP67,""),"")</f>
        <v/>
      </c>
      <c r="ET73" s="176" t="str">
        <f>IFERROR(IF(EN73='Classificação geral'!$G67,'Classificação geral'!$EQ67,""),"")</f>
        <v/>
      </c>
      <c r="EU73" s="176" t="str">
        <f>IFERROR(IF(EN73='Classificação geral'!$G67,'Classificação geral'!$ER67,""),"")</f>
        <v/>
      </c>
      <c r="EV73" s="176" t="str">
        <f>IFERROR(IF(EN73='Classificação geral'!$G67,'Classificação geral'!$ES67,""),"")</f>
        <v/>
      </c>
      <c r="EW73" s="176" t="str">
        <f>IFERROR(IF(EN73='Classificação geral'!$G67,'Classificação geral'!$ET67,""),"")</f>
        <v/>
      </c>
      <c r="EX73" s="180">
        <f>IFERROR(IF(EN73='Classificação geral'!$G67,'Classificação geral'!$AK67,""),"")</f>
        <v>0</v>
      </c>
      <c r="EY73" s="87" t="str">
        <f>IF(EN73='Classificação geral'!$G67,'Classificação geral'!$AL67,"")</f>
        <v/>
      </c>
      <c r="EZ73" s="77" t="str">
        <f>IFERROR(RANK(EY73,EY:EY,0)+ COUNTIF(EY$12:EY72,EY73),"")</f>
        <v/>
      </c>
      <c r="FB73" s="87" t="str">
        <f>IFERROR(IF(AND('Classificação geral'!$G67="mas",'Classificação geral'!$H67=3,'Classificação geral'!$F67="trio"),'Classificação geral'!$C67,""),"")</f>
        <v/>
      </c>
      <c r="FC73" s="88">
        <f>IF(FB73='Classificação geral'!$C67,'Classificação geral'!$D67,"")</f>
        <v>0</v>
      </c>
      <c r="FD73" s="88">
        <f>IF(FB73='Classificação geral'!$C67,'Classificação geral'!$E67,"")</f>
        <v>0</v>
      </c>
      <c r="FE73" s="88" t="str">
        <f>IF(FB73='Classificação geral'!$C67,'Classificação geral'!$F67,"")</f>
        <v/>
      </c>
      <c r="FF73" s="88" t="str">
        <f>IF(FB73='Classificação geral'!$C67,'Classificação geral'!$G67,"")</f>
        <v/>
      </c>
      <c r="FG73" s="87">
        <f>IF(FF73='Classificação geral'!$G67,'Classificação geral'!$H67,"")</f>
        <v>0</v>
      </c>
      <c r="FH73" s="176">
        <f>IFERROR(IF(FF73='Classificação geral'!$G67,'Classificação geral'!$K67,""),"")</f>
        <v>0</v>
      </c>
      <c r="FI73" s="176">
        <f>IFERROR(IF(FF73='Classificação geral'!$G67,'Classificação geral'!$L67,""),"")</f>
        <v>0</v>
      </c>
      <c r="FJ73" s="176">
        <f>IFERROR(IF(FF73='Classificação geral'!$G67,'Classificação geral'!$J67,""),"")</f>
        <v>0</v>
      </c>
      <c r="FK73" s="176" t="str">
        <f>IFERROR(IF(FF73='Classificação geral'!$G67,'Classificação geral'!$EP67,""),"")</f>
        <v/>
      </c>
      <c r="FL73" s="176" t="str">
        <f>IFERROR(IF(FF73='Classificação geral'!$G67,'Classificação geral'!$EQ67,""),"")</f>
        <v/>
      </c>
      <c r="FM73" s="176" t="str">
        <f>IFERROR(IF(FF73='Classificação geral'!$G67,'Classificação geral'!$ER67,""),"")</f>
        <v/>
      </c>
      <c r="FN73" s="176" t="str">
        <f>IFERROR(IF(FF73='Classificação geral'!$G67,'Classificação geral'!$ES67,""),"")</f>
        <v/>
      </c>
      <c r="FO73" s="176" t="str">
        <f>IFERROR(IF(FF73='Classificação geral'!$G67,'Classificação geral'!$ET67,""),"")</f>
        <v/>
      </c>
      <c r="FP73" s="180">
        <f>IFERROR(IF(FF73='Classificação geral'!$G67,'Classificação geral'!$AK67,""),"")</f>
        <v>0</v>
      </c>
      <c r="FQ73" s="87" t="str">
        <f>IF(FF73='Classificação geral'!$G67,'Classificação geral'!$AL67,"")</f>
        <v/>
      </c>
      <c r="FR73" s="77" t="str">
        <f>IFERROR(RANK(FQ73,FQ:FQ,0)+ COUNTIF(FQ$12:FQ72,FQ73),"")</f>
        <v/>
      </c>
      <c r="FT73" s="87" t="str">
        <f>IFERROR(IF(AND('Classificação geral'!$G67="misto",'Classificação geral'!$H67=3,'Classificação geral'!$F67="par"),'Classificação geral'!$C67,""),"")</f>
        <v/>
      </c>
      <c r="FU73" s="88">
        <f>IF(FT73='Classificação geral'!$C67,'Classificação geral'!$D67,"")</f>
        <v>0</v>
      </c>
      <c r="FV73" s="88">
        <f>IF(FT73='Classificação geral'!$C67,'Classificação geral'!$E67,"")</f>
        <v>0</v>
      </c>
      <c r="FW73" s="88" t="str">
        <f>IF(FT73='Classificação geral'!$C67,'Classificação geral'!$F67,"")</f>
        <v/>
      </c>
      <c r="FX73" s="88" t="str">
        <f>IF(FT73='Classificação geral'!$C67,'Classificação geral'!$G67,"")</f>
        <v/>
      </c>
      <c r="FY73" s="87">
        <f>IF(FX73='Classificação geral'!$G67,'Classificação geral'!$H67,"")</f>
        <v>0</v>
      </c>
      <c r="FZ73" s="176">
        <f>IFERROR(IF(FX73='Classificação geral'!$G67,'Classificação geral'!$K67,""),"")</f>
        <v>0</v>
      </c>
      <c r="GA73" s="176">
        <f>IFERROR(IF(FX73='Classificação geral'!$G67,'Classificação geral'!$L67,""),"")</f>
        <v>0</v>
      </c>
      <c r="GB73" s="176">
        <f>IFERROR(IF(FX73='Classificação geral'!$G67,'Classificação geral'!$J67,""),"")</f>
        <v>0</v>
      </c>
      <c r="GC73" s="176" t="str">
        <f>IFERROR(IF(FX73='Classificação geral'!$G67,'Classificação geral'!$EP67,""),"")</f>
        <v/>
      </c>
      <c r="GD73" s="176" t="str">
        <f>IFERROR(IF(FX73='Classificação geral'!$G67,'Classificação geral'!$EQ67,""),"")</f>
        <v/>
      </c>
      <c r="GE73" s="176" t="str">
        <f>IFERROR(IF(FX73='Classificação geral'!$G67,'Classificação geral'!$ER67,""),"")</f>
        <v/>
      </c>
      <c r="GF73" s="176" t="str">
        <f>IFERROR(IF(FX73='Classificação geral'!$G67,'Classificação geral'!$ES67,""),"")</f>
        <v/>
      </c>
      <c r="GG73" s="176" t="str">
        <f>IFERROR(IF(FX73='Classificação geral'!$G67,'Classificação geral'!$ET67,""),"")</f>
        <v/>
      </c>
      <c r="GH73" s="180">
        <f>IFERROR(IF(FX73='Classificação geral'!$G67,'Classificação geral'!$AK67,""),"")</f>
        <v>0</v>
      </c>
      <c r="GI73" s="87" t="str">
        <f>IF(FX73='Classificação geral'!$G67,'Classificação geral'!$AL67,"")</f>
        <v/>
      </c>
      <c r="GJ73" s="77" t="str">
        <f>IFERROR(RANK(GI73,GI:GI,0)+ COUNTIF(GI$12:GI72,GI73),"")</f>
        <v/>
      </c>
    </row>
    <row r="74" spans="2:192" s="97" customFormat="1" ht="21.75" customHeight="1" x14ac:dyDescent="0.3">
      <c r="B74" s="89"/>
      <c r="C74" s="89"/>
      <c r="D74" s="89"/>
      <c r="E74" s="89"/>
      <c r="F74" s="90"/>
      <c r="G74" s="90"/>
      <c r="H74" s="90"/>
      <c r="I74" s="90"/>
      <c r="J74" s="90"/>
      <c r="K74" s="90"/>
      <c r="L74" s="90"/>
      <c r="M74" s="90"/>
      <c r="N74" s="90"/>
      <c r="O74" s="90"/>
      <c r="P74" s="90"/>
      <c r="Q74" s="90"/>
      <c r="R74" s="76"/>
      <c r="S74" s="76"/>
      <c r="T74" s="76"/>
      <c r="U74" s="89"/>
      <c r="V74" s="89"/>
      <c r="W74" s="89"/>
      <c r="X74" s="89"/>
      <c r="Y74" s="90"/>
      <c r="Z74" s="90"/>
      <c r="AA74" s="90"/>
      <c r="AB74" s="90"/>
      <c r="AC74" s="90"/>
      <c r="AD74" s="90"/>
      <c r="AE74" s="90"/>
      <c r="AF74" s="90"/>
      <c r="AG74" s="90"/>
      <c r="AH74" s="90"/>
      <c r="AI74" s="90"/>
      <c r="AJ74" s="94"/>
      <c r="AK74" s="76"/>
      <c r="AN74" s="89"/>
      <c r="AO74" s="89"/>
      <c r="AP74" s="90"/>
      <c r="AQ74" s="90"/>
      <c r="AR74" s="90"/>
      <c r="AS74" s="90"/>
      <c r="AT74" s="90"/>
      <c r="AU74" s="90"/>
      <c r="AV74" s="90"/>
      <c r="AW74" s="90"/>
      <c r="AX74" s="90"/>
      <c r="AY74" s="90"/>
      <c r="AZ74" s="90"/>
      <c r="BA74" s="90"/>
      <c r="BB74" s="90"/>
      <c r="BC74" s="90"/>
      <c r="BD74" s="76"/>
      <c r="BE74" s="76"/>
      <c r="BF74" s="76"/>
      <c r="BG74" s="89"/>
      <c r="BH74" s="89"/>
      <c r="BI74" s="90"/>
      <c r="BJ74" s="90"/>
      <c r="BK74" s="90"/>
      <c r="BL74" s="90"/>
      <c r="BM74" s="90"/>
      <c r="BN74" s="90"/>
      <c r="BO74" s="90"/>
      <c r="BP74" s="90"/>
      <c r="BQ74" s="90"/>
      <c r="BR74" s="90"/>
      <c r="BS74" s="90"/>
      <c r="BT74" s="90"/>
      <c r="BU74" s="90"/>
      <c r="BV74" s="94"/>
      <c r="BW74" s="76"/>
      <c r="BY74" s="76"/>
      <c r="BZ74" s="89"/>
      <c r="CA74" s="89"/>
      <c r="CB74" s="90"/>
      <c r="CC74" s="90"/>
      <c r="CD74" s="90"/>
      <c r="CE74" s="90"/>
      <c r="CF74" s="90"/>
      <c r="CG74" s="90"/>
      <c r="CH74" s="90"/>
      <c r="CI74" s="90"/>
      <c r="CJ74" s="90"/>
      <c r="CK74" s="90"/>
      <c r="CL74" s="90"/>
      <c r="CM74" s="90"/>
      <c r="CN74" s="90"/>
      <c r="CO74" s="90"/>
      <c r="CP74" s="76"/>
      <c r="CQ74" s="76"/>
      <c r="CR74" s="76"/>
      <c r="CS74" s="76"/>
      <c r="CT74" s="76"/>
      <c r="CU74" s="76"/>
      <c r="CV74" s="76"/>
      <c r="CW74" s="76"/>
      <c r="CX74" s="76"/>
      <c r="CZ74" s="189" t="str">
        <f>IFERROR(IF(AND('Classificação geral'!$G68="fem",'Classificação geral'!$H68=3,'Classificação geral'!$F68="par"),'Classificação geral'!$C68,""),"")</f>
        <v/>
      </c>
      <c r="DA74" s="178">
        <f>IF($CZ74='Classificação geral'!$C68,'Classificação geral'!$D68,"")</f>
        <v>0</v>
      </c>
      <c r="DB74" s="178">
        <f>IF($CZ74='Classificação geral'!$C68,'Classificação geral'!$E68,"")</f>
        <v>0</v>
      </c>
      <c r="DC74" s="178" t="str">
        <f>IF($CZ74='Classificação geral'!$C68,'Classificação geral'!$F68,"")</f>
        <v/>
      </c>
      <c r="DD74" s="178" t="str">
        <f>IF($CZ74='Classificação geral'!$C68,'Classificação geral'!$G68,"")</f>
        <v/>
      </c>
      <c r="DE74" s="189">
        <f>IF($DD74='Classificação geral'!$G68,'Classificação geral'!$H68,"")</f>
        <v>0</v>
      </c>
      <c r="DF74" s="176">
        <f>IFERROR(IF(DD74='Classificação geral'!$G68,'Classificação geral'!$K68,""),"")</f>
        <v>0</v>
      </c>
      <c r="DG74" s="176">
        <f>IFERROR(IF(DD74='Classificação geral'!$G68,'Classificação geral'!$L68,""),"")</f>
        <v>0</v>
      </c>
      <c r="DH74" s="176">
        <f>IFERROR(IF(DD74='Classificação geral'!$G68,'Classificação geral'!$J68,""),"")</f>
        <v>0</v>
      </c>
      <c r="DI74" s="176" t="str">
        <f>IFERROR(IF(DD74='Classificação geral'!$G68,'Classificação geral'!$EP68,""),"")</f>
        <v/>
      </c>
      <c r="DJ74" s="176" t="str">
        <f>IFERROR(IF(DD74='Classificação geral'!$G68,'Classificação geral'!$EQ68,""),"")</f>
        <v/>
      </c>
      <c r="DK74" s="176" t="str">
        <f>IFERROR(IF(DD74='Classificação geral'!$G68,'Classificação geral'!$ER68,""),"")</f>
        <v/>
      </c>
      <c r="DL74" s="176" t="str">
        <f>IFERROR(IF(DD74='Classificação geral'!$G68,'Classificação geral'!$ES68,""),"")</f>
        <v/>
      </c>
      <c r="DM74" s="176" t="str">
        <f>IFERROR(IF(DD74='Classificação geral'!$G68,'Classificação geral'!$ET68,""),"")</f>
        <v/>
      </c>
      <c r="DN74" s="180">
        <f>IFERROR(IF(DD74='Classificação geral'!$G68,'Classificação geral'!$AK68,""),"")</f>
        <v>0</v>
      </c>
      <c r="DO74" s="190" t="str">
        <f>IF($DD74='Classificação geral'!$G68,'Classificação geral'!$AL68,"")</f>
        <v/>
      </c>
      <c r="DP74" s="179" t="str">
        <f>IFERROR(RANK(DO74,DO:DO,0)+ COUNTIF(DO$12:DO73,DO74),"")</f>
        <v/>
      </c>
      <c r="DR74" s="87" t="str">
        <f>IFERROR(IF(AND('Classificação geral'!$G68="mas",'Classificação geral'!$H68=3,'Classificação geral'!$F68="par"),'Classificação geral'!$C68,""),"")</f>
        <v/>
      </c>
      <c r="DS74" s="88">
        <f>IF($DR74='Classificação geral'!$C68,'Classificação geral'!$D68,"")</f>
        <v>0</v>
      </c>
      <c r="DT74" s="88">
        <f>IF($DR74='Classificação geral'!$C68,'Classificação geral'!$E68,"")</f>
        <v>0</v>
      </c>
      <c r="DU74" s="88" t="str">
        <f>IF($DR74='Classificação geral'!$C68,'Classificação geral'!$F68,"")</f>
        <v/>
      </c>
      <c r="DV74" s="88" t="str">
        <f>IF($DR74='Classificação geral'!$C68,'Classificação geral'!$G68,"")</f>
        <v/>
      </c>
      <c r="DW74" s="87">
        <f>IF($DV74='Classificação geral'!$G68,'Classificação geral'!$H68,"")</f>
        <v>0</v>
      </c>
      <c r="DX74" s="176">
        <f>IFERROR(IF(DV74='Classificação geral'!$G68,'Classificação geral'!$K68,""),"")</f>
        <v>0</v>
      </c>
      <c r="DY74" s="176">
        <f>IFERROR(IF(DV74='Classificação geral'!$G68,'Classificação geral'!$L68,""),"")</f>
        <v>0</v>
      </c>
      <c r="DZ74" s="176">
        <f>IFERROR(IF(DV74='Classificação geral'!$G68,'Classificação geral'!$J68,""),"")</f>
        <v>0</v>
      </c>
      <c r="EA74" s="176" t="str">
        <f>IFERROR(IF(DV74='Classificação geral'!$G68,'Classificação geral'!$EP68,""),"")</f>
        <v/>
      </c>
      <c r="EB74" s="176" t="str">
        <f>IFERROR(IF(DV74='Classificação geral'!$G68,'Classificação geral'!$EQ68,""),"")</f>
        <v/>
      </c>
      <c r="EC74" s="176" t="str">
        <f>IFERROR(IF(DV74='Classificação geral'!$G68,'Classificação geral'!$ER68,""),"")</f>
        <v/>
      </c>
      <c r="ED74" s="176" t="str">
        <f>IFERROR(IF(DV74='Classificação geral'!$G68,'Classificação geral'!$ES68,""),"")</f>
        <v/>
      </c>
      <c r="EE74" s="176" t="str">
        <f>IFERROR(IF(DV74='Classificação geral'!$G68,'Classificação geral'!$ET68,""),"")</f>
        <v/>
      </c>
      <c r="EF74" s="180">
        <f>IFERROR(IF(DV74='Classificação geral'!$G68,'Classificação geral'!$AK68,""),"")</f>
        <v>0</v>
      </c>
      <c r="EG74" s="87" t="str">
        <f>IF($DV74='Classificação geral'!$G68,'Classificação geral'!$AL68,"")</f>
        <v/>
      </c>
      <c r="EH74" s="77" t="str">
        <f>IFERROR(RANK(EG74,EG:EG,0)+ COUNTIF(EG$12:EG73,EG74),"")</f>
        <v/>
      </c>
      <c r="EJ74" s="87" t="str">
        <f>IFERROR(IF(AND('Classificação geral'!$G68="fem",'Classificação geral'!$H68=3,'Classificação geral'!$F68="trio"),'Classificação geral'!$C68,""),"")</f>
        <v/>
      </c>
      <c r="EK74" s="88">
        <f>IF(EJ74='Classificação geral'!$C68,'Classificação geral'!$D68,"")</f>
        <v>0</v>
      </c>
      <c r="EL74" s="88">
        <f>IF(EJ74='Classificação geral'!$C68,'Classificação geral'!$E68,"")</f>
        <v>0</v>
      </c>
      <c r="EM74" s="88" t="str">
        <f>IF(EJ74='Classificação geral'!$C68,'Classificação geral'!$F68,"")</f>
        <v/>
      </c>
      <c r="EN74" s="88" t="str">
        <f>IF(EJ74='Classificação geral'!$C68,'Classificação geral'!$G68,"")</f>
        <v/>
      </c>
      <c r="EO74" s="87">
        <f>IF(EN74='Classificação geral'!$G68,'Classificação geral'!$H68,"")</f>
        <v>0</v>
      </c>
      <c r="EP74" s="176">
        <f>IFERROR(IF(EN74='Classificação geral'!$G68,'Classificação geral'!$K68,""),"")</f>
        <v>0</v>
      </c>
      <c r="EQ74" s="176">
        <f>IFERROR(IF(EN74='Classificação geral'!$G68,'Classificação geral'!$L68,""),"")</f>
        <v>0</v>
      </c>
      <c r="ER74" s="176">
        <f>IFERROR(IF(EN74='Classificação geral'!$G68,'Classificação geral'!$J68,""),"")</f>
        <v>0</v>
      </c>
      <c r="ES74" s="176" t="str">
        <f>IFERROR(IF(EN74='Classificação geral'!$G68,'Classificação geral'!$EP68,""),"")</f>
        <v/>
      </c>
      <c r="ET74" s="176" t="str">
        <f>IFERROR(IF(EN74='Classificação geral'!$G68,'Classificação geral'!$EQ68,""),"")</f>
        <v/>
      </c>
      <c r="EU74" s="176" t="str">
        <f>IFERROR(IF(EN74='Classificação geral'!$G68,'Classificação geral'!$ER68,""),"")</f>
        <v/>
      </c>
      <c r="EV74" s="176" t="str">
        <f>IFERROR(IF(EN74='Classificação geral'!$G68,'Classificação geral'!$ES68,""),"")</f>
        <v/>
      </c>
      <c r="EW74" s="176" t="str">
        <f>IFERROR(IF(EN74='Classificação geral'!$G68,'Classificação geral'!$ET68,""),"")</f>
        <v/>
      </c>
      <c r="EX74" s="180">
        <f>IFERROR(IF(EN74='Classificação geral'!$G68,'Classificação geral'!$AK68,""),"")</f>
        <v>0</v>
      </c>
      <c r="EY74" s="87" t="str">
        <f>IF(EN74='Classificação geral'!$G68,'Classificação geral'!$AL68,"")</f>
        <v/>
      </c>
      <c r="EZ74" s="77" t="str">
        <f>IFERROR(RANK(EY74,EY:EY,0)+ COUNTIF(EY$12:EY73,EY74),"")</f>
        <v/>
      </c>
      <c r="FB74" s="87" t="str">
        <f>IFERROR(IF(AND('Classificação geral'!$G68="mas",'Classificação geral'!$H68=3,'Classificação geral'!$F68="trio"),'Classificação geral'!$C68,""),"")</f>
        <v/>
      </c>
      <c r="FC74" s="88">
        <f>IF(FB74='Classificação geral'!$C68,'Classificação geral'!$D68,"")</f>
        <v>0</v>
      </c>
      <c r="FD74" s="88">
        <f>IF(FB74='Classificação geral'!$C68,'Classificação geral'!$E68,"")</f>
        <v>0</v>
      </c>
      <c r="FE74" s="88" t="str">
        <f>IF(FB74='Classificação geral'!$C68,'Classificação geral'!$F68,"")</f>
        <v/>
      </c>
      <c r="FF74" s="88" t="str">
        <f>IF(FB74='Classificação geral'!$C68,'Classificação geral'!$G68,"")</f>
        <v/>
      </c>
      <c r="FG74" s="87">
        <f>IF(FF74='Classificação geral'!$G68,'Classificação geral'!$H68,"")</f>
        <v>0</v>
      </c>
      <c r="FH74" s="176">
        <f>IFERROR(IF(FF74='Classificação geral'!$G68,'Classificação geral'!$K68,""),"")</f>
        <v>0</v>
      </c>
      <c r="FI74" s="176">
        <f>IFERROR(IF(FF74='Classificação geral'!$G68,'Classificação geral'!$L68,""),"")</f>
        <v>0</v>
      </c>
      <c r="FJ74" s="176">
        <f>IFERROR(IF(FF74='Classificação geral'!$G68,'Classificação geral'!$J68,""),"")</f>
        <v>0</v>
      </c>
      <c r="FK74" s="176" t="str">
        <f>IFERROR(IF(FF74='Classificação geral'!$G68,'Classificação geral'!$EP68,""),"")</f>
        <v/>
      </c>
      <c r="FL74" s="176" t="str">
        <f>IFERROR(IF(FF74='Classificação geral'!$G68,'Classificação geral'!$EQ68,""),"")</f>
        <v/>
      </c>
      <c r="FM74" s="176" t="str">
        <f>IFERROR(IF(FF74='Classificação geral'!$G68,'Classificação geral'!$ER68,""),"")</f>
        <v/>
      </c>
      <c r="FN74" s="176" t="str">
        <f>IFERROR(IF(FF74='Classificação geral'!$G68,'Classificação geral'!$ES68,""),"")</f>
        <v/>
      </c>
      <c r="FO74" s="176" t="str">
        <f>IFERROR(IF(FF74='Classificação geral'!$G68,'Classificação geral'!$ET68,""),"")</f>
        <v/>
      </c>
      <c r="FP74" s="180">
        <f>IFERROR(IF(FF74='Classificação geral'!$G68,'Classificação geral'!$AK68,""),"")</f>
        <v>0</v>
      </c>
      <c r="FQ74" s="87" t="str">
        <f>IF(FF74='Classificação geral'!$G68,'Classificação geral'!$AL68,"")</f>
        <v/>
      </c>
      <c r="FR74" s="77" t="str">
        <f>IFERROR(RANK(FQ74,FQ:FQ,0)+ COUNTIF(FQ$12:FQ73,FQ74),"")</f>
        <v/>
      </c>
      <c r="FT74" s="87" t="str">
        <f>IFERROR(IF(AND('Classificação geral'!$G68="misto",'Classificação geral'!$H68=3,'Classificação geral'!$F68="par"),'Classificação geral'!$C68,""),"")</f>
        <v/>
      </c>
      <c r="FU74" s="88">
        <f>IF(FT74='Classificação geral'!$C68,'Classificação geral'!$D68,"")</f>
        <v>0</v>
      </c>
      <c r="FV74" s="88">
        <f>IF(FT74='Classificação geral'!$C68,'Classificação geral'!$E68,"")</f>
        <v>0</v>
      </c>
      <c r="FW74" s="88" t="str">
        <f>IF(FT74='Classificação geral'!$C68,'Classificação geral'!$F68,"")</f>
        <v/>
      </c>
      <c r="FX74" s="88" t="str">
        <f>IF(FT74='Classificação geral'!$C68,'Classificação geral'!$G68,"")</f>
        <v/>
      </c>
      <c r="FY74" s="87">
        <f>IF(FX74='Classificação geral'!$G68,'Classificação geral'!$H68,"")</f>
        <v>0</v>
      </c>
      <c r="FZ74" s="176">
        <f>IFERROR(IF(FX74='Classificação geral'!$G68,'Classificação geral'!$K68,""),"")</f>
        <v>0</v>
      </c>
      <c r="GA74" s="176">
        <f>IFERROR(IF(FX74='Classificação geral'!$G68,'Classificação geral'!$L68,""),"")</f>
        <v>0</v>
      </c>
      <c r="GB74" s="176">
        <f>IFERROR(IF(FX74='Classificação geral'!$G68,'Classificação geral'!$J68,""),"")</f>
        <v>0</v>
      </c>
      <c r="GC74" s="176" t="str">
        <f>IFERROR(IF(FX74='Classificação geral'!$G68,'Classificação geral'!$EP68,""),"")</f>
        <v/>
      </c>
      <c r="GD74" s="176" t="str">
        <f>IFERROR(IF(FX74='Classificação geral'!$G68,'Classificação geral'!$EQ68,""),"")</f>
        <v/>
      </c>
      <c r="GE74" s="176" t="str">
        <f>IFERROR(IF(FX74='Classificação geral'!$G68,'Classificação geral'!$ER68,""),"")</f>
        <v/>
      </c>
      <c r="GF74" s="176" t="str">
        <f>IFERROR(IF(FX74='Classificação geral'!$G68,'Classificação geral'!$ES68,""),"")</f>
        <v/>
      </c>
      <c r="GG74" s="176" t="str">
        <f>IFERROR(IF(FX74='Classificação geral'!$G68,'Classificação geral'!$ET68,""),"")</f>
        <v/>
      </c>
      <c r="GH74" s="180">
        <f>IFERROR(IF(FX74='Classificação geral'!$G68,'Classificação geral'!$AK68,""),"")</f>
        <v>0</v>
      </c>
      <c r="GI74" s="87" t="str">
        <f>IF(FX74='Classificação geral'!$G68,'Classificação geral'!$AL68,"")</f>
        <v/>
      </c>
      <c r="GJ74" s="77" t="str">
        <f>IFERROR(RANK(GI74,GI:GI,0)+ COUNTIF(GI$12:GI73,GI74),"")</f>
        <v/>
      </c>
    </row>
    <row r="75" spans="2:192" s="97" customFormat="1" ht="21.75" customHeight="1" x14ac:dyDescent="0.3">
      <c r="B75" s="89"/>
      <c r="C75" s="89"/>
      <c r="D75" s="89"/>
      <c r="E75" s="89"/>
      <c r="F75" s="90"/>
      <c r="G75" s="90"/>
      <c r="H75" s="90"/>
      <c r="I75" s="90"/>
      <c r="J75" s="90"/>
      <c r="K75" s="90"/>
      <c r="L75" s="90"/>
      <c r="M75" s="90"/>
      <c r="N75" s="90"/>
      <c r="O75" s="90"/>
      <c r="P75" s="90"/>
      <c r="Q75" s="90"/>
      <c r="R75" s="76"/>
      <c r="S75" s="76"/>
      <c r="T75" s="76"/>
      <c r="U75" s="89"/>
      <c r="V75" s="89"/>
      <c r="W75" s="89"/>
      <c r="X75" s="89"/>
      <c r="Y75" s="90"/>
      <c r="Z75" s="90"/>
      <c r="AA75" s="90"/>
      <c r="AB75" s="90"/>
      <c r="AC75" s="90"/>
      <c r="AD75" s="90"/>
      <c r="AE75" s="90"/>
      <c r="AF75" s="90"/>
      <c r="AG75" s="90"/>
      <c r="AH75" s="90"/>
      <c r="AI75" s="90"/>
      <c r="AJ75" s="94"/>
      <c r="AK75" s="76"/>
      <c r="AN75" s="89"/>
      <c r="AO75" s="89"/>
      <c r="AP75" s="90"/>
      <c r="AQ75" s="90"/>
      <c r="AR75" s="90"/>
      <c r="AS75" s="90"/>
      <c r="AT75" s="90"/>
      <c r="AU75" s="90"/>
      <c r="AV75" s="90"/>
      <c r="AW75" s="90"/>
      <c r="AX75" s="90"/>
      <c r="AY75" s="90"/>
      <c r="AZ75" s="90"/>
      <c r="BA75" s="90"/>
      <c r="BB75" s="90"/>
      <c r="BC75" s="90"/>
      <c r="BD75" s="76"/>
      <c r="BE75" s="76"/>
      <c r="BF75" s="76"/>
      <c r="BG75" s="89"/>
      <c r="BH75" s="89"/>
      <c r="BI75" s="90"/>
      <c r="BJ75" s="90"/>
      <c r="BK75" s="90"/>
      <c r="BL75" s="90"/>
      <c r="BM75" s="90"/>
      <c r="BN75" s="90"/>
      <c r="BO75" s="90"/>
      <c r="BP75" s="90"/>
      <c r="BQ75" s="90"/>
      <c r="BR75" s="90"/>
      <c r="BS75" s="90"/>
      <c r="BT75" s="90"/>
      <c r="BU75" s="90"/>
      <c r="BV75" s="94"/>
      <c r="BW75" s="76"/>
      <c r="BY75" s="76"/>
      <c r="BZ75" s="89"/>
      <c r="CA75" s="89"/>
      <c r="CB75" s="90"/>
      <c r="CC75" s="90"/>
      <c r="CD75" s="90"/>
      <c r="CE75" s="90"/>
      <c r="CF75" s="90"/>
      <c r="CG75" s="90"/>
      <c r="CH75" s="90"/>
      <c r="CI75" s="90"/>
      <c r="CJ75" s="90"/>
      <c r="CK75" s="90"/>
      <c r="CL75" s="90"/>
      <c r="CM75" s="90"/>
      <c r="CN75" s="90"/>
      <c r="CO75" s="90"/>
      <c r="CP75" s="76"/>
      <c r="CQ75" s="76"/>
      <c r="CR75" s="76"/>
      <c r="CS75" s="76"/>
      <c r="CT75" s="76"/>
      <c r="CU75" s="76"/>
      <c r="CV75" s="76"/>
      <c r="CW75" s="76"/>
      <c r="CX75" s="76"/>
      <c r="CZ75" s="189" t="str">
        <f>IFERROR(IF(AND('Classificação geral'!$G69="fem",'Classificação geral'!$H69=3,'Classificação geral'!$F69="par"),'Classificação geral'!$C69,""),"")</f>
        <v/>
      </c>
      <c r="DA75" s="178">
        <f>IF($CZ75='Classificação geral'!$C69,'Classificação geral'!$D69,"")</f>
        <v>0</v>
      </c>
      <c r="DB75" s="178">
        <f>IF($CZ75='Classificação geral'!$C69,'Classificação geral'!$E69,"")</f>
        <v>0</v>
      </c>
      <c r="DC75" s="178" t="str">
        <f>IF($CZ75='Classificação geral'!$C69,'Classificação geral'!$F69,"")</f>
        <v/>
      </c>
      <c r="DD75" s="178" t="str">
        <f>IF($CZ75='Classificação geral'!$C69,'Classificação geral'!$G69,"")</f>
        <v/>
      </c>
      <c r="DE75" s="189">
        <f>IF($DD75='Classificação geral'!$G69,'Classificação geral'!$H69,"")</f>
        <v>0</v>
      </c>
      <c r="DF75" s="176">
        <f>IFERROR(IF(DD75='Classificação geral'!$G69,'Classificação geral'!$K69,""),"")</f>
        <v>0</v>
      </c>
      <c r="DG75" s="176">
        <f>IFERROR(IF(DD75='Classificação geral'!$G69,'Classificação geral'!$L69,""),"")</f>
        <v>0</v>
      </c>
      <c r="DH75" s="176">
        <f>IFERROR(IF(DD75='Classificação geral'!$G69,'Classificação geral'!$J69,""),"")</f>
        <v>0</v>
      </c>
      <c r="DI75" s="176" t="str">
        <f>IFERROR(IF(DD75='Classificação geral'!$G69,'Classificação geral'!$EP69,""),"")</f>
        <v/>
      </c>
      <c r="DJ75" s="176" t="str">
        <f>IFERROR(IF(DD75='Classificação geral'!$G69,'Classificação geral'!$EQ69,""),"")</f>
        <v/>
      </c>
      <c r="DK75" s="176" t="str">
        <f>IFERROR(IF(DD75='Classificação geral'!$G69,'Classificação geral'!$ER69,""),"")</f>
        <v/>
      </c>
      <c r="DL75" s="176" t="str">
        <f>IFERROR(IF(DD75='Classificação geral'!$G69,'Classificação geral'!$ES69,""),"")</f>
        <v/>
      </c>
      <c r="DM75" s="176" t="str">
        <f>IFERROR(IF(DD75='Classificação geral'!$G69,'Classificação geral'!$ET69,""),"")</f>
        <v/>
      </c>
      <c r="DN75" s="180">
        <f>IFERROR(IF(DD75='Classificação geral'!$G69,'Classificação geral'!$AK69,""),"")</f>
        <v>0</v>
      </c>
      <c r="DO75" s="190" t="str">
        <f>IF($DD75='Classificação geral'!$G69,'Classificação geral'!$AL69,"")</f>
        <v/>
      </c>
      <c r="DP75" s="179" t="str">
        <f>IFERROR(RANK(DO75,DO:DO,0)+ COUNTIF(DO$12:DO74,DO75),"")</f>
        <v/>
      </c>
      <c r="DR75" s="87" t="str">
        <f>IFERROR(IF(AND('Classificação geral'!$G69="mas",'Classificação geral'!$H69=3,'Classificação geral'!$F69="par"),'Classificação geral'!$C69,""),"")</f>
        <v/>
      </c>
      <c r="DS75" s="88">
        <f>IF($DR75='Classificação geral'!$C69,'Classificação geral'!$D69,"")</f>
        <v>0</v>
      </c>
      <c r="DT75" s="88">
        <f>IF($DR75='Classificação geral'!$C69,'Classificação geral'!$E69,"")</f>
        <v>0</v>
      </c>
      <c r="DU75" s="88" t="str">
        <f>IF($DR75='Classificação geral'!$C69,'Classificação geral'!$F69,"")</f>
        <v/>
      </c>
      <c r="DV75" s="88" t="str">
        <f>IF($DR75='Classificação geral'!$C69,'Classificação geral'!$G69,"")</f>
        <v/>
      </c>
      <c r="DW75" s="87">
        <f>IF($DV75='Classificação geral'!$G69,'Classificação geral'!$H69,"")</f>
        <v>0</v>
      </c>
      <c r="DX75" s="176">
        <f>IFERROR(IF(DV75='Classificação geral'!$G69,'Classificação geral'!$K69,""),"")</f>
        <v>0</v>
      </c>
      <c r="DY75" s="176">
        <f>IFERROR(IF(DV75='Classificação geral'!$G69,'Classificação geral'!$L69,""),"")</f>
        <v>0</v>
      </c>
      <c r="DZ75" s="176">
        <f>IFERROR(IF(DV75='Classificação geral'!$G69,'Classificação geral'!$J69,""),"")</f>
        <v>0</v>
      </c>
      <c r="EA75" s="176" t="str">
        <f>IFERROR(IF(DV75='Classificação geral'!$G69,'Classificação geral'!$EP69,""),"")</f>
        <v/>
      </c>
      <c r="EB75" s="176" t="str">
        <f>IFERROR(IF(DV75='Classificação geral'!$G69,'Classificação geral'!$EQ69,""),"")</f>
        <v/>
      </c>
      <c r="EC75" s="176" t="str">
        <f>IFERROR(IF(DV75='Classificação geral'!$G69,'Classificação geral'!$ER69,""),"")</f>
        <v/>
      </c>
      <c r="ED75" s="176" t="str">
        <f>IFERROR(IF(DV75='Classificação geral'!$G69,'Classificação geral'!$ES69,""),"")</f>
        <v/>
      </c>
      <c r="EE75" s="176" t="str">
        <f>IFERROR(IF(DV75='Classificação geral'!$G69,'Classificação geral'!$ET69,""),"")</f>
        <v/>
      </c>
      <c r="EF75" s="180">
        <f>IFERROR(IF(DV75='Classificação geral'!$G69,'Classificação geral'!$AK69,""),"")</f>
        <v>0</v>
      </c>
      <c r="EG75" s="87" t="str">
        <f>IF($DV75='Classificação geral'!$G69,'Classificação geral'!$AL69,"")</f>
        <v/>
      </c>
      <c r="EH75" s="77" t="str">
        <f>IFERROR(RANK(EG75,EG:EG,0)+ COUNTIF(EG$12:EG74,EG75),"")</f>
        <v/>
      </c>
      <c r="EJ75" s="87" t="str">
        <f>IFERROR(IF(AND('Classificação geral'!$G69="fem",'Classificação geral'!$H69=3,'Classificação geral'!$F69="trio"),'Classificação geral'!$C69,""),"")</f>
        <v/>
      </c>
      <c r="EK75" s="88">
        <f>IF(EJ75='Classificação geral'!$C69,'Classificação geral'!$D69,"")</f>
        <v>0</v>
      </c>
      <c r="EL75" s="88">
        <f>IF(EJ75='Classificação geral'!$C69,'Classificação geral'!$E69,"")</f>
        <v>0</v>
      </c>
      <c r="EM75" s="88" t="str">
        <f>IF(EJ75='Classificação geral'!$C69,'Classificação geral'!$F69,"")</f>
        <v/>
      </c>
      <c r="EN75" s="88" t="str">
        <f>IF(EJ75='Classificação geral'!$C69,'Classificação geral'!$G69,"")</f>
        <v/>
      </c>
      <c r="EO75" s="87">
        <f>IF(EN75='Classificação geral'!$G69,'Classificação geral'!$H69,"")</f>
        <v>0</v>
      </c>
      <c r="EP75" s="176">
        <f>IFERROR(IF(EN75='Classificação geral'!$G69,'Classificação geral'!$K69,""),"")</f>
        <v>0</v>
      </c>
      <c r="EQ75" s="176">
        <f>IFERROR(IF(EN75='Classificação geral'!$G69,'Classificação geral'!$L69,""),"")</f>
        <v>0</v>
      </c>
      <c r="ER75" s="176">
        <f>IFERROR(IF(EN75='Classificação geral'!$G69,'Classificação geral'!$J69,""),"")</f>
        <v>0</v>
      </c>
      <c r="ES75" s="176" t="str">
        <f>IFERROR(IF(EN75='Classificação geral'!$G69,'Classificação geral'!$EP69,""),"")</f>
        <v/>
      </c>
      <c r="ET75" s="176" t="str">
        <f>IFERROR(IF(EN75='Classificação geral'!$G69,'Classificação geral'!$EQ69,""),"")</f>
        <v/>
      </c>
      <c r="EU75" s="176" t="str">
        <f>IFERROR(IF(EN75='Classificação geral'!$G69,'Classificação geral'!$ER69,""),"")</f>
        <v/>
      </c>
      <c r="EV75" s="176" t="str">
        <f>IFERROR(IF(EN75='Classificação geral'!$G69,'Classificação geral'!$ES69,""),"")</f>
        <v/>
      </c>
      <c r="EW75" s="176" t="str">
        <f>IFERROR(IF(EN75='Classificação geral'!$G69,'Classificação geral'!$ET69,""),"")</f>
        <v/>
      </c>
      <c r="EX75" s="180">
        <f>IFERROR(IF(EN75='Classificação geral'!$G69,'Classificação geral'!$AK69,""),"")</f>
        <v>0</v>
      </c>
      <c r="EY75" s="87" t="str">
        <f>IF(EN75='Classificação geral'!$G69,'Classificação geral'!$AL69,"")</f>
        <v/>
      </c>
      <c r="EZ75" s="77" t="str">
        <f>IFERROR(RANK(EY75,EY:EY,0)+ COUNTIF(EY$12:EY74,EY75),"")</f>
        <v/>
      </c>
      <c r="FB75" s="87" t="str">
        <f>IFERROR(IF(AND('Classificação geral'!$G69="mas",'Classificação geral'!$H69=3,'Classificação geral'!$F69="trio"),'Classificação geral'!$C69,""),"")</f>
        <v/>
      </c>
      <c r="FC75" s="88">
        <f>IF(FB75='Classificação geral'!$C69,'Classificação geral'!$D69,"")</f>
        <v>0</v>
      </c>
      <c r="FD75" s="88">
        <f>IF(FB75='Classificação geral'!$C69,'Classificação geral'!$E69,"")</f>
        <v>0</v>
      </c>
      <c r="FE75" s="88" t="str">
        <f>IF(FB75='Classificação geral'!$C69,'Classificação geral'!$F69,"")</f>
        <v/>
      </c>
      <c r="FF75" s="88" t="str">
        <f>IF(FB75='Classificação geral'!$C69,'Classificação geral'!$G69,"")</f>
        <v/>
      </c>
      <c r="FG75" s="87">
        <f>IF(FF75='Classificação geral'!$G69,'Classificação geral'!$H69,"")</f>
        <v>0</v>
      </c>
      <c r="FH75" s="176">
        <f>IFERROR(IF(FF75='Classificação geral'!$G69,'Classificação geral'!$K69,""),"")</f>
        <v>0</v>
      </c>
      <c r="FI75" s="176">
        <f>IFERROR(IF(FF75='Classificação geral'!$G69,'Classificação geral'!$L69,""),"")</f>
        <v>0</v>
      </c>
      <c r="FJ75" s="176">
        <f>IFERROR(IF(FF75='Classificação geral'!$G69,'Classificação geral'!$J69,""),"")</f>
        <v>0</v>
      </c>
      <c r="FK75" s="176" t="str">
        <f>IFERROR(IF(FF75='Classificação geral'!$G69,'Classificação geral'!$EP69,""),"")</f>
        <v/>
      </c>
      <c r="FL75" s="176" t="str">
        <f>IFERROR(IF(FF75='Classificação geral'!$G69,'Classificação geral'!$EQ69,""),"")</f>
        <v/>
      </c>
      <c r="FM75" s="176" t="str">
        <f>IFERROR(IF(FF75='Classificação geral'!$G69,'Classificação geral'!$ER69,""),"")</f>
        <v/>
      </c>
      <c r="FN75" s="176" t="str">
        <f>IFERROR(IF(FF75='Classificação geral'!$G69,'Classificação geral'!$ES69,""),"")</f>
        <v/>
      </c>
      <c r="FO75" s="176" t="str">
        <f>IFERROR(IF(FF75='Classificação geral'!$G69,'Classificação geral'!$ET69,""),"")</f>
        <v/>
      </c>
      <c r="FP75" s="180">
        <f>IFERROR(IF(FF75='Classificação geral'!$G69,'Classificação geral'!$AK69,""),"")</f>
        <v>0</v>
      </c>
      <c r="FQ75" s="87" t="str">
        <f>IF(FF75='Classificação geral'!$G69,'Classificação geral'!$AL69,"")</f>
        <v/>
      </c>
      <c r="FR75" s="77" t="str">
        <f>IFERROR(RANK(FQ75,FQ:FQ,0)+ COUNTIF(FQ$12:FQ74,FQ75),"")</f>
        <v/>
      </c>
      <c r="FT75" s="87" t="str">
        <f>IFERROR(IF(AND('Classificação geral'!$G69="misto",'Classificação geral'!$H69=3,'Classificação geral'!$F69="par"),'Classificação geral'!$C69,""),"")</f>
        <v/>
      </c>
      <c r="FU75" s="88">
        <f>IF(FT75='Classificação geral'!$C69,'Classificação geral'!$D69,"")</f>
        <v>0</v>
      </c>
      <c r="FV75" s="88">
        <f>IF(FT75='Classificação geral'!$C69,'Classificação geral'!$E69,"")</f>
        <v>0</v>
      </c>
      <c r="FW75" s="88" t="str">
        <f>IF(FT75='Classificação geral'!$C69,'Classificação geral'!$F69,"")</f>
        <v/>
      </c>
      <c r="FX75" s="88" t="str">
        <f>IF(FT75='Classificação geral'!$C69,'Classificação geral'!$G69,"")</f>
        <v/>
      </c>
      <c r="FY75" s="87">
        <f>IF(FX75='Classificação geral'!$G69,'Classificação geral'!$H69,"")</f>
        <v>0</v>
      </c>
      <c r="FZ75" s="176">
        <f>IFERROR(IF(FX75='Classificação geral'!$G69,'Classificação geral'!$K69,""),"")</f>
        <v>0</v>
      </c>
      <c r="GA75" s="176">
        <f>IFERROR(IF(FX75='Classificação geral'!$G69,'Classificação geral'!$L69,""),"")</f>
        <v>0</v>
      </c>
      <c r="GB75" s="176">
        <f>IFERROR(IF(FX75='Classificação geral'!$G69,'Classificação geral'!$J69,""),"")</f>
        <v>0</v>
      </c>
      <c r="GC75" s="176" t="str">
        <f>IFERROR(IF(FX75='Classificação geral'!$G69,'Classificação geral'!$EP69,""),"")</f>
        <v/>
      </c>
      <c r="GD75" s="176" t="str">
        <f>IFERROR(IF(FX75='Classificação geral'!$G69,'Classificação geral'!$EQ69,""),"")</f>
        <v/>
      </c>
      <c r="GE75" s="176" t="str">
        <f>IFERROR(IF(FX75='Classificação geral'!$G69,'Classificação geral'!$ER69,""),"")</f>
        <v/>
      </c>
      <c r="GF75" s="176" t="str">
        <f>IFERROR(IF(FX75='Classificação geral'!$G69,'Classificação geral'!$ES69,""),"")</f>
        <v/>
      </c>
      <c r="GG75" s="176" t="str">
        <f>IFERROR(IF(FX75='Classificação geral'!$G69,'Classificação geral'!$ET69,""),"")</f>
        <v/>
      </c>
      <c r="GH75" s="180">
        <f>IFERROR(IF(FX75='Classificação geral'!$G69,'Classificação geral'!$AK69,""),"")</f>
        <v>0</v>
      </c>
      <c r="GI75" s="87" t="str">
        <f>IF(FX75='Classificação geral'!$G69,'Classificação geral'!$AL69,"")</f>
        <v/>
      </c>
      <c r="GJ75" s="77" t="str">
        <f>IFERROR(RANK(GI75,GI:GI,0)+ COUNTIF(GI$12:GI74,GI75),"")</f>
        <v/>
      </c>
    </row>
    <row r="76" spans="2:192" s="97" customFormat="1" ht="21.75" customHeight="1" x14ac:dyDescent="0.3">
      <c r="B76" s="89"/>
      <c r="C76" s="89"/>
      <c r="D76" s="89"/>
      <c r="E76" s="89"/>
      <c r="F76" s="90"/>
      <c r="G76" s="90"/>
      <c r="H76" s="90"/>
      <c r="I76" s="90"/>
      <c r="J76" s="90"/>
      <c r="K76" s="90"/>
      <c r="L76" s="90"/>
      <c r="M76" s="90"/>
      <c r="N76" s="90"/>
      <c r="O76" s="90"/>
      <c r="P76" s="90"/>
      <c r="Q76" s="90"/>
      <c r="R76" s="76"/>
      <c r="S76" s="76"/>
      <c r="T76" s="76"/>
      <c r="U76" s="89"/>
      <c r="V76" s="89"/>
      <c r="W76" s="89"/>
      <c r="X76" s="89"/>
      <c r="Y76" s="90"/>
      <c r="Z76" s="90"/>
      <c r="AA76" s="90"/>
      <c r="AB76" s="90"/>
      <c r="AC76" s="90"/>
      <c r="AD76" s="90"/>
      <c r="AE76" s="90"/>
      <c r="AF76" s="90"/>
      <c r="AG76" s="90"/>
      <c r="AH76" s="90"/>
      <c r="AI76" s="90"/>
      <c r="AJ76" s="94"/>
      <c r="AK76" s="76"/>
      <c r="AN76" s="89"/>
      <c r="AO76" s="89"/>
      <c r="AP76" s="90"/>
      <c r="AQ76" s="90"/>
      <c r="AR76" s="90"/>
      <c r="AS76" s="90"/>
      <c r="AT76" s="90"/>
      <c r="AU76" s="90"/>
      <c r="AV76" s="90"/>
      <c r="AW76" s="90"/>
      <c r="AX76" s="90"/>
      <c r="AY76" s="90"/>
      <c r="AZ76" s="90"/>
      <c r="BA76" s="90"/>
      <c r="BB76" s="90"/>
      <c r="BC76" s="90"/>
      <c r="BD76" s="76"/>
      <c r="BE76" s="76"/>
      <c r="BF76" s="76"/>
      <c r="BG76" s="89"/>
      <c r="BH76" s="89"/>
      <c r="BI76" s="90"/>
      <c r="BJ76" s="90"/>
      <c r="BK76" s="90"/>
      <c r="BL76" s="90"/>
      <c r="BM76" s="90"/>
      <c r="BN76" s="90"/>
      <c r="BO76" s="90"/>
      <c r="BP76" s="90"/>
      <c r="BQ76" s="90"/>
      <c r="BR76" s="90"/>
      <c r="BS76" s="90"/>
      <c r="BT76" s="90"/>
      <c r="BU76" s="90"/>
      <c r="BV76" s="94"/>
      <c r="BW76" s="76"/>
      <c r="BY76" s="76"/>
      <c r="BZ76" s="89"/>
      <c r="CA76" s="89"/>
      <c r="CB76" s="90"/>
      <c r="CC76" s="90"/>
      <c r="CD76" s="90"/>
      <c r="CE76" s="90"/>
      <c r="CF76" s="90"/>
      <c r="CG76" s="90"/>
      <c r="CH76" s="90"/>
      <c r="CI76" s="90"/>
      <c r="CJ76" s="90"/>
      <c r="CK76" s="90"/>
      <c r="CL76" s="90"/>
      <c r="CM76" s="90"/>
      <c r="CN76" s="90"/>
      <c r="CO76" s="90"/>
      <c r="CP76" s="76"/>
      <c r="CQ76" s="76"/>
      <c r="CR76" s="76"/>
      <c r="CS76" s="76"/>
      <c r="CT76" s="76"/>
      <c r="CU76" s="76"/>
      <c r="CV76" s="76"/>
      <c r="CW76" s="76"/>
      <c r="CX76" s="76"/>
      <c r="CZ76" s="189" t="str">
        <f>IFERROR(IF(AND('Classificação geral'!$G70="fem",'Classificação geral'!$H70=3,'Classificação geral'!$F70="par"),'Classificação geral'!$C70,""),"")</f>
        <v/>
      </c>
      <c r="DA76" s="178">
        <f>IF($CZ76='Classificação geral'!$C70,'Classificação geral'!$D70,"")</f>
        <v>0</v>
      </c>
      <c r="DB76" s="178">
        <f>IF($CZ76='Classificação geral'!$C70,'Classificação geral'!$E70,"")</f>
        <v>0</v>
      </c>
      <c r="DC76" s="178" t="str">
        <f>IF($CZ76='Classificação geral'!$C70,'Classificação geral'!$F70,"")</f>
        <v/>
      </c>
      <c r="DD76" s="178" t="str">
        <f>IF($CZ76='Classificação geral'!$C70,'Classificação geral'!$G70,"")</f>
        <v/>
      </c>
      <c r="DE76" s="189">
        <f>IF($DD76='Classificação geral'!$G70,'Classificação geral'!$H70,"")</f>
        <v>0</v>
      </c>
      <c r="DF76" s="176">
        <f>IFERROR(IF(DD76='Classificação geral'!$G70,'Classificação geral'!$K70,""),"")</f>
        <v>0</v>
      </c>
      <c r="DG76" s="176">
        <f>IFERROR(IF(DD76='Classificação geral'!$G70,'Classificação geral'!$L70,""),"")</f>
        <v>0</v>
      </c>
      <c r="DH76" s="176">
        <f>IFERROR(IF(DD76='Classificação geral'!$G70,'Classificação geral'!$J70,""),"")</f>
        <v>0</v>
      </c>
      <c r="DI76" s="176" t="str">
        <f>IFERROR(IF(DD76='Classificação geral'!$G70,'Classificação geral'!$EP70,""),"")</f>
        <v/>
      </c>
      <c r="DJ76" s="176" t="str">
        <f>IFERROR(IF(DD76='Classificação geral'!$G70,'Classificação geral'!$EQ70,""),"")</f>
        <v/>
      </c>
      <c r="DK76" s="176" t="str">
        <f>IFERROR(IF(DD76='Classificação geral'!$G70,'Classificação geral'!$ER70,""),"")</f>
        <v/>
      </c>
      <c r="DL76" s="176" t="str">
        <f>IFERROR(IF(DD76='Classificação geral'!$G70,'Classificação geral'!$ES70,""),"")</f>
        <v/>
      </c>
      <c r="DM76" s="176" t="str">
        <f>IFERROR(IF(DD76='Classificação geral'!$G70,'Classificação geral'!$ET70,""),"")</f>
        <v/>
      </c>
      <c r="DN76" s="180">
        <f>IFERROR(IF(DD76='Classificação geral'!$G70,'Classificação geral'!$AK70,""),"")</f>
        <v>0</v>
      </c>
      <c r="DO76" s="190" t="str">
        <f>IF($DD76='Classificação geral'!$G70,'Classificação geral'!$AL70,"")</f>
        <v/>
      </c>
      <c r="DP76" s="179" t="str">
        <f>IFERROR(RANK(DO76,DO:DO,0)+ COUNTIF(DO$12:DO75,DO76),"")</f>
        <v/>
      </c>
      <c r="DR76" s="87" t="str">
        <f>IFERROR(IF(AND('Classificação geral'!$G70="mas",'Classificação geral'!$H70=3,'Classificação geral'!$F70="par"),'Classificação geral'!$C70,""),"")</f>
        <v/>
      </c>
      <c r="DS76" s="88">
        <f>IF($DR76='Classificação geral'!$C70,'Classificação geral'!$D70,"")</f>
        <v>0</v>
      </c>
      <c r="DT76" s="88">
        <f>IF($DR76='Classificação geral'!$C70,'Classificação geral'!$E70,"")</f>
        <v>0</v>
      </c>
      <c r="DU76" s="88" t="str">
        <f>IF($DR76='Classificação geral'!$C70,'Classificação geral'!$F70,"")</f>
        <v/>
      </c>
      <c r="DV76" s="88" t="str">
        <f>IF($DR76='Classificação geral'!$C70,'Classificação geral'!$G70,"")</f>
        <v/>
      </c>
      <c r="DW76" s="87">
        <f>IF($DV76='Classificação geral'!$G70,'Classificação geral'!$H70,"")</f>
        <v>0</v>
      </c>
      <c r="DX76" s="176">
        <f>IFERROR(IF(DV76='Classificação geral'!$G70,'Classificação geral'!$K70,""),"")</f>
        <v>0</v>
      </c>
      <c r="DY76" s="176">
        <f>IFERROR(IF(DV76='Classificação geral'!$G70,'Classificação geral'!$L70,""),"")</f>
        <v>0</v>
      </c>
      <c r="DZ76" s="176">
        <f>IFERROR(IF(DV76='Classificação geral'!$G70,'Classificação geral'!$J70,""),"")</f>
        <v>0</v>
      </c>
      <c r="EA76" s="176" t="str">
        <f>IFERROR(IF(DV76='Classificação geral'!$G70,'Classificação geral'!$EP70,""),"")</f>
        <v/>
      </c>
      <c r="EB76" s="176" t="str">
        <f>IFERROR(IF(DV76='Classificação geral'!$G70,'Classificação geral'!$EQ70,""),"")</f>
        <v/>
      </c>
      <c r="EC76" s="176" t="str">
        <f>IFERROR(IF(DV76='Classificação geral'!$G70,'Classificação geral'!$ER70,""),"")</f>
        <v/>
      </c>
      <c r="ED76" s="176" t="str">
        <f>IFERROR(IF(DV76='Classificação geral'!$G70,'Classificação geral'!$ES70,""),"")</f>
        <v/>
      </c>
      <c r="EE76" s="176" t="str">
        <f>IFERROR(IF(DV76='Classificação geral'!$G70,'Classificação geral'!$ET70,""),"")</f>
        <v/>
      </c>
      <c r="EF76" s="180">
        <f>IFERROR(IF(DV76='Classificação geral'!$G70,'Classificação geral'!$AK70,""),"")</f>
        <v>0</v>
      </c>
      <c r="EG76" s="87" t="str">
        <f>IF($DV76='Classificação geral'!$G70,'Classificação geral'!$AL70,"")</f>
        <v/>
      </c>
      <c r="EH76" s="77" t="str">
        <f>IFERROR(RANK(EG76,EG:EG,0)+ COUNTIF(EG$12:EG75,EG76),"")</f>
        <v/>
      </c>
      <c r="EJ76" s="87" t="str">
        <f>IFERROR(IF(AND('Classificação geral'!$G70="fem",'Classificação geral'!$H70=3,'Classificação geral'!$F70="trio"),'Classificação geral'!$C70,""),"")</f>
        <v/>
      </c>
      <c r="EK76" s="88">
        <f>IF(EJ76='Classificação geral'!$C70,'Classificação geral'!$D70,"")</f>
        <v>0</v>
      </c>
      <c r="EL76" s="88">
        <f>IF(EJ76='Classificação geral'!$C70,'Classificação geral'!$E70,"")</f>
        <v>0</v>
      </c>
      <c r="EM76" s="88" t="str">
        <f>IF(EJ76='Classificação geral'!$C70,'Classificação geral'!$F70,"")</f>
        <v/>
      </c>
      <c r="EN76" s="88" t="str">
        <f>IF(EJ76='Classificação geral'!$C70,'Classificação geral'!$G70,"")</f>
        <v/>
      </c>
      <c r="EO76" s="87">
        <f>IF(EN76='Classificação geral'!$G70,'Classificação geral'!$H70,"")</f>
        <v>0</v>
      </c>
      <c r="EP76" s="176">
        <f>IFERROR(IF(EN76='Classificação geral'!$G70,'Classificação geral'!$K70,""),"")</f>
        <v>0</v>
      </c>
      <c r="EQ76" s="176">
        <f>IFERROR(IF(EN76='Classificação geral'!$G70,'Classificação geral'!$L70,""),"")</f>
        <v>0</v>
      </c>
      <c r="ER76" s="176">
        <f>IFERROR(IF(EN76='Classificação geral'!$G70,'Classificação geral'!$J70,""),"")</f>
        <v>0</v>
      </c>
      <c r="ES76" s="176" t="str">
        <f>IFERROR(IF(EN76='Classificação geral'!$G70,'Classificação geral'!$EP70,""),"")</f>
        <v/>
      </c>
      <c r="ET76" s="176" t="str">
        <f>IFERROR(IF(EN76='Classificação geral'!$G70,'Classificação geral'!$EQ70,""),"")</f>
        <v/>
      </c>
      <c r="EU76" s="176" t="str">
        <f>IFERROR(IF(EN76='Classificação geral'!$G70,'Classificação geral'!$ER70,""),"")</f>
        <v/>
      </c>
      <c r="EV76" s="176" t="str">
        <f>IFERROR(IF(EN76='Classificação geral'!$G70,'Classificação geral'!$ES70,""),"")</f>
        <v/>
      </c>
      <c r="EW76" s="176" t="str">
        <f>IFERROR(IF(EN76='Classificação geral'!$G70,'Classificação geral'!$ET70,""),"")</f>
        <v/>
      </c>
      <c r="EX76" s="180">
        <f>IFERROR(IF(EN76='Classificação geral'!$G70,'Classificação geral'!$AK70,""),"")</f>
        <v>0</v>
      </c>
      <c r="EY76" s="87" t="str">
        <f>IF(EN76='Classificação geral'!$G70,'Classificação geral'!$AL70,"")</f>
        <v/>
      </c>
      <c r="EZ76" s="77" t="str">
        <f>IFERROR(RANK(EY76,EY:EY,0)+ COUNTIF(EY$12:EY75,EY76),"")</f>
        <v/>
      </c>
      <c r="FB76" s="87" t="str">
        <f>IFERROR(IF(AND('Classificação geral'!$G70="mas",'Classificação geral'!$H70=3,'Classificação geral'!$F70="trio"),'Classificação geral'!$C70,""),"")</f>
        <v/>
      </c>
      <c r="FC76" s="88">
        <f>IF(FB76='Classificação geral'!$C70,'Classificação geral'!$D70,"")</f>
        <v>0</v>
      </c>
      <c r="FD76" s="88">
        <f>IF(FB76='Classificação geral'!$C70,'Classificação geral'!$E70,"")</f>
        <v>0</v>
      </c>
      <c r="FE76" s="88" t="str">
        <f>IF(FB76='Classificação geral'!$C70,'Classificação geral'!$F70,"")</f>
        <v/>
      </c>
      <c r="FF76" s="88" t="str">
        <f>IF(FB76='Classificação geral'!$C70,'Classificação geral'!$G70,"")</f>
        <v/>
      </c>
      <c r="FG76" s="87">
        <f>IF(FF76='Classificação geral'!$G70,'Classificação geral'!$H70,"")</f>
        <v>0</v>
      </c>
      <c r="FH76" s="176">
        <f>IFERROR(IF(FF76='Classificação geral'!$G70,'Classificação geral'!$K70,""),"")</f>
        <v>0</v>
      </c>
      <c r="FI76" s="176">
        <f>IFERROR(IF(FF76='Classificação geral'!$G70,'Classificação geral'!$L70,""),"")</f>
        <v>0</v>
      </c>
      <c r="FJ76" s="176">
        <f>IFERROR(IF(FF76='Classificação geral'!$G70,'Classificação geral'!$J70,""),"")</f>
        <v>0</v>
      </c>
      <c r="FK76" s="176" t="str">
        <f>IFERROR(IF(FF76='Classificação geral'!$G70,'Classificação geral'!$EP70,""),"")</f>
        <v/>
      </c>
      <c r="FL76" s="176" t="str">
        <f>IFERROR(IF(FF76='Classificação geral'!$G70,'Classificação geral'!$EQ70,""),"")</f>
        <v/>
      </c>
      <c r="FM76" s="176" t="str">
        <f>IFERROR(IF(FF76='Classificação geral'!$G70,'Classificação geral'!$ER70,""),"")</f>
        <v/>
      </c>
      <c r="FN76" s="176" t="str">
        <f>IFERROR(IF(FF76='Classificação geral'!$G70,'Classificação geral'!$ES70,""),"")</f>
        <v/>
      </c>
      <c r="FO76" s="176" t="str">
        <f>IFERROR(IF(FF76='Classificação geral'!$G70,'Classificação geral'!$ET70,""),"")</f>
        <v/>
      </c>
      <c r="FP76" s="180">
        <f>IFERROR(IF(FF76='Classificação geral'!$G70,'Classificação geral'!$AK70,""),"")</f>
        <v>0</v>
      </c>
      <c r="FQ76" s="87" t="str">
        <f>IF(FF76='Classificação geral'!$G70,'Classificação geral'!$AL70,"")</f>
        <v/>
      </c>
      <c r="FR76" s="77" t="str">
        <f>IFERROR(RANK(FQ76,FQ:FQ,0)+ COUNTIF(FQ$12:FQ75,FQ76),"")</f>
        <v/>
      </c>
      <c r="FT76" s="87" t="str">
        <f>IFERROR(IF(AND('Classificação geral'!$G70="misto",'Classificação geral'!$H70=3,'Classificação geral'!$F70="par"),'Classificação geral'!$C70,""),"")</f>
        <v/>
      </c>
      <c r="FU76" s="88">
        <f>IF(FT76='Classificação geral'!$C70,'Classificação geral'!$D70,"")</f>
        <v>0</v>
      </c>
      <c r="FV76" s="88">
        <f>IF(FT76='Classificação geral'!$C70,'Classificação geral'!$E70,"")</f>
        <v>0</v>
      </c>
      <c r="FW76" s="88" t="str">
        <f>IF(FT76='Classificação geral'!$C70,'Classificação geral'!$F70,"")</f>
        <v/>
      </c>
      <c r="FX76" s="88" t="str">
        <f>IF(FT76='Classificação geral'!$C70,'Classificação geral'!$G70,"")</f>
        <v/>
      </c>
      <c r="FY76" s="87">
        <f>IF(FX76='Classificação geral'!$G70,'Classificação geral'!$H70,"")</f>
        <v>0</v>
      </c>
      <c r="FZ76" s="176">
        <f>IFERROR(IF(FX76='Classificação geral'!$G70,'Classificação geral'!$K70,""),"")</f>
        <v>0</v>
      </c>
      <c r="GA76" s="176">
        <f>IFERROR(IF(FX76='Classificação geral'!$G70,'Classificação geral'!$L70,""),"")</f>
        <v>0</v>
      </c>
      <c r="GB76" s="176">
        <f>IFERROR(IF(FX76='Classificação geral'!$G70,'Classificação geral'!$J70,""),"")</f>
        <v>0</v>
      </c>
      <c r="GC76" s="176" t="str">
        <f>IFERROR(IF(FX76='Classificação geral'!$G70,'Classificação geral'!$EP70,""),"")</f>
        <v/>
      </c>
      <c r="GD76" s="176" t="str">
        <f>IFERROR(IF(FX76='Classificação geral'!$G70,'Classificação geral'!$EQ70,""),"")</f>
        <v/>
      </c>
      <c r="GE76" s="176" t="str">
        <f>IFERROR(IF(FX76='Classificação geral'!$G70,'Classificação geral'!$ER70,""),"")</f>
        <v/>
      </c>
      <c r="GF76" s="176" t="str">
        <f>IFERROR(IF(FX76='Classificação geral'!$G70,'Classificação geral'!$ES70,""),"")</f>
        <v/>
      </c>
      <c r="GG76" s="176" t="str">
        <f>IFERROR(IF(FX76='Classificação geral'!$G70,'Classificação geral'!$ET70,""),"")</f>
        <v/>
      </c>
      <c r="GH76" s="180">
        <f>IFERROR(IF(FX76='Classificação geral'!$G70,'Classificação geral'!$AK70,""),"")</f>
        <v>0</v>
      </c>
      <c r="GI76" s="87" t="str">
        <f>IF(FX76='Classificação geral'!$G70,'Classificação geral'!$AL70,"")</f>
        <v/>
      </c>
      <c r="GJ76" s="77" t="str">
        <f>IFERROR(RANK(GI76,GI:GI,0)+ COUNTIF(GI$12:GI75,GI76),"")</f>
        <v/>
      </c>
    </row>
    <row r="77" spans="2:192" s="97" customFormat="1" ht="21.75" customHeight="1" x14ac:dyDescent="0.3">
      <c r="B77" s="89"/>
      <c r="C77" s="89"/>
      <c r="D77" s="89"/>
      <c r="E77" s="89"/>
      <c r="F77" s="90"/>
      <c r="G77" s="90"/>
      <c r="H77" s="90"/>
      <c r="I77" s="90"/>
      <c r="J77" s="90"/>
      <c r="K77" s="90"/>
      <c r="L77" s="90"/>
      <c r="M77" s="90"/>
      <c r="N77" s="90"/>
      <c r="O77" s="90"/>
      <c r="P77" s="90"/>
      <c r="Q77" s="90"/>
      <c r="R77" s="76"/>
      <c r="S77" s="76"/>
      <c r="T77" s="76"/>
      <c r="U77" s="89"/>
      <c r="V77" s="89"/>
      <c r="W77" s="89"/>
      <c r="X77" s="89"/>
      <c r="Y77" s="90"/>
      <c r="Z77" s="90"/>
      <c r="AA77" s="90"/>
      <c r="AB77" s="90"/>
      <c r="AC77" s="90"/>
      <c r="AD77" s="90"/>
      <c r="AE77" s="90"/>
      <c r="AF77" s="90"/>
      <c r="AG77" s="90"/>
      <c r="AH77" s="90"/>
      <c r="AI77" s="90"/>
      <c r="AJ77" s="94"/>
      <c r="AK77" s="76"/>
      <c r="AN77" s="89"/>
      <c r="AO77" s="89"/>
      <c r="AP77" s="90"/>
      <c r="AQ77" s="90"/>
      <c r="AR77" s="90"/>
      <c r="AS77" s="90"/>
      <c r="AT77" s="90"/>
      <c r="AU77" s="90"/>
      <c r="AV77" s="90"/>
      <c r="AW77" s="90"/>
      <c r="AX77" s="90"/>
      <c r="AY77" s="90"/>
      <c r="AZ77" s="90"/>
      <c r="BA77" s="90"/>
      <c r="BB77" s="90"/>
      <c r="BC77" s="90"/>
      <c r="BD77" s="76"/>
      <c r="BE77" s="76"/>
      <c r="BF77" s="76"/>
      <c r="BG77" s="89"/>
      <c r="BH77" s="89"/>
      <c r="BI77" s="90"/>
      <c r="BJ77" s="90"/>
      <c r="BK77" s="90"/>
      <c r="BL77" s="90"/>
      <c r="BM77" s="90"/>
      <c r="BN77" s="90"/>
      <c r="BO77" s="90"/>
      <c r="BP77" s="90"/>
      <c r="BQ77" s="90"/>
      <c r="BR77" s="90"/>
      <c r="BS77" s="90"/>
      <c r="BT77" s="90"/>
      <c r="BU77" s="90"/>
      <c r="BV77" s="94"/>
      <c r="BW77" s="76"/>
      <c r="BY77" s="76"/>
      <c r="BZ77" s="89"/>
      <c r="CA77" s="89"/>
      <c r="CB77" s="90"/>
      <c r="CC77" s="90"/>
      <c r="CD77" s="90"/>
      <c r="CE77" s="90"/>
      <c r="CF77" s="90"/>
      <c r="CG77" s="90"/>
      <c r="CH77" s="90"/>
      <c r="CI77" s="90"/>
      <c r="CJ77" s="90"/>
      <c r="CK77" s="90"/>
      <c r="CL77" s="90"/>
      <c r="CM77" s="90"/>
      <c r="CN77" s="90"/>
      <c r="CO77" s="90"/>
      <c r="CP77" s="76"/>
      <c r="CQ77" s="76"/>
      <c r="CR77" s="76"/>
      <c r="CS77" s="76"/>
      <c r="CT77" s="76"/>
      <c r="CU77" s="76"/>
      <c r="CV77" s="76"/>
      <c r="CW77" s="76"/>
      <c r="CX77" s="76"/>
      <c r="CZ77" s="189" t="str">
        <f>IFERROR(IF(AND('Classificação geral'!$G71="fem",'Classificação geral'!$H71=3,'Classificação geral'!$F71="par"),'Classificação geral'!$C71,""),"")</f>
        <v/>
      </c>
      <c r="DA77" s="178">
        <f>IF($CZ77='Classificação geral'!$C71,'Classificação geral'!$D71,"")</f>
        <v>0</v>
      </c>
      <c r="DB77" s="178">
        <f>IF($CZ77='Classificação geral'!$C71,'Classificação geral'!$E71,"")</f>
        <v>0</v>
      </c>
      <c r="DC77" s="178" t="str">
        <f>IF($CZ77='Classificação geral'!$C71,'Classificação geral'!$F71,"")</f>
        <v/>
      </c>
      <c r="DD77" s="178" t="str">
        <f>IF($CZ77='Classificação geral'!$C71,'Classificação geral'!$G71,"")</f>
        <v/>
      </c>
      <c r="DE77" s="189">
        <f>IF($DD77='Classificação geral'!$G71,'Classificação geral'!$H71,"")</f>
        <v>0</v>
      </c>
      <c r="DF77" s="176">
        <f>IFERROR(IF(DD77='Classificação geral'!$G71,'Classificação geral'!$K71,""),"")</f>
        <v>0</v>
      </c>
      <c r="DG77" s="176">
        <f>IFERROR(IF(DD77='Classificação geral'!$G71,'Classificação geral'!$L71,""),"")</f>
        <v>0</v>
      </c>
      <c r="DH77" s="176">
        <f>IFERROR(IF(DD77='Classificação geral'!$G71,'Classificação geral'!$J71,""),"")</f>
        <v>0</v>
      </c>
      <c r="DI77" s="176" t="str">
        <f>IFERROR(IF(DD77='Classificação geral'!$G71,'Classificação geral'!$EP71,""),"")</f>
        <v/>
      </c>
      <c r="DJ77" s="176" t="str">
        <f>IFERROR(IF(DD77='Classificação geral'!$G71,'Classificação geral'!$EQ71,""),"")</f>
        <v/>
      </c>
      <c r="DK77" s="176" t="str">
        <f>IFERROR(IF(DD77='Classificação geral'!$G71,'Classificação geral'!$ER71,""),"")</f>
        <v/>
      </c>
      <c r="DL77" s="176" t="str">
        <f>IFERROR(IF(DD77='Classificação geral'!$G71,'Classificação geral'!$ES71,""),"")</f>
        <v/>
      </c>
      <c r="DM77" s="176" t="str">
        <f>IFERROR(IF(DD77='Classificação geral'!$G71,'Classificação geral'!$ET71,""),"")</f>
        <v/>
      </c>
      <c r="DN77" s="180">
        <f>IFERROR(IF(DD77='Classificação geral'!$G71,'Classificação geral'!$AK71,""),"")</f>
        <v>0</v>
      </c>
      <c r="DO77" s="190" t="str">
        <f>IF($DD77='Classificação geral'!$G71,'Classificação geral'!$AL71,"")</f>
        <v/>
      </c>
      <c r="DP77" s="179" t="str">
        <f>IFERROR(RANK(DO77,DO:DO,0)+ COUNTIF(DO$12:DO76,DO77),"")</f>
        <v/>
      </c>
      <c r="DR77" s="87" t="str">
        <f>IFERROR(IF(AND('Classificação geral'!$G71="mas",'Classificação geral'!$H71=3,'Classificação geral'!$F71="par"),'Classificação geral'!$C71,""),"")</f>
        <v/>
      </c>
      <c r="DS77" s="88">
        <f>IF($DR77='Classificação geral'!$C71,'Classificação geral'!$D71,"")</f>
        <v>0</v>
      </c>
      <c r="DT77" s="88">
        <f>IF($DR77='Classificação geral'!$C71,'Classificação geral'!$E71,"")</f>
        <v>0</v>
      </c>
      <c r="DU77" s="88" t="str">
        <f>IF($DR77='Classificação geral'!$C71,'Classificação geral'!$F71,"")</f>
        <v/>
      </c>
      <c r="DV77" s="88" t="str">
        <f>IF($DR77='Classificação geral'!$C71,'Classificação geral'!$G71,"")</f>
        <v/>
      </c>
      <c r="DW77" s="87">
        <f>IF($DV77='Classificação geral'!$G71,'Classificação geral'!$H71,"")</f>
        <v>0</v>
      </c>
      <c r="DX77" s="176">
        <f>IFERROR(IF(DV77='Classificação geral'!$G71,'Classificação geral'!$K71,""),"")</f>
        <v>0</v>
      </c>
      <c r="DY77" s="176">
        <f>IFERROR(IF(DV77='Classificação geral'!$G71,'Classificação geral'!$L71,""),"")</f>
        <v>0</v>
      </c>
      <c r="DZ77" s="176">
        <f>IFERROR(IF(DV77='Classificação geral'!$G71,'Classificação geral'!$J71,""),"")</f>
        <v>0</v>
      </c>
      <c r="EA77" s="176" t="str">
        <f>IFERROR(IF(DV77='Classificação geral'!$G71,'Classificação geral'!$EP71,""),"")</f>
        <v/>
      </c>
      <c r="EB77" s="176" t="str">
        <f>IFERROR(IF(DV77='Classificação geral'!$G71,'Classificação geral'!$EQ71,""),"")</f>
        <v/>
      </c>
      <c r="EC77" s="176" t="str">
        <f>IFERROR(IF(DV77='Classificação geral'!$G71,'Classificação geral'!$ER71,""),"")</f>
        <v/>
      </c>
      <c r="ED77" s="176" t="str">
        <f>IFERROR(IF(DV77='Classificação geral'!$G71,'Classificação geral'!$ES71,""),"")</f>
        <v/>
      </c>
      <c r="EE77" s="176" t="str">
        <f>IFERROR(IF(DV77='Classificação geral'!$G71,'Classificação geral'!$ET71,""),"")</f>
        <v/>
      </c>
      <c r="EF77" s="180">
        <f>IFERROR(IF(DV77='Classificação geral'!$G71,'Classificação geral'!$AK71,""),"")</f>
        <v>0</v>
      </c>
      <c r="EG77" s="87" t="str">
        <f>IF($DV77='Classificação geral'!$G71,'Classificação geral'!$AL71,"")</f>
        <v/>
      </c>
      <c r="EH77" s="77" t="str">
        <f>IFERROR(RANK(EG77,EG:EG,0)+ COUNTIF(EG$12:EG76,EG77),"")</f>
        <v/>
      </c>
      <c r="EJ77" s="87" t="str">
        <f>IFERROR(IF(AND('Classificação geral'!$G71="fem",'Classificação geral'!$H71=3,'Classificação geral'!$F71="trio"),'Classificação geral'!$C71,""),"")</f>
        <v/>
      </c>
      <c r="EK77" s="88">
        <f>IF(EJ77='Classificação geral'!$C71,'Classificação geral'!$D71,"")</f>
        <v>0</v>
      </c>
      <c r="EL77" s="88">
        <f>IF(EJ77='Classificação geral'!$C71,'Classificação geral'!$E71,"")</f>
        <v>0</v>
      </c>
      <c r="EM77" s="88" t="str">
        <f>IF(EJ77='Classificação geral'!$C71,'Classificação geral'!$F71,"")</f>
        <v/>
      </c>
      <c r="EN77" s="88" t="str">
        <f>IF(EJ77='Classificação geral'!$C71,'Classificação geral'!$G71,"")</f>
        <v/>
      </c>
      <c r="EO77" s="87">
        <f>IF(EN77='Classificação geral'!$G71,'Classificação geral'!$H71,"")</f>
        <v>0</v>
      </c>
      <c r="EP77" s="176">
        <f>IFERROR(IF(EN77='Classificação geral'!$G71,'Classificação geral'!$K71,""),"")</f>
        <v>0</v>
      </c>
      <c r="EQ77" s="176">
        <f>IFERROR(IF(EN77='Classificação geral'!$G71,'Classificação geral'!$L71,""),"")</f>
        <v>0</v>
      </c>
      <c r="ER77" s="176">
        <f>IFERROR(IF(EN77='Classificação geral'!$G71,'Classificação geral'!$J71,""),"")</f>
        <v>0</v>
      </c>
      <c r="ES77" s="176" t="str">
        <f>IFERROR(IF(EN77='Classificação geral'!$G71,'Classificação geral'!$EP71,""),"")</f>
        <v/>
      </c>
      <c r="ET77" s="176" t="str">
        <f>IFERROR(IF(EN77='Classificação geral'!$G71,'Classificação geral'!$EQ71,""),"")</f>
        <v/>
      </c>
      <c r="EU77" s="176" t="str">
        <f>IFERROR(IF(EN77='Classificação geral'!$G71,'Classificação geral'!$ER71,""),"")</f>
        <v/>
      </c>
      <c r="EV77" s="176" t="str">
        <f>IFERROR(IF(EN77='Classificação geral'!$G71,'Classificação geral'!$ES71,""),"")</f>
        <v/>
      </c>
      <c r="EW77" s="176" t="str">
        <f>IFERROR(IF(EN77='Classificação geral'!$G71,'Classificação geral'!$ET71,""),"")</f>
        <v/>
      </c>
      <c r="EX77" s="180">
        <f>IFERROR(IF(EN77='Classificação geral'!$G71,'Classificação geral'!$AK71,""),"")</f>
        <v>0</v>
      </c>
      <c r="EY77" s="87" t="str">
        <f>IF(EN77='Classificação geral'!$G71,'Classificação geral'!$AL71,"")</f>
        <v/>
      </c>
      <c r="EZ77" s="77" t="str">
        <f>IFERROR(RANK(EY77,EY:EY,0)+ COUNTIF(EY$12:EY76,EY77),"")</f>
        <v/>
      </c>
      <c r="FB77" s="87" t="str">
        <f>IFERROR(IF(AND('Classificação geral'!$G71="mas",'Classificação geral'!$H71=3,'Classificação geral'!$F71="trio"),'Classificação geral'!$C71,""),"")</f>
        <v/>
      </c>
      <c r="FC77" s="88">
        <f>IF(FB77='Classificação geral'!$C71,'Classificação geral'!$D71,"")</f>
        <v>0</v>
      </c>
      <c r="FD77" s="88">
        <f>IF(FB77='Classificação geral'!$C71,'Classificação geral'!$E71,"")</f>
        <v>0</v>
      </c>
      <c r="FE77" s="88" t="str">
        <f>IF(FB77='Classificação geral'!$C71,'Classificação geral'!$F71,"")</f>
        <v/>
      </c>
      <c r="FF77" s="88" t="str">
        <f>IF(FB77='Classificação geral'!$C71,'Classificação geral'!$G71,"")</f>
        <v/>
      </c>
      <c r="FG77" s="87">
        <f>IF(FF77='Classificação geral'!$G71,'Classificação geral'!$H71,"")</f>
        <v>0</v>
      </c>
      <c r="FH77" s="176">
        <f>IFERROR(IF(FF77='Classificação geral'!$G71,'Classificação geral'!$K71,""),"")</f>
        <v>0</v>
      </c>
      <c r="FI77" s="176">
        <f>IFERROR(IF(FF77='Classificação geral'!$G71,'Classificação geral'!$L71,""),"")</f>
        <v>0</v>
      </c>
      <c r="FJ77" s="176">
        <f>IFERROR(IF(FF77='Classificação geral'!$G71,'Classificação geral'!$J71,""),"")</f>
        <v>0</v>
      </c>
      <c r="FK77" s="176" t="str">
        <f>IFERROR(IF(FF77='Classificação geral'!$G71,'Classificação geral'!$EP71,""),"")</f>
        <v/>
      </c>
      <c r="FL77" s="176" t="str">
        <f>IFERROR(IF(FF77='Classificação geral'!$G71,'Classificação geral'!$EQ71,""),"")</f>
        <v/>
      </c>
      <c r="FM77" s="176" t="str">
        <f>IFERROR(IF(FF77='Classificação geral'!$G71,'Classificação geral'!$ER71,""),"")</f>
        <v/>
      </c>
      <c r="FN77" s="176" t="str">
        <f>IFERROR(IF(FF77='Classificação geral'!$G71,'Classificação geral'!$ES71,""),"")</f>
        <v/>
      </c>
      <c r="FO77" s="176" t="str">
        <f>IFERROR(IF(FF77='Classificação geral'!$G71,'Classificação geral'!$ET71,""),"")</f>
        <v/>
      </c>
      <c r="FP77" s="180">
        <f>IFERROR(IF(FF77='Classificação geral'!$G71,'Classificação geral'!$AK71,""),"")</f>
        <v>0</v>
      </c>
      <c r="FQ77" s="87" t="str">
        <f>IF(FF77='Classificação geral'!$G71,'Classificação geral'!$AL71,"")</f>
        <v/>
      </c>
      <c r="FR77" s="77" t="str">
        <f>IFERROR(RANK(FQ77,FQ:FQ,0)+ COUNTIF(FQ$12:FQ76,FQ77),"")</f>
        <v/>
      </c>
      <c r="FT77" s="87" t="str">
        <f>IFERROR(IF(AND('Classificação geral'!$G71="misto",'Classificação geral'!$H71=3,'Classificação geral'!$F71="par"),'Classificação geral'!$C71,""),"")</f>
        <v/>
      </c>
      <c r="FU77" s="88">
        <f>IF(FT77='Classificação geral'!$C71,'Classificação geral'!$D71,"")</f>
        <v>0</v>
      </c>
      <c r="FV77" s="88">
        <f>IF(FT77='Classificação geral'!$C71,'Classificação geral'!$E71,"")</f>
        <v>0</v>
      </c>
      <c r="FW77" s="88" t="str">
        <f>IF(FT77='Classificação geral'!$C71,'Classificação geral'!$F71,"")</f>
        <v/>
      </c>
      <c r="FX77" s="88" t="str">
        <f>IF(FT77='Classificação geral'!$C71,'Classificação geral'!$G71,"")</f>
        <v/>
      </c>
      <c r="FY77" s="87">
        <f>IF(FX77='Classificação geral'!$G71,'Classificação geral'!$H71,"")</f>
        <v>0</v>
      </c>
      <c r="FZ77" s="176">
        <f>IFERROR(IF(FX77='Classificação geral'!$G71,'Classificação geral'!$K71,""),"")</f>
        <v>0</v>
      </c>
      <c r="GA77" s="176">
        <f>IFERROR(IF(FX77='Classificação geral'!$G71,'Classificação geral'!$L71,""),"")</f>
        <v>0</v>
      </c>
      <c r="GB77" s="176">
        <f>IFERROR(IF(FX77='Classificação geral'!$G71,'Classificação geral'!$J71,""),"")</f>
        <v>0</v>
      </c>
      <c r="GC77" s="176" t="str">
        <f>IFERROR(IF(FX77='Classificação geral'!$G71,'Classificação geral'!$EP71,""),"")</f>
        <v/>
      </c>
      <c r="GD77" s="176" t="str">
        <f>IFERROR(IF(FX77='Classificação geral'!$G71,'Classificação geral'!$EQ71,""),"")</f>
        <v/>
      </c>
      <c r="GE77" s="176" t="str">
        <f>IFERROR(IF(FX77='Classificação geral'!$G71,'Classificação geral'!$ER71,""),"")</f>
        <v/>
      </c>
      <c r="GF77" s="176" t="str">
        <f>IFERROR(IF(FX77='Classificação geral'!$G71,'Classificação geral'!$ES71,""),"")</f>
        <v/>
      </c>
      <c r="GG77" s="176" t="str">
        <f>IFERROR(IF(FX77='Classificação geral'!$G71,'Classificação geral'!$ET71,""),"")</f>
        <v/>
      </c>
      <c r="GH77" s="180">
        <f>IFERROR(IF(FX77='Classificação geral'!$G71,'Classificação geral'!$AK71,""),"")</f>
        <v>0</v>
      </c>
      <c r="GI77" s="87" t="str">
        <f>IF(FX77='Classificação geral'!$G71,'Classificação geral'!$AL71,"")</f>
        <v/>
      </c>
      <c r="GJ77" s="77" t="str">
        <f>IFERROR(RANK(GI77,GI:GI,0)+ COUNTIF(GI$12:GI76,GI77),"")</f>
        <v/>
      </c>
    </row>
    <row r="78" spans="2:192" s="97" customFormat="1" ht="21.75" customHeight="1" x14ac:dyDescent="0.3">
      <c r="B78" s="89"/>
      <c r="C78" s="89"/>
      <c r="D78" s="89"/>
      <c r="E78" s="89"/>
      <c r="F78" s="90"/>
      <c r="G78" s="90"/>
      <c r="H78" s="90"/>
      <c r="I78" s="90"/>
      <c r="J78" s="90"/>
      <c r="K78" s="90"/>
      <c r="L78" s="90"/>
      <c r="M78" s="90"/>
      <c r="N78" s="90"/>
      <c r="O78" s="90"/>
      <c r="P78" s="90"/>
      <c r="Q78" s="90"/>
      <c r="R78" s="76"/>
      <c r="S78" s="76"/>
      <c r="T78" s="76"/>
      <c r="U78" s="89"/>
      <c r="V78" s="89"/>
      <c r="W78" s="89"/>
      <c r="X78" s="89"/>
      <c r="Y78" s="90"/>
      <c r="Z78" s="90"/>
      <c r="AA78" s="90"/>
      <c r="AB78" s="90"/>
      <c r="AC78" s="90"/>
      <c r="AD78" s="90"/>
      <c r="AE78" s="90"/>
      <c r="AF78" s="90"/>
      <c r="AG78" s="90"/>
      <c r="AH78" s="90"/>
      <c r="AI78" s="90"/>
      <c r="AJ78" s="94"/>
      <c r="AK78" s="76"/>
      <c r="AN78" s="89"/>
      <c r="AO78" s="89"/>
      <c r="AP78" s="90"/>
      <c r="AQ78" s="90"/>
      <c r="AR78" s="90"/>
      <c r="AS78" s="90"/>
      <c r="AT78" s="90"/>
      <c r="AU78" s="90"/>
      <c r="AV78" s="90"/>
      <c r="AW78" s="90"/>
      <c r="AX78" s="90"/>
      <c r="AY78" s="90"/>
      <c r="AZ78" s="90"/>
      <c r="BA78" s="90"/>
      <c r="BB78" s="90"/>
      <c r="BC78" s="90"/>
      <c r="BD78" s="76"/>
      <c r="BE78" s="76"/>
      <c r="BF78" s="76"/>
      <c r="BG78" s="89"/>
      <c r="BH78" s="89"/>
      <c r="BI78" s="90"/>
      <c r="BJ78" s="90"/>
      <c r="BK78" s="90"/>
      <c r="BL78" s="90"/>
      <c r="BM78" s="90"/>
      <c r="BN78" s="90"/>
      <c r="BO78" s="90"/>
      <c r="BP78" s="90"/>
      <c r="BQ78" s="90"/>
      <c r="BR78" s="90"/>
      <c r="BS78" s="90"/>
      <c r="BT78" s="90"/>
      <c r="BU78" s="90"/>
      <c r="BV78" s="94"/>
      <c r="BW78" s="76"/>
      <c r="BY78" s="76"/>
      <c r="BZ78" s="89"/>
      <c r="CA78" s="89"/>
      <c r="CB78" s="90"/>
      <c r="CC78" s="90"/>
      <c r="CD78" s="90"/>
      <c r="CE78" s="90"/>
      <c r="CF78" s="90"/>
      <c r="CG78" s="90"/>
      <c r="CH78" s="90"/>
      <c r="CI78" s="90"/>
      <c r="CJ78" s="90"/>
      <c r="CK78" s="90"/>
      <c r="CL78" s="90"/>
      <c r="CM78" s="90"/>
      <c r="CN78" s="90"/>
      <c r="CO78" s="90"/>
      <c r="CP78" s="76"/>
      <c r="CQ78" s="76"/>
      <c r="CR78" s="76"/>
      <c r="CS78" s="76"/>
      <c r="CT78" s="76"/>
      <c r="CU78" s="76"/>
      <c r="CV78" s="76"/>
      <c r="CW78" s="76"/>
      <c r="CX78" s="76"/>
      <c r="CZ78" s="189" t="str">
        <f>IFERROR(IF(AND('Classificação geral'!$G72="fem",'Classificação geral'!$H72=3,'Classificação geral'!$F72="par"),'Classificação geral'!$C72,""),"")</f>
        <v/>
      </c>
      <c r="DA78" s="178">
        <f>IF($CZ78='Classificação geral'!$C72,'Classificação geral'!$D72,"")</f>
        <v>0</v>
      </c>
      <c r="DB78" s="178">
        <f>IF($CZ78='Classificação geral'!$C72,'Classificação geral'!$E72,"")</f>
        <v>0</v>
      </c>
      <c r="DC78" s="178" t="str">
        <f>IF($CZ78='Classificação geral'!$C72,'Classificação geral'!$F72,"")</f>
        <v/>
      </c>
      <c r="DD78" s="178" t="str">
        <f>IF($CZ78='Classificação geral'!$C72,'Classificação geral'!$G72,"")</f>
        <v/>
      </c>
      <c r="DE78" s="189">
        <f>IF($DD78='Classificação geral'!$G72,'Classificação geral'!$H72,"")</f>
        <v>0</v>
      </c>
      <c r="DF78" s="176">
        <f>IFERROR(IF(DD78='Classificação geral'!$G72,'Classificação geral'!$K72,""),"")</f>
        <v>0</v>
      </c>
      <c r="DG78" s="176">
        <f>IFERROR(IF(DD78='Classificação geral'!$G72,'Classificação geral'!$L72,""),"")</f>
        <v>0</v>
      </c>
      <c r="DH78" s="176">
        <f>IFERROR(IF(DD78='Classificação geral'!$G72,'Classificação geral'!$J72,""),"")</f>
        <v>0</v>
      </c>
      <c r="DI78" s="176" t="str">
        <f>IFERROR(IF(DD78='Classificação geral'!$G72,'Classificação geral'!$EP72,""),"")</f>
        <v/>
      </c>
      <c r="DJ78" s="176" t="str">
        <f>IFERROR(IF(DD78='Classificação geral'!$G72,'Classificação geral'!$EQ72,""),"")</f>
        <v/>
      </c>
      <c r="DK78" s="176" t="str">
        <f>IFERROR(IF(DD78='Classificação geral'!$G72,'Classificação geral'!$ER72,""),"")</f>
        <v/>
      </c>
      <c r="DL78" s="176" t="str">
        <f>IFERROR(IF(DD78='Classificação geral'!$G72,'Classificação geral'!$ES72,""),"")</f>
        <v/>
      </c>
      <c r="DM78" s="176" t="str">
        <f>IFERROR(IF(DD78='Classificação geral'!$G72,'Classificação geral'!$ET72,""),"")</f>
        <v/>
      </c>
      <c r="DN78" s="180">
        <f>IFERROR(IF(DD78='Classificação geral'!$G72,'Classificação geral'!$AK72,""),"")</f>
        <v>0</v>
      </c>
      <c r="DO78" s="190" t="str">
        <f>IF($DD78='Classificação geral'!$G72,'Classificação geral'!$AL72,"")</f>
        <v/>
      </c>
      <c r="DP78" s="179" t="str">
        <f>IFERROR(RANK(DO78,DO:DO,0)+ COUNTIF(DO$12:DO77,DO78),"")</f>
        <v/>
      </c>
      <c r="DR78" s="87" t="str">
        <f>IFERROR(IF(AND('Classificação geral'!$G72="mas",'Classificação geral'!$H72=3,'Classificação geral'!$F72="par"),'Classificação geral'!$C72,""),"")</f>
        <v/>
      </c>
      <c r="DS78" s="88">
        <f>IF($DR78='Classificação geral'!$C72,'Classificação geral'!$D72,"")</f>
        <v>0</v>
      </c>
      <c r="DT78" s="88">
        <f>IF($DR78='Classificação geral'!$C72,'Classificação geral'!$E72,"")</f>
        <v>0</v>
      </c>
      <c r="DU78" s="88" t="str">
        <f>IF($DR78='Classificação geral'!$C72,'Classificação geral'!$F72,"")</f>
        <v/>
      </c>
      <c r="DV78" s="88" t="str">
        <f>IF($DR78='Classificação geral'!$C72,'Classificação geral'!$G72,"")</f>
        <v/>
      </c>
      <c r="DW78" s="87">
        <f>IF($DV78='Classificação geral'!$G72,'Classificação geral'!$H72,"")</f>
        <v>0</v>
      </c>
      <c r="DX78" s="176">
        <f>IFERROR(IF(DV78='Classificação geral'!$G72,'Classificação geral'!$K72,""),"")</f>
        <v>0</v>
      </c>
      <c r="DY78" s="176">
        <f>IFERROR(IF(DV78='Classificação geral'!$G72,'Classificação geral'!$L72,""),"")</f>
        <v>0</v>
      </c>
      <c r="DZ78" s="176">
        <f>IFERROR(IF(DV78='Classificação geral'!$G72,'Classificação geral'!$J72,""),"")</f>
        <v>0</v>
      </c>
      <c r="EA78" s="176" t="str">
        <f>IFERROR(IF(DV78='Classificação geral'!$G72,'Classificação geral'!$EP72,""),"")</f>
        <v/>
      </c>
      <c r="EB78" s="176" t="str">
        <f>IFERROR(IF(DV78='Classificação geral'!$G72,'Classificação geral'!$EQ72,""),"")</f>
        <v/>
      </c>
      <c r="EC78" s="176" t="str">
        <f>IFERROR(IF(DV78='Classificação geral'!$G72,'Classificação geral'!$ER72,""),"")</f>
        <v/>
      </c>
      <c r="ED78" s="176" t="str">
        <f>IFERROR(IF(DV78='Classificação geral'!$G72,'Classificação geral'!$ES72,""),"")</f>
        <v/>
      </c>
      <c r="EE78" s="176" t="str">
        <f>IFERROR(IF(DV78='Classificação geral'!$G72,'Classificação geral'!$ET72,""),"")</f>
        <v/>
      </c>
      <c r="EF78" s="180">
        <f>IFERROR(IF(DV78='Classificação geral'!$G72,'Classificação geral'!$AK72,""),"")</f>
        <v>0</v>
      </c>
      <c r="EG78" s="87" t="str">
        <f>IF($DV78='Classificação geral'!$G72,'Classificação geral'!$AL72,"")</f>
        <v/>
      </c>
      <c r="EH78" s="77" t="str">
        <f>IFERROR(RANK(EG78,EG:EG,0)+ COUNTIF(EG$12:EG77,EG78),"")</f>
        <v/>
      </c>
      <c r="EJ78" s="87" t="str">
        <f>IFERROR(IF(AND('Classificação geral'!$G72="fem",'Classificação geral'!$H72=3,'Classificação geral'!$F72="trio"),'Classificação geral'!$C72,""),"")</f>
        <v/>
      </c>
      <c r="EK78" s="88">
        <f>IF(EJ78='Classificação geral'!$C72,'Classificação geral'!$D72,"")</f>
        <v>0</v>
      </c>
      <c r="EL78" s="88">
        <f>IF(EJ78='Classificação geral'!$C72,'Classificação geral'!$E72,"")</f>
        <v>0</v>
      </c>
      <c r="EM78" s="88" t="str">
        <f>IF(EJ78='Classificação geral'!$C72,'Classificação geral'!$F72,"")</f>
        <v/>
      </c>
      <c r="EN78" s="88" t="str">
        <f>IF(EJ78='Classificação geral'!$C72,'Classificação geral'!$G72,"")</f>
        <v/>
      </c>
      <c r="EO78" s="87">
        <f>IF(EN78='Classificação geral'!$G72,'Classificação geral'!$H72,"")</f>
        <v>0</v>
      </c>
      <c r="EP78" s="176">
        <f>IFERROR(IF(EN78='Classificação geral'!$G72,'Classificação geral'!$K72,""),"")</f>
        <v>0</v>
      </c>
      <c r="EQ78" s="176">
        <f>IFERROR(IF(EN78='Classificação geral'!$G72,'Classificação geral'!$L72,""),"")</f>
        <v>0</v>
      </c>
      <c r="ER78" s="176">
        <f>IFERROR(IF(EN78='Classificação geral'!$G72,'Classificação geral'!$J72,""),"")</f>
        <v>0</v>
      </c>
      <c r="ES78" s="176" t="str">
        <f>IFERROR(IF(EN78='Classificação geral'!$G72,'Classificação geral'!$EP72,""),"")</f>
        <v/>
      </c>
      <c r="ET78" s="176" t="str">
        <f>IFERROR(IF(EN78='Classificação geral'!$G72,'Classificação geral'!$EQ72,""),"")</f>
        <v/>
      </c>
      <c r="EU78" s="176" t="str">
        <f>IFERROR(IF(EN78='Classificação geral'!$G72,'Classificação geral'!$ER72,""),"")</f>
        <v/>
      </c>
      <c r="EV78" s="176" t="str">
        <f>IFERROR(IF(EN78='Classificação geral'!$G72,'Classificação geral'!$ES72,""),"")</f>
        <v/>
      </c>
      <c r="EW78" s="176" t="str">
        <f>IFERROR(IF(EN78='Classificação geral'!$G72,'Classificação geral'!$ET72,""),"")</f>
        <v/>
      </c>
      <c r="EX78" s="180">
        <f>IFERROR(IF(EN78='Classificação geral'!$G72,'Classificação geral'!$AK72,""),"")</f>
        <v>0</v>
      </c>
      <c r="EY78" s="87" t="str">
        <f>IF(EN78='Classificação geral'!$G72,'Classificação geral'!$AL72,"")</f>
        <v/>
      </c>
      <c r="EZ78" s="77" t="str">
        <f>IFERROR(RANK(EY78,EY:EY,0)+ COUNTIF(EY$12:EY77,EY78),"")</f>
        <v/>
      </c>
      <c r="FB78" s="87" t="str">
        <f>IFERROR(IF(AND('Classificação geral'!$G72="mas",'Classificação geral'!$H72=3,'Classificação geral'!$F72="trio"),'Classificação geral'!$C72,""),"")</f>
        <v/>
      </c>
      <c r="FC78" s="88">
        <f>IF(FB78='Classificação geral'!$C72,'Classificação geral'!$D72,"")</f>
        <v>0</v>
      </c>
      <c r="FD78" s="88">
        <f>IF(FB78='Classificação geral'!$C72,'Classificação geral'!$E72,"")</f>
        <v>0</v>
      </c>
      <c r="FE78" s="88" t="str">
        <f>IF(FB78='Classificação geral'!$C72,'Classificação geral'!$F72,"")</f>
        <v/>
      </c>
      <c r="FF78" s="88" t="str">
        <f>IF(FB78='Classificação geral'!$C72,'Classificação geral'!$G72,"")</f>
        <v/>
      </c>
      <c r="FG78" s="87">
        <f>IF(FF78='Classificação geral'!$G72,'Classificação geral'!$H72,"")</f>
        <v>0</v>
      </c>
      <c r="FH78" s="176">
        <f>IFERROR(IF(FF78='Classificação geral'!$G72,'Classificação geral'!$K72,""),"")</f>
        <v>0</v>
      </c>
      <c r="FI78" s="176">
        <f>IFERROR(IF(FF78='Classificação geral'!$G72,'Classificação geral'!$L72,""),"")</f>
        <v>0</v>
      </c>
      <c r="FJ78" s="176">
        <f>IFERROR(IF(FF78='Classificação geral'!$G72,'Classificação geral'!$J72,""),"")</f>
        <v>0</v>
      </c>
      <c r="FK78" s="176" t="str">
        <f>IFERROR(IF(FF78='Classificação geral'!$G72,'Classificação geral'!$EP72,""),"")</f>
        <v/>
      </c>
      <c r="FL78" s="176" t="str">
        <f>IFERROR(IF(FF78='Classificação geral'!$G72,'Classificação geral'!$EQ72,""),"")</f>
        <v/>
      </c>
      <c r="FM78" s="176" t="str">
        <f>IFERROR(IF(FF78='Classificação geral'!$G72,'Classificação geral'!$ER72,""),"")</f>
        <v/>
      </c>
      <c r="FN78" s="176" t="str">
        <f>IFERROR(IF(FF78='Classificação geral'!$G72,'Classificação geral'!$ES72,""),"")</f>
        <v/>
      </c>
      <c r="FO78" s="176" t="str">
        <f>IFERROR(IF(FF78='Classificação geral'!$G72,'Classificação geral'!$ET72,""),"")</f>
        <v/>
      </c>
      <c r="FP78" s="180">
        <f>IFERROR(IF(FF78='Classificação geral'!$G72,'Classificação geral'!$AK72,""),"")</f>
        <v>0</v>
      </c>
      <c r="FQ78" s="87" t="str">
        <f>IF(FF78='Classificação geral'!$G72,'Classificação geral'!$AL72,"")</f>
        <v/>
      </c>
      <c r="FR78" s="77" t="str">
        <f>IFERROR(RANK(FQ78,FQ:FQ,0)+ COUNTIF(FQ$12:FQ77,FQ78),"")</f>
        <v/>
      </c>
      <c r="FT78" s="87" t="str">
        <f>IFERROR(IF(AND('Classificação geral'!$G72="misto",'Classificação geral'!$H72=3,'Classificação geral'!$F72="par"),'Classificação geral'!$C72,""),"")</f>
        <v/>
      </c>
      <c r="FU78" s="88">
        <f>IF(FT78='Classificação geral'!$C72,'Classificação geral'!$D72,"")</f>
        <v>0</v>
      </c>
      <c r="FV78" s="88">
        <f>IF(FT78='Classificação geral'!$C72,'Classificação geral'!$E72,"")</f>
        <v>0</v>
      </c>
      <c r="FW78" s="88" t="str">
        <f>IF(FT78='Classificação geral'!$C72,'Classificação geral'!$F72,"")</f>
        <v/>
      </c>
      <c r="FX78" s="88" t="str">
        <f>IF(FT78='Classificação geral'!$C72,'Classificação geral'!$G72,"")</f>
        <v/>
      </c>
      <c r="FY78" s="87">
        <f>IF(FX78='Classificação geral'!$G72,'Classificação geral'!$H72,"")</f>
        <v>0</v>
      </c>
      <c r="FZ78" s="176">
        <f>IFERROR(IF(FX78='Classificação geral'!$G72,'Classificação geral'!$K72,""),"")</f>
        <v>0</v>
      </c>
      <c r="GA78" s="176">
        <f>IFERROR(IF(FX78='Classificação geral'!$G72,'Classificação geral'!$L72,""),"")</f>
        <v>0</v>
      </c>
      <c r="GB78" s="176">
        <f>IFERROR(IF(FX78='Classificação geral'!$G72,'Classificação geral'!$J72,""),"")</f>
        <v>0</v>
      </c>
      <c r="GC78" s="176" t="str">
        <f>IFERROR(IF(FX78='Classificação geral'!$G72,'Classificação geral'!$EP72,""),"")</f>
        <v/>
      </c>
      <c r="GD78" s="176" t="str">
        <f>IFERROR(IF(FX78='Classificação geral'!$G72,'Classificação geral'!$EQ72,""),"")</f>
        <v/>
      </c>
      <c r="GE78" s="176" t="str">
        <f>IFERROR(IF(FX78='Classificação geral'!$G72,'Classificação geral'!$ER72,""),"")</f>
        <v/>
      </c>
      <c r="GF78" s="176" t="str">
        <f>IFERROR(IF(FX78='Classificação geral'!$G72,'Classificação geral'!$ES72,""),"")</f>
        <v/>
      </c>
      <c r="GG78" s="176" t="str">
        <f>IFERROR(IF(FX78='Classificação geral'!$G72,'Classificação geral'!$ET72,""),"")</f>
        <v/>
      </c>
      <c r="GH78" s="180">
        <f>IFERROR(IF(FX78='Classificação geral'!$G72,'Classificação geral'!$AK72,""),"")</f>
        <v>0</v>
      </c>
      <c r="GI78" s="87" t="str">
        <f>IF(FX78='Classificação geral'!$G72,'Classificação geral'!$AL72,"")</f>
        <v/>
      </c>
      <c r="GJ78" s="77" t="str">
        <f>IFERROR(RANK(GI78,GI:GI,0)+ COUNTIF(GI$12:GI77,GI78),"")</f>
        <v/>
      </c>
    </row>
    <row r="79" spans="2:192" s="97" customFormat="1" ht="21.75" customHeight="1" x14ac:dyDescent="0.3">
      <c r="B79" s="89"/>
      <c r="C79" s="89"/>
      <c r="D79" s="89"/>
      <c r="E79" s="89"/>
      <c r="F79" s="90"/>
      <c r="G79" s="90"/>
      <c r="H79" s="90"/>
      <c r="I79" s="90"/>
      <c r="J79" s="90"/>
      <c r="K79" s="90"/>
      <c r="L79" s="90"/>
      <c r="M79" s="90"/>
      <c r="N79" s="90"/>
      <c r="O79" s="90"/>
      <c r="P79" s="90"/>
      <c r="Q79" s="90"/>
      <c r="R79" s="76"/>
      <c r="S79" s="76"/>
      <c r="T79" s="76"/>
      <c r="U79" s="89"/>
      <c r="V79" s="89"/>
      <c r="W79" s="89"/>
      <c r="X79" s="89"/>
      <c r="Y79" s="90"/>
      <c r="Z79" s="90"/>
      <c r="AA79" s="90"/>
      <c r="AB79" s="90"/>
      <c r="AC79" s="90"/>
      <c r="AD79" s="90"/>
      <c r="AE79" s="90"/>
      <c r="AF79" s="90"/>
      <c r="AG79" s="90"/>
      <c r="AH79" s="90"/>
      <c r="AI79" s="90"/>
      <c r="AJ79" s="94"/>
      <c r="AK79" s="76"/>
      <c r="AN79" s="89"/>
      <c r="AO79" s="89"/>
      <c r="AP79" s="90"/>
      <c r="AQ79" s="90"/>
      <c r="AR79" s="90"/>
      <c r="AS79" s="90"/>
      <c r="AT79" s="90"/>
      <c r="AU79" s="90"/>
      <c r="AV79" s="90"/>
      <c r="AW79" s="90"/>
      <c r="AX79" s="90"/>
      <c r="AY79" s="90"/>
      <c r="AZ79" s="90"/>
      <c r="BA79" s="90"/>
      <c r="BB79" s="90"/>
      <c r="BC79" s="90"/>
      <c r="BD79" s="76"/>
      <c r="BE79" s="76"/>
      <c r="BF79" s="76"/>
      <c r="BG79" s="89"/>
      <c r="BH79" s="89"/>
      <c r="BI79" s="90"/>
      <c r="BJ79" s="90"/>
      <c r="BK79" s="90"/>
      <c r="BL79" s="90"/>
      <c r="BM79" s="90"/>
      <c r="BN79" s="90"/>
      <c r="BO79" s="90"/>
      <c r="BP79" s="90"/>
      <c r="BQ79" s="90"/>
      <c r="BR79" s="90"/>
      <c r="BS79" s="90"/>
      <c r="BT79" s="90"/>
      <c r="BU79" s="90"/>
      <c r="BV79" s="94"/>
      <c r="BW79" s="76"/>
      <c r="BY79" s="76"/>
      <c r="BZ79" s="89"/>
      <c r="CA79" s="89"/>
      <c r="CB79" s="90"/>
      <c r="CC79" s="90"/>
      <c r="CD79" s="90"/>
      <c r="CE79" s="90"/>
      <c r="CF79" s="90"/>
      <c r="CG79" s="90"/>
      <c r="CH79" s="90"/>
      <c r="CI79" s="90"/>
      <c r="CJ79" s="90"/>
      <c r="CK79" s="90"/>
      <c r="CL79" s="90"/>
      <c r="CM79" s="90"/>
      <c r="CN79" s="90"/>
      <c r="CO79" s="90"/>
      <c r="CP79" s="76"/>
      <c r="CQ79" s="76"/>
      <c r="CR79" s="76"/>
      <c r="CS79" s="76"/>
      <c r="CT79" s="76"/>
      <c r="CU79" s="76"/>
      <c r="CV79" s="76"/>
      <c r="CW79" s="76"/>
      <c r="CX79" s="76"/>
      <c r="CZ79" s="189" t="str">
        <f>IFERROR(IF(AND('Classificação geral'!$G73="fem",'Classificação geral'!$H73=3,'Classificação geral'!$F73="par"),'Classificação geral'!$C73,""),"")</f>
        <v/>
      </c>
      <c r="DA79" s="178">
        <f>IF($CZ79='Classificação geral'!$C73,'Classificação geral'!$D73,"")</f>
        <v>0</v>
      </c>
      <c r="DB79" s="178">
        <f>IF($CZ79='Classificação geral'!$C73,'Classificação geral'!$E73,"")</f>
        <v>0</v>
      </c>
      <c r="DC79" s="178" t="str">
        <f>IF($CZ79='Classificação geral'!$C73,'Classificação geral'!$F73,"")</f>
        <v/>
      </c>
      <c r="DD79" s="178" t="str">
        <f>IF($CZ79='Classificação geral'!$C73,'Classificação geral'!$G73,"")</f>
        <v/>
      </c>
      <c r="DE79" s="189">
        <f>IF($DD79='Classificação geral'!$G73,'Classificação geral'!$H73,"")</f>
        <v>0</v>
      </c>
      <c r="DF79" s="176">
        <f>IFERROR(IF(DD79='Classificação geral'!$G73,'Classificação geral'!$K73,""),"")</f>
        <v>0</v>
      </c>
      <c r="DG79" s="176">
        <f>IFERROR(IF(DD79='Classificação geral'!$G73,'Classificação geral'!$L73,""),"")</f>
        <v>0</v>
      </c>
      <c r="DH79" s="176">
        <f>IFERROR(IF(DD79='Classificação geral'!$G73,'Classificação geral'!$J73,""),"")</f>
        <v>0</v>
      </c>
      <c r="DI79" s="176" t="str">
        <f>IFERROR(IF(DD79='Classificação geral'!$G73,'Classificação geral'!$EP73,""),"")</f>
        <v/>
      </c>
      <c r="DJ79" s="176" t="str">
        <f>IFERROR(IF(DD79='Classificação geral'!$G73,'Classificação geral'!$EQ73,""),"")</f>
        <v/>
      </c>
      <c r="DK79" s="176" t="str">
        <f>IFERROR(IF(DD79='Classificação geral'!$G73,'Classificação geral'!$ER73,""),"")</f>
        <v/>
      </c>
      <c r="DL79" s="176" t="str">
        <f>IFERROR(IF(DD79='Classificação geral'!$G73,'Classificação geral'!$ES73,""),"")</f>
        <v/>
      </c>
      <c r="DM79" s="176" t="str">
        <f>IFERROR(IF(DD79='Classificação geral'!$G73,'Classificação geral'!$ET73,""),"")</f>
        <v/>
      </c>
      <c r="DN79" s="180">
        <f>IFERROR(IF(DD79='Classificação geral'!$G73,'Classificação geral'!$AK73,""),"")</f>
        <v>0</v>
      </c>
      <c r="DO79" s="190" t="str">
        <f>IF($DD79='Classificação geral'!$G73,'Classificação geral'!$AL73,"")</f>
        <v/>
      </c>
      <c r="DP79" s="179" t="str">
        <f>IFERROR(RANK(DO79,DO:DO,0)+ COUNTIF(DO$12:DO78,DO79),"")</f>
        <v/>
      </c>
      <c r="DR79" s="87" t="str">
        <f>IFERROR(IF(AND('Classificação geral'!$G73="mas",'Classificação geral'!$H73=3,'Classificação geral'!$F73="par"),'Classificação geral'!$C73,""),"")</f>
        <v/>
      </c>
      <c r="DS79" s="88">
        <f>IF($DR79='Classificação geral'!$C73,'Classificação geral'!$D73,"")</f>
        <v>0</v>
      </c>
      <c r="DT79" s="88">
        <f>IF($DR79='Classificação geral'!$C73,'Classificação geral'!$E73,"")</f>
        <v>0</v>
      </c>
      <c r="DU79" s="88" t="str">
        <f>IF($DR79='Classificação geral'!$C73,'Classificação geral'!$F73,"")</f>
        <v/>
      </c>
      <c r="DV79" s="88" t="str">
        <f>IF($DR79='Classificação geral'!$C73,'Classificação geral'!$G73,"")</f>
        <v/>
      </c>
      <c r="DW79" s="87">
        <f>IF($DV79='Classificação geral'!$G73,'Classificação geral'!$H73,"")</f>
        <v>0</v>
      </c>
      <c r="DX79" s="176">
        <f>IFERROR(IF(DV79='Classificação geral'!$G73,'Classificação geral'!$K73,""),"")</f>
        <v>0</v>
      </c>
      <c r="DY79" s="176">
        <f>IFERROR(IF(DV79='Classificação geral'!$G73,'Classificação geral'!$L73,""),"")</f>
        <v>0</v>
      </c>
      <c r="DZ79" s="176">
        <f>IFERROR(IF(DV79='Classificação geral'!$G73,'Classificação geral'!$J73,""),"")</f>
        <v>0</v>
      </c>
      <c r="EA79" s="176" t="str">
        <f>IFERROR(IF(DV79='Classificação geral'!$G73,'Classificação geral'!$EP73,""),"")</f>
        <v/>
      </c>
      <c r="EB79" s="176" t="str">
        <f>IFERROR(IF(DV79='Classificação geral'!$G73,'Classificação geral'!$EQ73,""),"")</f>
        <v/>
      </c>
      <c r="EC79" s="176" t="str">
        <f>IFERROR(IF(DV79='Classificação geral'!$G73,'Classificação geral'!$ER73,""),"")</f>
        <v/>
      </c>
      <c r="ED79" s="176" t="str">
        <f>IFERROR(IF(DV79='Classificação geral'!$G73,'Classificação geral'!$ES73,""),"")</f>
        <v/>
      </c>
      <c r="EE79" s="176" t="str">
        <f>IFERROR(IF(DV79='Classificação geral'!$G73,'Classificação geral'!$ET73,""),"")</f>
        <v/>
      </c>
      <c r="EF79" s="180">
        <f>IFERROR(IF(DV79='Classificação geral'!$G73,'Classificação geral'!$AK73,""),"")</f>
        <v>0</v>
      </c>
      <c r="EG79" s="87" t="str">
        <f>IF($DV79='Classificação geral'!$G73,'Classificação geral'!$AL73,"")</f>
        <v/>
      </c>
      <c r="EH79" s="77" t="str">
        <f>IFERROR(RANK(EG79,EG:EG,0)+ COUNTIF(EG$12:EG78,EG79),"")</f>
        <v/>
      </c>
      <c r="EJ79" s="87" t="str">
        <f>IFERROR(IF(AND('Classificação geral'!$G73="fem",'Classificação geral'!$H73=3,'Classificação geral'!$F73="trio"),'Classificação geral'!$C73,""),"")</f>
        <v/>
      </c>
      <c r="EK79" s="88">
        <f>IF(EJ79='Classificação geral'!$C73,'Classificação geral'!$D73,"")</f>
        <v>0</v>
      </c>
      <c r="EL79" s="88">
        <f>IF(EJ79='Classificação geral'!$C73,'Classificação geral'!$E73,"")</f>
        <v>0</v>
      </c>
      <c r="EM79" s="88" t="str">
        <f>IF(EJ79='Classificação geral'!$C73,'Classificação geral'!$F73,"")</f>
        <v/>
      </c>
      <c r="EN79" s="88" t="str">
        <f>IF(EJ79='Classificação geral'!$C73,'Classificação geral'!$G73,"")</f>
        <v/>
      </c>
      <c r="EO79" s="87">
        <f>IF(EN79='Classificação geral'!$G73,'Classificação geral'!$H73,"")</f>
        <v>0</v>
      </c>
      <c r="EP79" s="176">
        <f>IFERROR(IF(EN79='Classificação geral'!$G73,'Classificação geral'!$K73,""),"")</f>
        <v>0</v>
      </c>
      <c r="EQ79" s="176">
        <f>IFERROR(IF(EN79='Classificação geral'!$G73,'Classificação geral'!$L73,""),"")</f>
        <v>0</v>
      </c>
      <c r="ER79" s="176">
        <f>IFERROR(IF(EN79='Classificação geral'!$G73,'Classificação geral'!$J73,""),"")</f>
        <v>0</v>
      </c>
      <c r="ES79" s="176" t="str">
        <f>IFERROR(IF(EN79='Classificação geral'!$G73,'Classificação geral'!$EP73,""),"")</f>
        <v/>
      </c>
      <c r="ET79" s="176" t="str">
        <f>IFERROR(IF(EN79='Classificação geral'!$G73,'Classificação geral'!$EQ73,""),"")</f>
        <v/>
      </c>
      <c r="EU79" s="176" t="str">
        <f>IFERROR(IF(EN79='Classificação geral'!$G73,'Classificação geral'!$ER73,""),"")</f>
        <v/>
      </c>
      <c r="EV79" s="176" t="str">
        <f>IFERROR(IF(EN79='Classificação geral'!$G73,'Classificação geral'!$ES73,""),"")</f>
        <v/>
      </c>
      <c r="EW79" s="176" t="str">
        <f>IFERROR(IF(EN79='Classificação geral'!$G73,'Classificação geral'!$ET73,""),"")</f>
        <v/>
      </c>
      <c r="EX79" s="180">
        <f>IFERROR(IF(EN79='Classificação geral'!$G73,'Classificação geral'!$AK73,""),"")</f>
        <v>0</v>
      </c>
      <c r="EY79" s="87" t="str">
        <f>IF(EN79='Classificação geral'!$G73,'Classificação geral'!$AL73,"")</f>
        <v/>
      </c>
      <c r="EZ79" s="77" t="str">
        <f>IFERROR(RANK(EY79,EY:EY,0)+ COUNTIF(EY$12:EY78,EY79),"")</f>
        <v/>
      </c>
      <c r="FB79" s="87" t="str">
        <f>IFERROR(IF(AND('Classificação geral'!$G73="mas",'Classificação geral'!$H73=3,'Classificação geral'!$F73="trio"),'Classificação geral'!$C73,""),"")</f>
        <v/>
      </c>
      <c r="FC79" s="88">
        <f>IF(FB79='Classificação geral'!$C73,'Classificação geral'!$D73,"")</f>
        <v>0</v>
      </c>
      <c r="FD79" s="88">
        <f>IF(FB79='Classificação geral'!$C73,'Classificação geral'!$E73,"")</f>
        <v>0</v>
      </c>
      <c r="FE79" s="88" t="str">
        <f>IF(FB79='Classificação geral'!$C73,'Classificação geral'!$F73,"")</f>
        <v/>
      </c>
      <c r="FF79" s="88" t="str">
        <f>IF(FB79='Classificação geral'!$C73,'Classificação geral'!$G73,"")</f>
        <v/>
      </c>
      <c r="FG79" s="87">
        <f>IF(FF79='Classificação geral'!$G73,'Classificação geral'!$H73,"")</f>
        <v>0</v>
      </c>
      <c r="FH79" s="176">
        <f>IFERROR(IF(FF79='Classificação geral'!$G73,'Classificação geral'!$K73,""),"")</f>
        <v>0</v>
      </c>
      <c r="FI79" s="176">
        <f>IFERROR(IF(FF79='Classificação geral'!$G73,'Classificação geral'!$L73,""),"")</f>
        <v>0</v>
      </c>
      <c r="FJ79" s="176">
        <f>IFERROR(IF(FF79='Classificação geral'!$G73,'Classificação geral'!$J73,""),"")</f>
        <v>0</v>
      </c>
      <c r="FK79" s="176" t="str">
        <f>IFERROR(IF(FF79='Classificação geral'!$G73,'Classificação geral'!$EP73,""),"")</f>
        <v/>
      </c>
      <c r="FL79" s="176" t="str">
        <f>IFERROR(IF(FF79='Classificação geral'!$G73,'Classificação geral'!$EQ73,""),"")</f>
        <v/>
      </c>
      <c r="FM79" s="176" t="str">
        <f>IFERROR(IF(FF79='Classificação geral'!$G73,'Classificação geral'!$ER73,""),"")</f>
        <v/>
      </c>
      <c r="FN79" s="176" t="str">
        <f>IFERROR(IF(FF79='Classificação geral'!$G73,'Classificação geral'!$ES73,""),"")</f>
        <v/>
      </c>
      <c r="FO79" s="176" t="str">
        <f>IFERROR(IF(FF79='Classificação geral'!$G73,'Classificação geral'!$ET73,""),"")</f>
        <v/>
      </c>
      <c r="FP79" s="180">
        <f>IFERROR(IF(FF79='Classificação geral'!$G73,'Classificação geral'!$AK73,""),"")</f>
        <v>0</v>
      </c>
      <c r="FQ79" s="87" t="str">
        <f>IF(FF79='Classificação geral'!$G73,'Classificação geral'!$AL73,"")</f>
        <v/>
      </c>
      <c r="FR79" s="77" t="str">
        <f>IFERROR(RANK(FQ79,FQ:FQ,0)+ COUNTIF(FQ$12:FQ78,FQ79),"")</f>
        <v/>
      </c>
      <c r="FT79" s="87" t="str">
        <f>IFERROR(IF(AND('Classificação geral'!$G73="misto",'Classificação geral'!$H73=3,'Classificação geral'!$F73="par"),'Classificação geral'!$C73,""),"")</f>
        <v/>
      </c>
      <c r="FU79" s="88">
        <f>IF(FT79='Classificação geral'!$C73,'Classificação geral'!$D73,"")</f>
        <v>0</v>
      </c>
      <c r="FV79" s="88">
        <f>IF(FT79='Classificação geral'!$C73,'Classificação geral'!$E73,"")</f>
        <v>0</v>
      </c>
      <c r="FW79" s="88" t="str">
        <f>IF(FT79='Classificação geral'!$C73,'Classificação geral'!$F73,"")</f>
        <v/>
      </c>
      <c r="FX79" s="88" t="str">
        <f>IF(FT79='Classificação geral'!$C73,'Classificação geral'!$G73,"")</f>
        <v/>
      </c>
      <c r="FY79" s="87">
        <f>IF(FX79='Classificação geral'!$G73,'Classificação geral'!$H73,"")</f>
        <v>0</v>
      </c>
      <c r="FZ79" s="176">
        <f>IFERROR(IF(FX79='Classificação geral'!$G73,'Classificação geral'!$K73,""),"")</f>
        <v>0</v>
      </c>
      <c r="GA79" s="176">
        <f>IFERROR(IF(FX79='Classificação geral'!$G73,'Classificação geral'!$L73,""),"")</f>
        <v>0</v>
      </c>
      <c r="GB79" s="176">
        <f>IFERROR(IF(FX79='Classificação geral'!$G73,'Classificação geral'!$J73,""),"")</f>
        <v>0</v>
      </c>
      <c r="GC79" s="176" t="str">
        <f>IFERROR(IF(FX79='Classificação geral'!$G73,'Classificação geral'!$EP73,""),"")</f>
        <v/>
      </c>
      <c r="GD79" s="176" t="str">
        <f>IFERROR(IF(FX79='Classificação geral'!$G73,'Classificação geral'!$EQ73,""),"")</f>
        <v/>
      </c>
      <c r="GE79" s="176" t="str">
        <f>IFERROR(IF(FX79='Classificação geral'!$G73,'Classificação geral'!$ER73,""),"")</f>
        <v/>
      </c>
      <c r="GF79" s="176" t="str">
        <f>IFERROR(IF(FX79='Classificação geral'!$G73,'Classificação geral'!$ES73,""),"")</f>
        <v/>
      </c>
      <c r="GG79" s="176" t="str">
        <f>IFERROR(IF(FX79='Classificação geral'!$G73,'Classificação geral'!$ET73,""),"")</f>
        <v/>
      </c>
      <c r="GH79" s="180">
        <f>IFERROR(IF(FX79='Classificação geral'!$G73,'Classificação geral'!$AK73,""),"")</f>
        <v>0</v>
      </c>
      <c r="GI79" s="87" t="str">
        <f>IF(FX79='Classificação geral'!$G73,'Classificação geral'!$AL73,"")</f>
        <v/>
      </c>
      <c r="GJ79" s="77" t="str">
        <f>IFERROR(RANK(GI79,GI:GI,0)+ COUNTIF(GI$12:GI78,GI79),"")</f>
        <v/>
      </c>
    </row>
    <row r="80" spans="2:192" s="97" customFormat="1" ht="21.75" customHeight="1" x14ac:dyDescent="0.3">
      <c r="B80" s="89"/>
      <c r="C80" s="89"/>
      <c r="D80" s="89"/>
      <c r="E80" s="89"/>
      <c r="F80" s="90"/>
      <c r="G80" s="90"/>
      <c r="H80" s="90"/>
      <c r="I80" s="90"/>
      <c r="J80" s="90"/>
      <c r="K80" s="90"/>
      <c r="L80" s="90"/>
      <c r="M80" s="90"/>
      <c r="N80" s="90"/>
      <c r="O80" s="90"/>
      <c r="P80" s="90"/>
      <c r="Q80" s="90"/>
      <c r="R80" s="76"/>
      <c r="S80" s="76"/>
      <c r="T80" s="76"/>
      <c r="U80" s="89"/>
      <c r="V80" s="89"/>
      <c r="W80" s="89"/>
      <c r="X80" s="89"/>
      <c r="Y80" s="90"/>
      <c r="Z80" s="90"/>
      <c r="AA80" s="90"/>
      <c r="AB80" s="90"/>
      <c r="AC80" s="90"/>
      <c r="AD80" s="90"/>
      <c r="AE80" s="90"/>
      <c r="AF80" s="90"/>
      <c r="AG80" s="90"/>
      <c r="AH80" s="90"/>
      <c r="AI80" s="90"/>
      <c r="AJ80" s="94"/>
      <c r="AK80" s="76"/>
      <c r="AN80" s="89"/>
      <c r="AO80" s="89"/>
      <c r="AP80" s="90"/>
      <c r="AQ80" s="90"/>
      <c r="AR80" s="90"/>
      <c r="AS80" s="90"/>
      <c r="AT80" s="90"/>
      <c r="AU80" s="90"/>
      <c r="AV80" s="90"/>
      <c r="AW80" s="90"/>
      <c r="AX80" s="90"/>
      <c r="AY80" s="90"/>
      <c r="AZ80" s="90"/>
      <c r="BA80" s="90"/>
      <c r="BB80" s="90"/>
      <c r="BC80" s="90"/>
      <c r="BD80" s="76"/>
      <c r="BE80" s="76"/>
      <c r="BF80" s="76"/>
      <c r="BG80" s="89"/>
      <c r="BH80" s="89"/>
      <c r="BI80" s="90"/>
      <c r="BJ80" s="90"/>
      <c r="BK80" s="90"/>
      <c r="BL80" s="90"/>
      <c r="BM80" s="90"/>
      <c r="BN80" s="90"/>
      <c r="BO80" s="90"/>
      <c r="BP80" s="90"/>
      <c r="BQ80" s="90"/>
      <c r="BR80" s="90"/>
      <c r="BS80" s="90"/>
      <c r="BT80" s="90"/>
      <c r="BU80" s="90"/>
      <c r="BV80" s="94"/>
      <c r="BW80" s="76"/>
      <c r="BY80" s="76"/>
      <c r="BZ80" s="89"/>
      <c r="CA80" s="89"/>
      <c r="CB80" s="90"/>
      <c r="CC80" s="90"/>
      <c r="CD80" s="90"/>
      <c r="CE80" s="90"/>
      <c r="CF80" s="90"/>
      <c r="CG80" s="90"/>
      <c r="CH80" s="90"/>
      <c r="CI80" s="90"/>
      <c r="CJ80" s="90"/>
      <c r="CK80" s="90"/>
      <c r="CL80" s="90"/>
      <c r="CM80" s="90"/>
      <c r="CN80" s="90"/>
      <c r="CO80" s="90"/>
      <c r="CP80" s="76"/>
      <c r="CQ80" s="76"/>
      <c r="CR80" s="76"/>
      <c r="CS80" s="76"/>
      <c r="CT80" s="76"/>
      <c r="CU80" s="76"/>
      <c r="CV80" s="76"/>
      <c r="CW80" s="76"/>
      <c r="CX80" s="76"/>
      <c r="CZ80" s="189" t="str">
        <f>IFERROR(IF(AND('Classificação geral'!$G74="fem",'Classificação geral'!$H74=3,'Classificação geral'!$F74="par"),'Classificação geral'!$C74,""),"")</f>
        <v/>
      </c>
      <c r="DA80" s="178">
        <f>IF($CZ80='Classificação geral'!$C74,'Classificação geral'!$D74,"")</f>
        <v>0</v>
      </c>
      <c r="DB80" s="178">
        <f>IF($CZ80='Classificação geral'!$C74,'Classificação geral'!$E74,"")</f>
        <v>0</v>
      </c>
      <c r="DC80" s="178" t="str">
        <f>IF($CZ80='Classificação geral'!$C74,'Classificação geral'!$F74,"")</f>
        <v/>
      </c>
      <c r="DD80" s="178" t="str">
        <f>IF($CZ80='Classificação geral'!$C74,'Classificação geral'!$G74,"")</f>
        <v/>
      </c>
      <c r="DE80" s="189">
        <f>IF($DD80='Classificação geral'!$G74,'Classificação geral'!$H74,"")</f>
        <v>0</v>
      </c>
      <c r="DF80" s="176">
        <f>IFERROR(IF(DD80='Classificação geral'!$G74,'Classificação geral'!$K74,""),"")</f>
        <v>0</v>
      </c>
      <c r="DG80" s="176">
        <f>IFERROR(IF(DD80='Classificação geral'!$G74,'Classificação geral'!$L74,""),"")</f>
        <v>0</v>
      </c>
      <c r="DH80" s="176">
        <f>IFERROR(IF(DD80='Classificação geral'!$G74,'Classificação geral'!$J74,""),"")</f>
        <v>0</v>
      </c>
      <c r="DI80" s="176" t="str">
        <f>IFERROR(IF(DD80='Classificação geral'!$G74,'Classificação geral'!$EP74,""),"")</f>
        <v/>
      </c>
      <c r="DJ80" s="176" t="str">
        <f>IFERROR(IF(DD80='Classificação geral'!$G74,'Classificação geral'!$EQ74,""),"")</f>
        <v/>
      </c>
      <c r="DK80" s="176" t="str">
        <f>IFERROR(IF(DD80='Classificação geral'!$G74,'Classificação geral'!$ER74,""),"")</f>
        <v/>
      </c>
      <c r="DL80" s="176" t="str">
        <f>IFERROR(IF(DD80='Classificação geral'!$G74,'Classificação geral'!$ES74,""),"")</f>
        <v/>
      </c>
      <c r="DM80" s="176" t="str">
        <f>IFERROR(IF(DD80='Classificação geral'!$G74,'Classificação geral'!$ET74,""),"")</f>
        <v/>
      </c>
      <c r="DN80" s="180">
        <f>IFERROR(IF(DD80='Classificação geral'!$G74,'Classificação geral'!$AK74,""),"")</f>
        <v>0</v>
      </c>
      <c r="DO80" s="190" t="str">
        <f>IF($DD80='Classificação geral'!$G74,'Classificação geral'!$AL74,"")</f>
        <v/>
      </c>
      <c r="DP80" s="179" t="str">
        <f>IFERROR(RANK(DO80,DO:DO,0)+ COUNTIF(DO$12:DO79,DO80),"")</f>
        <v/>
      </c>
      <c r="DR80" s="87" t="str">
        <f>IFERROR(IF(AND('Classificação geral'!$G74="mas",'Classificação geral'!$H74=3,'Classificação geral'!$F74="par"),'Classificação geral'!$C74,""),"")</f>
        <v/>
      </c>
      <c r="DS80" s="88">
        <f>IF($DR80='Classificação geral'!$C74,'Classificação geral'!$D74,"")</f>
        <v>0</v>
      </c>
      <c r="DT80" s="88">
        <f>IF($DR80='Classificação geral'!$C74,'Classificação geral'!$E74,"")</f>
        <v>0</v>
      </c>
      <c r="DU80" s="88" t="str">
        <f>IF($DR80='Classificação geral'!$C74,'Classificação geral'!$F74,"")</f>
        <v/>
      </c>
      <c r="DV80" s="88" t="str">
        <f>IF($DR80='Classificação geral'!$C74,'Classificação geral'!$G74,"")</f>
        <v/>
      </c>
      <c r="DW80" s="87">
        <f>IF($DV80='Classificação geral'!$G74,'Classificação geral'!$H74,"")</f>
        <v>0</v>
      </c>
      <c r="DX80" s="176">
        <f>IFERROR(IF(DV80='Classificação geral'!$G74,'Classificação geral'!$K74,""),"")</f>
        <v>0</v>
      </c>
      <c r="DY80" s="176">
        <f>IFERROR(IF(DV80='Classificação geral'!$G74,'Classificação geral'!$L74,""),"")</f>
        <v>0</v>
      </c>
      <c r="DZ80" s="176">
        <f>IFERROR(IF(DV80='Classificação geral'!$G74,'Classificação geral'!$J74,""),"")</f>
        <v>0</v>
      </c>
      <c r="EA80" s="176" t="str">
        <f>IFERROR(IF(DV80='Classificação geral'!$G74,'Classificação geral'!$EP74,""),"")</f>
        <v/>
      </c>
      <c r="EB80" s="176" t="str">
        <f>IFERROR(IF(DV80='Classificação geral'!$G74,'Classificação geral'!$EQ74,""),"")</f>
        <v/>
      </c>
      <c r="EC80" s="176" t="str">
        <f>IFERROR(IF(DV80='Classificação geral'!$G74,'Classificação geral'!$ER74,""),"")</f>
        <v/>
      </c>
      <c r="ED80" s="176" t="str">
        <f>IFERROR(IF(DV80='Classificação geral'!$G74,'Classificação geral'!$ES74,""),"")</f>
        <v/>
      </c>
      <c r="EE80" s="176" t="str">
        <f>IFERROR(IF(DV80='Classificação geral'!$G74,'Classificação geral'!$ET74,""),"")</f>
        <v/>
      </c>
      <c r="EF80" s="180">
        <f>IFERROR(IF(DV80='Classificação geral'!$G74,'Classificação geral'!$AK74,""),"")</f>
        <v>0</v>
      </c>
      <c r="EG80" s="87" t="str">
        <f>IF($DV80='Classificação geral'!$G74,'Classificação geral'!$AL74,"")</f>
        <v/>
      </c>
      <c r="EH80" s="77" t="str">
        <f>IFERROR(RANK(EG80,EG:EG,0)+ COUNTIF(EG$12:EG79,EG80),"")</f>
        <v/>
      </c>
      <c r="EJ80" s="87" t="str">
        <f>IFERROR(IF(AND('Classificação geral'!$G74="fem",'Classificação geral'!$H74=3,'Classificação geral'!$F74="trio"),'Classificação geral'!$C74,""),"")</f>
        <v/>
      </c>
      <c r="EK80" s="88">
        <f>IF(EJ80='Classificação geral'!$C74,'Classificação geral'!$D74,"")</f>
        <v>0</v>
      </c>
      <c r="EL80" s="88">
        <f>IF(EJ80='Classificação geral'!$C74,'Classificação geral'!$E74,"")</f>
        <v>0</v>
      </c>
      <c r="EM80" s="88" t="str">
        <f>IF(EJ80='Classificação geral'!$C74,'Classificação geral'!$F74,"")</f>
        <v/>
      </c>
      <c r="EN80" s="88" t="str">
        <f>IF(EJ80='Classificação geral'!$C74,'Classificação geral'!$G74,"")</f>
        <v/>
      </c>
      <c r="EO80" s="87">
        <f>IF(EN80='Classificação geral'!$G74,'Classificação geral'!$H74,"")</f>
        <v>0</v>
      </c>
      <c r="EP80" s="176">
        <f>IFERROR(IF(EN80='Classificação geral'!$G74,'Classificação geral'!$K74,""),"")</f>
        <v>0</v>
      </c>
      <c r="EQ80" s="176">
        <f>IFERROR(IF(EN80='Classificação geral'!$G74,'Classificação geral'!$L74,""),"")</f>
        <v>0</v>
      </c>
      <c r="ER80" s="176">
        <f>IFERROR(IF(EN80='Classificação geral'!$G74,'Classificação geral'!$J74,""),"")</f>
        <v>0</v>
      </c>
      <c r="ES80" s="176" t="str">
        <f>IFERROR(IF(EN80='Classificação geral'!$G74,'Classificação geral'!$EP74,""),"")</f>
        <v/>
      </c>
      <c r="ET80" s="176" t="str">
        <f>IFERROR(IF(EN80='Classificação geral'!$G74,'Classificação geral'!$EQ74,""),"")</f>
        <v/>
      </c>
      <c r="EU80" s="176" t="str">
        <f>IFERROR(IF(EN80='Classificação geral'!$G74,'Classificação geral'!$ER74,""),"")</f>
        <v/>
      </c>
      <c r="EV80" s="176" t="str">
        <f>IFERROR(IF(EN80='Classificação geral'!$G74,'Classificação geral'!$ES74,""),"")</f>
        <v/>
      </c>
      <c r="EW80" s="176" t="str">
        <f>IFERROR(IF(EN80='Classificação geral'!$G74,'Classificação geral'!$ET74,""),"")</f>
        <v/>
      </c>
      <c r="EX80" s="180">
        <f>IFERROR(IF(EN80='Classificação geral'!$G74,'Classificação geral'!$AK74,""),"")</f>
        <v>0</v>
      </c>
      <c r="EY80" s="87" t="str">
        <f>IF(EN80='Classificação geral'!$G74,'Classificação geral'!$AL74,"")</f>
        <v/>
      </c>
      <c r="EZ80" s="77" t="str">
        <f>IFERROR(RANK(EY80,EY:EY,0)+ COUNTIF(EY$12:EY79,EY80),"")</f>
        <v/>
      </c>
      <c r="FB80" s="87" t="str">
        <f>IFERROR(IF(AND('Classificação geral'!$G74="mas",'Classificação geral'!$H74=3,'Classificação geral'!$F74="trio"),'Classificação geral'!$C74,""),"")</f>
        <v/>
      </c>
      <c r="FC80" s="88">
        <f>IF(FB80='Classificação geral'!$C74,'Classificação geral'!$D74,"")</f>
        <v>0</v>
      </c>
      <c r="FD80" s="88">
        <f>IF(FB80='Classificação geral'!$C74,'Classificação geral'!$E74,"")</f>
        <v>0</v>
      </c>
      <c r="FE80" s="88" t="str">
        <f>IF(FB80='Classificação geral'!$C74,'Classificação geral'!$F74,"")</f>
        <v/>
      </c>
      <c r="FF80" s="88" t="str">
        <f>IF(FB80='Classificação geral'!$C74,'Classificação geral'!$G74,"")</f>
        <v/>
      </c>
      <c r="FG80" s="87">
        <f>IF(FF80='Classificação geral'!$G74,'Classificação geral'!$H74,"")</f>
        <v>0</v>
      </c>
      <c r="FH80" s="176">
        <f>IFERROR(IF(FF80='Classificação geral'!$G74,'Classificação geral'!$K74,""),"")</f>
        <v>0</v>
      </c>
      <c r="FI80" s="176">
        <f>IFERROR(IF(FF80='Classificação geral'!$G74,'Classificação geral'!$L74,""),"")</f>
        <v>0</v>
      </c>
      <c r="FJ80" s="176">
        <f>IFERROR(IF(FF80='Classificação geral'!$G74,'Classificação geral'!$J74,""),"")</f>
        <v>0</v>
      </c>
      <c r="FK80" s="176" t="str">
        <f>IFERROR(IF(FF80='Classificação geral'!$G74,'Classificação geral'!$EP74,""),"")</f>
        <v/>
      </c>
      <c r="FL80" s="176" t="str">
        <f>IFERROR(IF(FF80='Classificação geral'!$G74,'Classificação geral'!$EQ74,""),"")</f>
        <v/>
      </c>
      <c r="FM80" s="176" t="str">
        <f>IFERROR(IF(FF80='Classificação geral'!$G74,'Classificação geral'!$ER74,""),"")</f>
        <v/>
      </c>
      <c r="FN80" s="176" t="str">
        <f>IFERROR(IF(FF80='Classificação geral'!$G74,'Classificação geral'!$ES74,""),"")</f>
        <v/>
      </c>
      <c r="FO80" s="176" t="str">
        <f>IFERROR(IF(FF80='Classificação geral'!$G74,'Classificação geral'!$ET74,""),"")</f>
        <v/>
      </c>
      <c r="FP80" s="180">
        <f>IFERROR(IF(FF80='Classificação geral'!$G74,'Classificação geral'!$AK74,""),"")</f>
        <v>0</v>
      </c>
      <c r="FQ80" s="87" t="str">
        <f>IF(FF80='Classificação geral'!$G74,'Classificação geral'!$AL74,"")</f>
        <v/>
      </c>
      <c r="FR80" s="77" t="str">
        <f>IFERROR(RANK(FQ80,FQ:FQ,0)+ COUNTIF(FQ$12:FQ79,FQ80),"")</f>
        <v/>
      </c>
      <c r="FT80" s="87" t="str">
        <f>IFERROR(IF(AND('Classificação geral'!$G74="misto",'Classificação geral'!$H74=3,'Classificação geral'!$F74="par"),'Classificação geral'!$C74,""),"")</f>
        <v/>
      </c>
      <c r="FU80" s="88">
        <f>IF(FT80='Classificação geral'!$C74,'Classificação geral'!$D74,"")</f>
        <v>0</v>
      </c>
      <c r="FV80" s="88">
        <f>IF(FT80='Classificação geral'!$C74,'Classificação geral'!$E74,"")</f>
        <v>0</v>
      </c>
      <c r="FW80" s="88" t="str">
        <f>IF(FT80='Classificação geral'!$C74,'Classificação geral'!$F74,"")</f>
        <v/>
      </c>
      <c r="FX80" s="88" t="str">
        <f>IF(FT80='Classificação geral'!$C74,'Classificação geral'!$G74,"")</f>
        <v/>
      </c>
      <c r="FY80" s="87">
        <f>IF(FX80='Classificação geral'!$G74,'Classificação geral'!$H74,"")</f>
        <v>0</v>
      </c>
      <c r="FZ80" s="176">
        <f>IFERROR(IF(FX80='Classificação geral'!$G74,'Classificação geral'!$K74,""),"")</f>
        <v>0</v>
      </c>
      <c r="GA80" s="176">
        <f>IFERROR(IF(FX80='Classificação geral'!$G74,'Classificação geral'!$L74,""),"")</f>
        <v>0</v>
      </c>
      <c r="GB80" s="176">
        <f>IFERROR(IF(FX80='Classificação geral'!$G74,'Classificação geral'!$J74,""),"")</f>
        <v>0</v>
      </c>
      <c r="GC80" s="176" t="str">
        <f>IFERROR(IF(FX80='Classificação geral'!$G74,'Classificação geral'!$EP74,""),"")</f>
        <v/>
      </c>
      <c r="GD80" s="176" t="str">
        <f>IFERROR(IF(FX80='Classificação geral'!$G74,'Classificação geral'!$EQ74,""),"")</f>
        <v/>
      </c>
      <c r="GE80" s="176" t="str">
        <f>IFERROR(IF(FX80='Classificação geral'!$G74,'Classificação geral'!$ER74,""),"")</f>
        <v/>
      </c>
      <c r="GF80" s="176" t="str">
        <f>IFERROR(IF(FX80='Classificação geral'!$G74,'Classificação geral'!$ES74,""),"")</f>
        <v/>
      </c>
      <c r="GG80" s="176" t="str">
        <f>IFERROR(IF(FX80='Classificação geral'!$G74,'Classificação geral'!$ET74,""),"")</f>
        <v/>
      </c>
      <c r="GH80" s="180">
        <f>IFERROR(IF(FX80='Classificação geral'!$G74,'Classificação geral'!$AK74,""),"")</f>
        <v>0</v>
      </c>
      <c r="GI80" s="87" t="str">
        <f>IF(FX80='Classificação geral'!$G74,'Classificação geral'!$AL74,"")</f>
        <v/>
      </c>
      <c r="GJ80" s="77" t="str">
        <f>IFERROR(RANK(GI80,GI:GI,0)+ COUNTIF(GI$12:GI79,GI80),"")</f>
        <v/>
      </c>
    </row>
    <row r="81" spans="2:192" s="97" customFormat="1" ht="21.75" customHeight="1" x14ac:dyDescent="0.3">
      <c r="B81" s="89"/>
      <c r="C81" s="89"/>
      <c r="D81" s="89"/>
      <c r="E81" s="89"/>
      <c r="F81" s="90"/>
      <c r="G81" s="90"/>
      <c r="H81" s="90"/>
      <c r="I81" s="90"/>
      <c r="J81" s="90"/>
      <c r="K81" s="90"/>
      <c r="L81" s="90"/>
      <c r="M81" s="90"/>
      <c r="N81" s="90"/>
      <c r="O81" s="90"/>
      <c r="P81" s="90"/>
      <c r="Q81" s="90"/>
      <c r="R81" s="76"/>
      <c r="S81" s="76"/>
      <c r="T81" s="76"/>
      <c r="U81" s="89"/>
      <c r="V81" s="89"/>
      <c r="W81" s="89"/>
      <c r="X81" s="89"/>
      <c r="Y81" s="90"/>
      <c r="Z81" s="90"/>
      <c r="AA81" s="90"/>
      <c r="AB81" s="90"/>
      <c r="AC81" s="90"/>
      <c r="AD81" s="90"/>
      <c r="AE81" s="90"/>
      <c r="AF81" s="90"/>
      <c r="AG81" s="90"/>
      <c r="AH81" s="90"/>
      <c r="AI81" s="90"/>
      <c r="AJ81" s="94"/>
      <c r="AK81" s="76"/>
      <c r="AN81" s="89"/>
      <c r="AO81" s="89"/>
      <c r="AP81" s="90"/>
      <c r="AQ81" s="90"/>
      <c r="AR81" s="90"/>
      <c r="AS81" s="90"/>
      <c r="AT81" s="90"/>
      <c r="AU81" s="90"/>
      <c r="AV81" s="90"/>
      <c r="AW81" s="90"/>
      <c r="AX81" s="90"/>
      <c r="AY81" s="90"/>
      <c r="AZ81" s="90"/>
      <c r="BA81" s="90"/>
      <c r="BB81" s="90"/>
      <c r="BC81" s="90"/>
      <c r="BD81" s="76"/>
      <c r="BE81" s="76"/>
      <c r="BF81" s="76"/>
      <c r="BG81" s="89"/>
      <c r="BH81" s="89"/>
      <c r="BI81" s="90"/>
      <c r="BJ81" s="90"/>
      <c r="BK81" s="90"/>
      <c r="BL81" s="90"/>
      <c r="BM81" s="90"/>
      <c r="BN81" s="90"/>
      <c r="BO81" s="90"/>
      <c r="BP81" s="90"/>
      <c r="BQ81" s="90"/>
      <c r="BR81" s="90"/>
      <c r="BS81" s="90"/>
      <c r="BT81" s="90"/>
      <c r="BU81" s="90"/>
      <c r="BV81" s="94"/>
      <c r="BW81" s="76"/>
      <c r="BY81" s="76"/>
      <c r="BZ81" s="89"/>
      <c r="CA81" s="89"/>
      <c r="CB81" s="90"/>
      <c r="CC81" s="90"/>
      <c r="CD81" s="90"/>
      <c r="CE81" s="90"/>
      <c r="CF81" s="90"/>
      <c r="CG81" s="90"/>
      <c r="CH81" s="90"/>
      <c r="CI81" s="90"/>
      <c r="CJ81" s="90"/>
      <c r="CK81" s="90"/>
      <c r="CL81" s="90"/>
      <c r="CM81" s="90"/>
      <c r="CN81" s="90"/>
      <c r="CO81" s="90"/>
      <c r="CP81" s="76"/>
      <c r="CQ81" s="76"/>
      <c r="CR81" s="76"/>
      <c r="CS81" s="76"/>
      <c r="CT81" s="76"/>
      <c r="CU81" s="76"/>
      <c r="CV81" s="76"/>
      <c r="CW81" s="76"/>
      <c r="CX81" s="76"/>
      <c r="CZ81" s="189" t="str">
        <f>IFERROR(IF(AND('Classificação geral'!$G75="fem",'Classificação geral'!$H75=3,'Classificação geral'!$F75="par"),'Classificação geral'!$C75,""),"")</f>
        <v/>
      </c>
      <c r="DA81" s="178">
        <f>IF($CZ81='Classificação geral'!$C75,'Classificação geral'!$D75,"")</f>
        <v>0</v>
      </c>
      <c r="DB81" s="178">
        <f>IF($CZ81='Classificação geral'!$C75,'Classificação geral'!$E75,"")</f>
        <v>0</v>
      </c>
      <c r="DC81" s="178" t="str">
        <f>IF($CZ81='Classificação geral'!$C75,'Classificação geral'!$F75,"")</f>
        <v/>
      </c>
      <c r="DD81" s="178" t="str">
        <f>IF($CZ81='Classificação geral'!$C75,'Classificação geral'!$G75,"")</f>
        <v/>
      </c>
      <c r="DE81" s="189">
        <f>IF($DD81='Classificação geral'!$G75,'Classificação geral'!$H75,"")</f>
        <v>0</v>
      </c>
      <c r="DF81" s="176">
        <f>IFERROR(IF(DD81='Classificação geral'!$G75,'Classificação geral'!$K75,""),"")</f>
        <v>0</v>
      </c>
      <c r="DG81" s="176">
        <f>IFERROR(IF(DD81='Classificação geral'!$G75,'Classificação geral'!$L75,""),"")</f>
        <v>0</v>
      </c>
      <c r="DH81" s="176">
        <f>IFERROR(IF(DD81='Classificação geral'!$G75,'Classificação geral'!$J75,""),"")</f>
        <v>0</v>
      </c>
      <c r="DI81" s="176" t="str">
        <f>IFERROR(IF(DD81='Classificação geral'!$G75,'Classificação geral'!$EP75,""),"")</f>
        <v/>
      </c>
      <c r="DJ81" s="176" t="str">
        <f>IFERROR(IF(DD81='Classificação geral'!$G75,'Classificação geral'!$EQ75,""),"")</f>
        <v/>
      </c>
      <c r="DK81" s="176" t="str">
        <f>IFERROR(IF(DD81='Classificação geral'!$G75,'Classificação geral'!$ER75,""),"")</f>
        <v/>
      </c>
      <c r="DL81" s="176" t="str">
        <f>IFERROR(IF(DD81='Classificação geral'!$G75,'Classificação geral'!$ES75,""),"")</f>
        <v/>
      </c>
      <c r="DM81" s="176" t="str">
        <f>IFERROR(IF(DD81='Classificação geral'!$G75,'Classificação geral'!$ET75,""),"")</f>
        <v/>
      </c>
      <c r="DN81" s="180">
        <f>IFERROR(IF(DD81='Classificação geral'!$G75,'Classificação geral'!$AK75,""),"")</f>
        <v>0</v>
      </c>
      <c r="DO81" s="190" t="str">
        <f>IF($DD81='Classificação geral'!$G75,'Classificação geral'!$AL75,"")</f>
        <v/>
      </c>
      <c r="DP81" s="179" t="str">
        <f>IFERROR(RANK(DO81,DO:DO,0)+ COUNTIF(DO$12:DO80,DO81),"")</f>
        <v/>
      </c>
      <c r="DR81" s="87" t="str">
        <f>IFERROR(IF(AND('Classificação geral'!$G75="mas",'Classificação geral'!$H75=3,'Classificação geral'!$F75="par"),'Classificação geral'!$C75,""),"")</f>
        <v/>
      </c>
      <c r="DS81" s="88">
        <f>IF($DR81='Classificação geral'!$C75,'Classificação geral'!$D75,"")</f>
        <v>0</v>
      </c>
      <c r="DT81" s="88">
        <f>IF($DR81='Classificação geral'!$C75,'Classificação geral'!$E75,"")</f>
        <v>0</v>
      </c>
      <c r="DU81" s="88" t="str">
        <f>IF($DR81='Classificação geral'!$C75,'Classificação geral'!$F75,"")</f>
        <v/>
      </c>
      <c r="DV81" s="88" t="str">
        <f>IF($DR81='Classificação geral'!$C75,'Classificação geral'!$G75,"")</f>
        <v/>
      </c>
      <c r="DW81" s="87">
        <f>IF($DV81='Classificação geral'!$G75,'Classificação geral'!$H75,"")</f>
        <v>0</v>
      </c>
      <c r="DX81" s="176">
        <f>IFERROR(IF(DV81='Classificação geral'!$G75,'Classificação geral'!$K75,""),"")</f>
        <v>0</v>
      </c>
      <c r="DY81" s="176">
        <f>IFERROR(IF(DV81='Classificação geral'!$G75,'Classificação geral'!$L75,""),"")</f>
        <v>0</v>
      </c>
      <c r="DZ81" s="176">
        <f>IFERROR(IF(DV81='Classificação geral'!$G75,'Classificação geral'!$J75,""),"")</f>
        <v>0</v>
      </c>
      <c r="EA81" s="176" t="str">
        <f>IFERROR(IF(DV81='Classificação geral'!$G75,'Classificação geral'!$EP75,""),"")</f>
        <v/>
      </c>
      <c r="EB81" s="176" t="str">
        <f>IFERROR(IF(DV81='Classificação geral'!$G75,'Classificação geral'!$EQ75,""),"")</f>
        <v/>
      </c>
      <c r="EC81" s="176" t="str">
        <f>IFERROR(IF(DV81='Classificação geral'!$G75,'Classificação geral'!$ER75,""),"")</f>
        <v/>
      </c>
      <c r="ED81" s="176" t="str">
        <f>IFERROR(IF(DV81='Classificação geral'!$G75,'Classificação geral'!$ES75,""),"")</f>
        <v/>
      </c>
      <c r="EE81" s="176" t="str">
        <f>IFERROR(IF(DV81='Classificação geral'!$G75,'Classificação geral'!$ET75,""),"")</f>
        <v/>
      </c>
      <c r="EF81" s="180">
        <f>IFERROR(IF(DV81='Classificação geral'!$G75,'Classificação geral'!$AK75,""),"")</f>
        <v>0</v>
      </c>
      <c r="EG81" s="87" t="str">
        <f>IF($DV81='Classificação geral'!$G75,'Classificação geral'!$AL75,"")</f>
        <v/>
      </c>
      <c r="EH81" s="77" t="str">
        <f>IFERROR(RANK(EG81,EG:EG,0)+ COUNTIF(EG$12:EG80,EG81),"")</f>
        <v/>
      </c>
      <c r="EJ81" s="87" t="str">
        <f>IFERROR(IF(AND('Classificação geral'!$G75="fem",'Classificação geral'!$H75=3,'Classificação geral'!$F75="trio"),'Classificação geral'!$C75,""),"")</f>
        <v/>
      </c>
      <c r="EK81" s="88">
        <f>IF(EJ81='Classificação geral'!$C75,'Classificação geral'!$D75,"")</f>
        <v>0</v>
      </c>
      <c r="EL81" s="88">
        <f>IF(EJ81='Classificação geral'!$C75,'Classificação geral'!$E75,"")</f>
        <v>0</v>
      </c>
      <c r="EM81" s="88" t="str">
        <f>IF(EJ81='Classificação geral'!$C75,'Classificação geral'!$F75,"")</f>
        <v/>
      </c>
      <c r="EN81" s="88" t="str">
        <f>IF(EJ81='Classificação geral'!$C75,'Classificação geral'!$G75,"")</f>
        <v/>
      </c>
      <c r="EO81" s="87">
        <f>IF(EN81='Classificação geral'!$G75,'Classificação geral'!$H75,"")</f>
        <v>0</v>
      </c>
      <c r="EP81" s="176">
        <f>IFERROR(IF(EN81='Classificação geral'!$G75,'Classificação geral'!$K75,""),"")</f>
        <v>0</v>
      </c>
      <c r="EQ81" s="176">
        <f>IFERROR(IF(EN81='Classificação geral'!$G75,'Classificação geral'!$L75,""),"")</f>
        <v>0</v>
      </c>
      <c r="ER81" s="176">
        <f>IFERROR(IF(EN81='Classificação geral'!$G75,'Classificação geral'!$J75,""),"")</f>
        <v>0</v>
      </c>
      <c r="ES81" s="176" t="str">
        <f>IFERROR(IF(EN81='Classificação geral'!$G75,'Classificação geral'!$EP75,""),"")</f>
        <v/>
      </c>
      <c r="ET81" s="176" t="str">
        <f>IFERROR(IF(EN81='Classificação geral'!$G75,'Classificação geral'!$EQ75,""),"")</f>
        <v/>
      </c>
      <c r="EU81" s="176" t="str">
        <f>IFERROR(IF(EN81='Classificação geral'!$G75,'Classificação geral'!$ER75,""),"")</f>
        <v/>
      </c>
      <c r="EV81" s="176" t="str">
        <f>IFERROR(IF(EN81='Classificação geral'!$G75,'Classificação geral'!$ES75,""),"")</f>
        <v/>
      </c>
      <c r="EW81" s="176" t="str">
        <f>IFERROR(IF(EN81='Classificação geral'!$G75,'Classificação geral'!$ET75,""),"")</f>
        <v/>
      </c>
      <c r="EX81" s="180">
        <f>IFERROR(IF(EN81='Classificação geral'!$G75,'Classificação geral'!$AK75,""),"")</f>
        <v>0</v>
      </c>
      <c r="EY81" s="87" t="str">
        <f>IF(EN81='Classificação geral'!$G75,'Classificação geral'!$AL75,"")</f>
        <v/>
      </c>
      <c r="EZ81" s="77" t="str">
        <f>IFERROR(RANK(EY81,EY:EY,0)+ COUNTIF(EY$12:EY80,EY81),"")</f>
        <v/>
      </c>
      <c r="FB81" s="87" t="str">
        <f>IFERROR(IF(AND('Classificação geral'!$G75="mas",'Classificação geral'!$H75=3,'Classificação geral'!$F75="trio"),'Classificação geral'!$C75,""),"")</f>
        <v/>
      </c>
      <c r="FC81" s="88">
        <f>IF(FB81='Classificação geral'!$C75,'Classificação geral'!$D75,"")</f>
        <v>0</v>
      </c>
      <c r="FD81" s="88">
        <f>IF(FB81='Classificação geral'!$C75,'Classificação geral'!$E75,"")</f>
        <v>0</v>
      </c>
      <c r="FE81" s="88" t="str">
        <f>IF(FB81='Classificação geral'!$C75,'Classificação geral'!$F75,"")</f>
        <v/>
      </c>
      <c r="FF81" s="88" t="str">
        <f>IF(FB81='Classificação geral'!$C75,'Classificação geral'!$G75,"")</f>
        <v/>
      </c>
      <c r="FG81" s="87">
        <f>IF(FF81='Classificação geral'!$G75,'Classificação geral'!$H75,"")</f>
        <v>0</v>
      </c>
      <c r="FH81" s="176">
        <f>IFERROR(IF(FF81='Classificação geral'!$G75,'Classificação geral'!$K75,""),"")</f>
        <v>0</v>
      </c>
      <c r="FI81" s="176">
        <f>IFERROR(IF(FF81='Classificação geral'!$G75,'Classificação geral'!$L75,""),"")</f>
        <v>0</v>
      </c>
      <c r="FJ81" s="176">
        <f>IFERROR(IF(FF81='Classificação geral'!$G75,'Classificação geral'!$J75,""),"")</f>
        <v>0</v>
      </c>
      <c r="FK81" s="176" t="str">
        <f>IFERROR(IF(FF81='Classificação geral'!$G75,'Classificação geral'!$EP75,""),"")</f>
        <v/>
      </c>
      <c r="FL81" s="176" t="str">
        <f>IFERROR(IF(FF81='Classificação geral'!$G75,'Classificação geral'!$EQ75,""),"")</f>
        <v/>
      </c>
      <c r="FM81" s="176" t="str">
        <f>IFERROR(IF(FF81='Classificação geral'!$G75,'Classificação geral'!$ER75,""),"")</f>
        <v/>
      </c>
      <c r="FN81" s="176" t="str">
        <f>IFERROR(IF(FF81='Classificação geral'!$G75,'Classificação geral'!$ES75,""),"")</f>
        <v/>
      </c>
      <c r="FO81" s="176" t="str">
        <f>IFERROR(IF(FF81='Classificação geral'!$G75,'Classificação geral'!$ET75,""),"")</f>
        <v/>
      </c>
      <c r="FP81" s="180">
        <f>IFERROR(IF(FF81='Classificação geral'!$G75,'Classificação geral'!$AK75,""),"")</f>
        <v>0</v>
      </c>
      <c r="FQ81" s="87" t="str">
        <f>IF(FF81='Classificação geral'!$G75,'Classificação geral'!$AL75,"")</f>
        <v/>
      </c>
      <c r="FR81" s="77" t="str">
        <f>IFERROR(RANK(FQ81,FQ:FQ,0)+ COUNTIF(FQ$12:FQ80,FQ81),"")</f>
        <v/>
      </c>
      <c r="FT81" s="87" t="str">
        <f>IFERROR(IF(AND('Classificação geral'!$G75="misto",'Classificação geral'!$H75=3,'Classificação geral'!$F75="par"),'Classificação geral'!$C75,""),"")</f>
        <v/>
      </c>
      <c r="FU81" s="88">
        <f>IF(FT81='Classificação geral'!$C75,'Classificação geral'!$D75,"")</f>
        <v>0</v>
      </c>
      <c r="FV81" s="88">
        <f>IF(FT81='Classificação geral'!$C75,'Classificação geral'!$E75,"")</f>
        <v>0</v>
      </c>
      <c r="FW81" s="88" t="str">
        <f>IF(FT81='Classificação geral'!$C75,'Classificação geral'!$F75,"")</f>
        <v/>
      </c>
      <c r="FX81" s="88" t="str">
        <f>IF(FT81='Classificação geral'!$C75,'Classificação geral'!$G75,"")</f>
        <v/>
      </c>
      <c r="FY81" s="87">
        <f>IF(FX81='Classificação geral'!$G75,'Classificação geral'!$H75,"")</f>
        <v>0</v>
      </c>
      <c r="FZ81" s="176">
        <f>IFERROR(IF(FX81='Classificação geral'!$G75,'Classificação geral'!$K75,""),"")</f>
        <v>0</v>
      </c>
      <c r="GA81" s="176">
        <f>IFERROR(IF(FX81='Classificação geral'!$G75,'Classificação geral'!$L75,""),"")</f>
        <v>0</v>
      </c>
      <c r="GB81" s="176">
        <f>IFERROR(IF(FX81='Classificação geral'!$G75,'Classificação geral'!$J75,""),"")</f>
        <v>0</v>
      </c>
      <c r="GC81" s="176" t="str">
        <f>IFERROR(IF(FX81='Classificação geral'!$G75,'Classificação geral'!$EP75,""),"")</f>
        <v/>
      </c>
      <c r="GD81" s="176" t="str">
        <f>IFERROR(IF(FX81='Classificação geral'!$G75,'Classificação geral'!$EQ75,""),"")</f>
        <v/>
      </c>
      <c r="GE81" s="176" t="str">
        <f>IFERROR(IF(FX81='Classificação geral'!$G75,'Classificação geral'!$ER75,""),"")</f>
        <v/>
      </c>
      <c r="GF81" s="176" t="str">
        <f>IFERROR(IF(FX81='Classificação geral'!$G75,'Classificação geral'!$ES75,""),"")</f>
        <v/>
      </c>
      <c r="GG81" s="176" t="str">
        <f>IFERROR(IF(FX81='Classificação geral'!$G75,'Classificação geral'!$ET75,""),"")</f>
        <v/>
      </c>
      <c r="GH81" s="180">
        <f>IFERROR(IF(FX81='Classificação geral'!$G75,'Classificação geral'!$AK75,""),"")</f>
        <v>0</v>
      </c>
      <c r="GI81" s="87" t="str">
        <f>IF(FX81='Classificação geral'!$G75,'Classificação geral'!$AL75,"")</f>
        <v/>
      </c>
      <c r="GJ81" s="77" t="str">
        <f>IFERROR(RANK(GI81,GI:GI,0)+ COUNTIF(GI$12:GI80,GI81),"")</f>
        <v/>
      </c>
    </row>
    <row r="82" spans="2:192" s="97" customFormat="1" ht="21.75" customHeight="1" x14ac:dyDescent="0.3">
      <c r="B82" s="89"/>
      <c r="C82" s="89"/>
      <c r="D82" s="89"/>
      <c r="E82" s="89"/>
      <c r="F82" s="90"/>
      <c r="G82" s="90"/>
      <c r="H82" s="90"/>
      <c r="I82" s="90"/>
      <c r="J82" s="90"/>
      <c r="K82" s="90"/>
      <c r="L82" s="90"/>
      <c r="M82" s="90"/>
      <c r="N82" s="90"/>
      <c r="O82" s="90"/>
      <c r="P82" s="90"/>
      <c r="Q82" s="90"/>
      <c r="R82" s="76"/>
      <c r="S82" s="76"/>
      <c r="T82" s="76"/>
      <c r="U82" s="89"/>
      <c r="V82" s="89"/>
      <c r="W82" s="89"/>
      <c r="X82" s="89"/>
      <c r="Y82" s="90"/>
      <c r="Z82" s="90"/>
      <c r="AA82" s="90"/>
      <c r="AB82" s="90"/>
      <c r="AC82" s="90"/>
      <c r="AD82" s="90"/>
      <c r="AE82" s="90"/>
      <c r="AF82" s="90"/>
      <c r="AG82" s="90"/>
      <c r="AH82" s="90"/>
      <c r="AI82" s="90"/>
      <c r="AJ82" s="94"/>
      <c r="AK82" s="76"/>
      <c r="AN82" s="89"/>
      <c r="AO82" s="89"/>
      <c r="AP82" s="90"/>
      <c r="AQ82" s="90"/>
      <c r="AR82" s="90"/>
      <c r="AS82" s="90"/>
      <c r="AT82" s="90"/>
      <c r="AU82" s="90"/>
      <c r="AV82" s="90"/>
      <c r="AW82" s="90"/>
      <c r="AX82" s="90"/>
      <c r="AY82" s="90"/>
      <c r="AZ82" s="90"/>
      <c r="BA82" s="90"/>
      <c r="BB82" s="90"/>
      <c r="BC82" s="90"/>
      <c r="BD82" s="76"/>
      <c r="BE82" s="76"/>
      <c r="BF82" s="76"/>
      <c r="BG82" s="89"/>
      <c r="BH82" s="89"/>
      <c r="BI82" s="90"/>
      <c r="BJ82" s="90"/>
      <c r="BK82" s="90"/>
      <c r="BL82" s="90"/>
      <c r="BM82" s="90"/>
      <c r="BN82" s="90"/>
      <c r="BO82" s="90"/>
      <c r="BP82" s="90"/>
      <c r="BQ82" s="90"/>
      <c r="BR82" s="90"/>
      <c r="BS82" s="90"/>
      <c r="BT82" s="90"/>
      <c r="BU82" s="90"/>
      <c r="BV82" s="94"/>
      <c r="BW82" s="76"/>
      <c r="BY82" s="76"/>
      <c r="BZ82" s="89"/>
      <c r="CA82" s="89"/>
      <c r="CB82" s="90"/>
      <c r="CC82" s="90"/>
      <c r="CD82" s="90"/>
      <c r="CE82" s="90"/>
      <c r="CF82" s="90"/>
      <c r="CG82" s="90"/>
      <c r="CH82" s="90"/>
      <c r="CI82" s="90"/>
      <c r="CJ82" s="90"/>
      <c r="CK82" s="90"/>
      <c r="CL82" s="90"/>
      <c r="CM82" s="90"/>
      <c r="CN82" s="90"/>
      <c r="CO82" s="90"/>
      <c r="CP82" s="76"/>
      <c r="CQ82" s="76"/>
      <c r="CR82" s="76"/>
      <c r="CS82" s="76"/>
      <c r="CT82" s="76"/>
      <c r="CU82" s="76"/>
      <c r="CV82" s="76"/>
      <c r="CW82" s="76"/>
      <c r="CX82" s="76"/>
      <c r="CZ82" s="189" t="str">
        <f>IFERROR(IF(AND('Classificação geral'!$G76="fem",'Classificação geral'!$H76=3,'Classificação geral'!$F76="par"),'Classificação geral'!$C76,""),"")</f>
        <v/>
      </c>
      <c r="DA82" s="178">
        <f>IF($CZ82='Classificação geral'!$C76,'Classificação geral'!$D76,"")</f>
        <v>0</v>
      </c>
      <c r="DB82" s="178">
        <f>IF($CZ82='Classificação geral'!$C76,'Classificação geral'!$E76,"")</f>
        <v>0</v>
      </c>
      <c r="DC82" s="178" t="str">
        <f>IF($CZ82='Classificação geral'!$C76,'Classificação geral'!$F76,"")</f>
        <v/>
      </c>
      <c r="DD82" s="178" t="str">
        <f>IF($CZ82='Classificação geral'!$C76,'Classificação geral'!$G76,"")</f>
        <v/>
      </c>
      <c r="DE82" s="189">
        <f>IF($DD82='Classificação geral'!$G76,'Classificação geral'!$H76,"")</f>
        <v>0</v>
      </c>
      <c r="DF82" s="176">
        <f>IFERROR(IF(DD82='Classificação geral'!$G76,'Classificação geral'!$K76,""),"")</f>
        <v>0</v>
      </c>
      <c r="DG82" s="176">
        <f>IFERROR(IF(DD82='Classificação geral'!$G76,'Classificação geral'!$L76,""),"")</f>
        <v>0</v>
      </c>
      <c r="DH82" s="176">
        <f>IFERROR(IF(DD82='Classificação geral'!$G76,'Classificação geral'!$J76,""),"")</f>
        <v>0</v>
      </c>
      <c r="DI82" s="176" t="str">
        <f>IFERROR(IF(DD82='Classificação geral'!$G76,'Classificação geral'!$EP76,""),"")</f>
        <v/>
      </c>
      <c r="DJ82" s="176" t="str">
        <f>IFERROR(IF(DD82='Classificação geral'!$G76,'Classificação geral'!$EQ76,""),"")</f>
        <v/>
      </c>
      <c r="DK82" s="176" t="str">
        <f>IFERROR(IF(DD82='Classificação geral'!$G76,'Classificação geral'!$ER76,""),"")</f>
        <v/>
      </c>
      <c r="DL82" s="176" t="str">
        <f>IFERROR(IF(DD82='Classificação geral'!$G76,'Classificação geral'!$ES76,""),"")</f>
        <v/>
      </c>
      <c r="DM82" s="176" t="str">
        <f>IFERROR(IF(DD82='Classificação geral'!$G76,'Classificação geral'!$ET76,""),"")</f>
        <v/>
      </c>
      <c r="DN82" s="180">
        <f>IFERROR(IF(DD82='Classificação geral'!$G76,'Classificação geral'!$AK76,""),"")</f>
        <v>0</v>
      </c>
      <c r="DO82" s="190" t="str">
        <f>IF($DD82='Classificação geral'!$G76,'Classificação geral'!$AL76,"")</f>
        <v/>
      </c>
      <c r="DP82" s="179" t="str">
        <f>IFERROR(RANK(DO82,DO:DO,0)+ COUNTIF(DO$12:DO81,DO82),"")</f>
        <v/>
      </c>
      <c r="DR82" s="87" t="str">
        <f>IFERROR(IF(AND('Classificação geral'!$G76="mas",'Classificação geral'!$H76=3,'Classificação geral'!$F76="par"),'Classificação geral'!$C76,""),"")</f>
        <v/>
      </c>
      <c r="DS82" s="88">
        <f>IF($DR82='Classificação geral'!$C76,'Classificação geral'!$D76,"")</f>
        <v>0</v>
      </c>
      <c r="DT82" s="88">
        <f>IF($DR82='Classificação geral'!$C76,'Classificação geral'!$E76,"")</f>
        <v>0</v>
      </c>
      <c r="DU82" s="88" t="str">
        <f>IF($DR82='Classificação geral'!$C76,'Classificação geral'!$F76,"")</f>
        <v/>
      </c>
      <c r="DV82" s="88" t="str">
        <f>IF($DR82='Classificação geral'!$C76,'Classificação geral'!$G76,"")</f>
        <v/>
      </c>
      <c r="DW82" s="87">
        <f>IF($DV82='Classificação geral'!$G76,'Classificação geral'!$H76,"")</f>
        <v>0</v>
      </c>
      <c r="DX82" s="176">
        <f>IFERROR(IF(DV82='Classificação geral'!$G76,'Classificação geral'!$K76,""),"")</f>
        <v>0</v>
      </c>
      <c r="DY82" s="176">
        <f>IFERROR(IF(DV82='Classificação geral'!$G76,'Classificação geral'!$L76,""),"")</f>
        <v>0</v>
      </c>
      <c r="DZ82" s="176">
        <f>IFERROR(IF(DV82='Classificação geral'!$G76,'Classificação geral'!$J76,""),"")</f>
        <v>0</v>
      </c>
      <c r="EA82" s="176" t="str">
        <f>IFERROR(IF(DV82='Classificação geral'!$G76,'Classificação geral'!$EP76,""),"")</f>
        <v/>
      </c>
      <c r="EB82" s="176" t="str">
        <f>IFERROR(IF(DV82='Classificação geral'!$G76,'Classificação geral'!$EQ76,""),"")</f>
        <v/>
      </c>
      <c r="EC82" s="176" t="str">
        <f>IFERROR(IF(DV82='Classificação geral'!$G76,'Classificação geral'!$ER76,""),"")</f>
        <v/>
      </c>
      <c r="ED82" s="176" t="str">
        <f>IFERROR(IF(DV82='Classificação geral'!$G76,'Classificação geral'!$ES76,""),"")</f>
        <v/>
      </c>
      <c r="EE82" s="176" t="str">
        <f>IFERROR(IF(DV82='Classificação geral'!$G76,'Classificação geral'!$ET76,""),"")</f>
        <v/>
      </c>
      <c r="EF82" s="180">
        <f>IFERROR(IF(DV82='Classificação geral'!$G76,'Classificação geral'!$AK76,""),"")</f>
        <v>0</v>
      </c>
      <c r="EG82" s="87" t="str">
        <f>IF($DV82='Classificação geral'!$G76,'Classificação geral'!$AL76,"")</f>
        <v/>
      </c>
      <c r="EH82" s="77" t="str">
        <f>IFERROR(RANK(EG82,EG:EG,0)+ COUNTIF(EG$12:EG81,EG82),"")</f>
        <v/>
      </c>
      <c r="EJ82" s="87" t="str">
        <f>IFERROR(IF(AND('Classificação geral'!$G76="fem",'Classificação geral'!$H76=3,'Classificação geral'!$F76="trio"),'Classificação geral'!$C76,""),"")</f>
        <v/>
      </c>
      <c r="EK82" s="88">
        <f>IF(EJ82='Classificação geral'!$C76,'Classificação geral'!$D76,"")</f>
        <v>0</v>
      </c>
      <c r="EL82" s="88">
        <f>IF(EJ82='Classificação geral'!$C76,'Classificação geral'!$E76,"")</f>
        <v>0</v>
      </c>
      <c r="EM82" s="88" t="str">
        <f>IF(EJ82='Classificação geral'!$C76,'Classificação geral'!$F76,"")</f>
        <v/>
      </c>
      <c r="EN82" s="88" t="str">
        <f>IF(EJ82='Classificação geral'!$C76,'Classificação geral'!$G76,"")</f>
        <v/>
      </c>
      <c r="EO82" s="87">
        <f>IF(EN82='Classificação geral'!$G76,'Classificação geral'!$H76,"")</f>
        <v>0</v>
      </c>
      <c r="EP82" s="176">
        <f>IFERROR(IF(EN82='Classificação geral'!$G76,'Classificação geral'!$K76,""),"")</f>
        <v>0</v>
      </c>
      <c r="EQ82" s="176">
        <f>IFERROR(IF(EN82='Classificação geral'!$G76,'Classificação geral'!$L76,""),"")</f>
        <v>0</v>
      </c>
      <c r="ER82" s="176">
        <f>IFERROR(IF(EN82='Classificação geral'!$G76,'Classificação geral'!$J76,""),"")</f>
        <v>0</v>
      </c>
      <c r="ES82" s="176" t="str">
        <f>IFERROR(IF(EN82='Classificação geral'!$G76,'Classificação geral'!$EP76,""),"")</f>
        <v/>
      </c>
      <c r="ET82" s="176" t="str">
        <f>IFERROR(IF(EN82='Classificação geral'!$G76,'Classificação geral'!$EQ76,""),"")</f>
        <v/>
      </c>
      <c r="EU82" s="176" t="str">
        <f>IFERROR(IF(EN82='Classificação geral'!$G76,'Classificação geral'!$ER76,""),"")</f>
        <v/>
      </c>
      <c r="EV82" s="176" t="str">
        <f>IFERROR(IF(EN82='Classificação geral'!$G76,'Classificação geral'!$ES76,""),"")</f>
        <v/>
      </c>
      <c r="EW82" s="176" t="str">
        <f>IFERROR(IF(EN82='Classificação geral'!$G76,'Classificação geral'!$ET76,""),"")</f>
        <v/>
      </c>
      <c r="EX82" s="180">
        <f>IFERROR(IF(EN82='Classificação geral'!$G76,'Classificação geral'!$AK76,""),"")</f>
        <v>0</v>
      </c>
      <c r="EY82" s="87" t="str">
        <f>IF(EN82='Classificação geral'!$G76,'Classificação geral'!$AL76,"")</f>
        <v/>
      </c>
      <c r="EZ82" s="77" t="str">
        <f>IFERROR(RANK(EY82,EY:EY,0)+ COUNTIF(EY$12:EY81,EY82),"")</f>
        <v/>
      </c>
      <c r="FB82" s="87" t="str">
        <f>IFERROR(IF(AND('Classificação geral'!$G76="mas",'Classificação geral'!$H76=3,'Classificação geral'!$F76="trio"),'Classificação geral'!$C76,""),"")</f>
        <v/>
      </c>
      <c r="FC82" s="88">
        <f>IF(FB82='Classificação geral'!$C76,'Classificação geral'!$D76,"")</f>
        <v>0</v>
      </c>
      <c r="FD82" s="88">
        <f>IF(FB82='Classificação geral'!$C76,'Classificação geral'!$E76,"")</f>
        <v>0</v>
      </c>
      <c r="FE82" s="88" t="str">
        <f>IF(FB82='Classificação geral'!$C76,'Classificação geral'!$F76,"")</f>
        <v/>
      </c>
      <c r="FF82" s="88" t="str">
        <f>IF(FB82='Classificação geral'!$C76,'Classificação geral'!$G76,"")</f>
        <v/>
      </c>
      <c r="FG82" s="87">
        <f>IF(FF82='Classificação geral'!$G76,'Classificação geral'!$H76,"")</f>
        <v>0</v>
      </c>
      <c r="FH82" s="176">
        <f>IFERROR(IF(FF82='Classificação geral'!$G76,'Classificação geral'!$K76,""),"")</f>
        <v>0</v>
      </c>
      <c r="FI82" s="176">
        <f>IFERROR(IF(FF82='Classificação geral'!$G76,'Classificação geral'!$L76,""),"")</f>
        <v>0</v>
      </c>
      <c r="FJ82" s="176">
        <f>IFERROR(IF(FF82='Classificação geral'!$G76,'Classificação geral'!$J76,""),"")</f>
        <v>0</v>
      </c>
      <c r="FK82" s="176" t="str">
        <f>IFERROR(IF(FF82='Classificação geral'!$G76,'Classificação geral'!$EP76,""),"")</f>
        <v/>
      </c>
      <c r="FL82" s="176" t="str">
        <f>IFERROR(IF(FF82='Classificação geral'!$G76,'Classificação geral'!$EQ76,""),"")</f>
        <v/>
      </c>
      <c r="FM82" s="176" t="str">
        <f>IFERROR(IF(FF82='Classificação geral'!$G76,'Classificação geral'!$ER76,""),"")</f>
        <v/>
      </c>
      <c r="FN82" s="176" t="str">
        <f>IFERROR(IF(FF82='Classificação geral'!$G76,'Classificação geral'!$ES76,""),"")</f>
        <v/>
      </c>
      <c r="FO82" s="176" t="str">
        <f>IFERROR(IF(FF82='Classificação geral'!$G76,'Classificação geral'!$ET76,""),"")</f>
        <v/>
      </c>
      <c r="FP82" s="180">
        <f>IFERROR(IF(FF82='Classificação geral'!$G76,'Classificação geral'!$AK76,""),"")</f>
        <v>0</v>
      </c>
      <c r="FQ82" s="87" t="str">
        <f>IF(FF82='Classificação geral'!$G76,'Classificação geral'!$AL76,"")</f>
        <v/>
      </c>
      <c r="FR82" s="77" t="str">
        <f>IFERROR(RANK(FQ82,FQ:FQ,0)+ COUNTIF(FQ$12:FQ81,FQ82),"")</f>
        <v/>
      </c>
      <c r="FT82" s="87" t="str">
        <f>IFERROR(IF(AND('Classificação geral'!$G76="misto",'Classificação geral'!$H76=3,'Classificação geral'!$F76="par"),'Classificação geral'!$C76,""),"")</f>
        <v/>
      </c>
      <c r="FU82" s="88">
        <f>IF(FT82='Classificação geral'!$C76,'Classificação geral'!$D76,"")</f>
        <v>0</v>
      </c>
      <c r="FV82" s="88">
        <f>IF(FT82='Classificação geral'!$C76,'Classificação geral'!$E76,"")</f>
        <v>0</v>
      </c>
      <c r="FW82" s="88" t="str">
        <f>IF(FT82='Classificação geral'!$C76,'Classificação geral'!$F76,"")</f>
        <v/>
      </c>
      <c r="FX82" s="88" t="str">
        <f>IF(FT82='Classificação geral'!$C76,'Classificação geral'!$G76,"")</f>
        <v/>
      </c>
      <c r="FY82" s="87">
        <f>IF(FX82='Classificação geral'!$G76,'Classificação geral'!$H76,"")</f>
        <v>0</v>
      </c>
      <c r="FZ82" s="176">
        <f>IFERROR(IF(FX82='Classificação geral'!$G76,'Classificação geral'!$K76,""),"")</f>
        <v>0</v>
      </c>
      <c r="GA82" s="176">
        <f>IFERROR(IF(FX82='Classificação geral'!$G76,'Classificação geral'!$L76,""),"")</f>
        <v>0</v>
      </c>
      <c r="GB82" s="176">
        <f>IFERROR(IF(FX82='Classificação geral'!$G76,'Classificação geral'!$J76,""),"")</f>
        <v>0</v>
      </c>
      <c r="GC82" s="176" t="str">
        <f>IFERROR(IF(FX82='Classificação geral'!$G76,'Classificação geral'!$EP76,""),"")</f>
        <v/>
      </c>
      <c r="GD82" s="176" t="str">
        <f>IFERROR(IF(FX82='Classificação geral'!$G76,'Classificação geral'!$EQ76,""),"")</f>
        <v/>
      </c>
      <c r="GE82" s="176" t="str">
        <f>IFERROR(IF(FX82='Classificação geral'!$G76,'Classificação geral'!$ER76,""),"")</f>
        <v/>
      </c>
      <c r="GF82" s="176" t="str">
        <f>IFERROR(IF(FX82='Classificação geral'!$G76,'Classificação geral'!$ES76,""),"")</f>
        <v/>
      </c>
      <c r="GG82" s="176" t="str">
        <f>IFERROR(IF(FX82='Classificação geral'!$G76,'Classificação geral'!$ET76,""),"")</f>
        <v/>
      </c>
      <c r="GH82" s="180">
        <f>IFERROR(IF(FX82='Classificação geral'!$G76,'Classificação geral'!$AK76,""),"")</f>
        <v>0</v>
      </c>
      <c r="GI82" s="87" t="str">
        <f>IF(FX82='Classificação geral'!$G76,'Classificação geral'!$AL76,"")</f>
        <v/>
      </c>
      <c r="GJ82" s="77" t="str">
        <f>IFERROR(RANK(GI82,GI:GI,0)+ COUNTIF(GI$12:GI81,GI82),"")</f>
        <v/>
      </c>
    </row>
    <row r="83" spans="2:192" s="97" customFormat="1" ht="21.75" customHeight="1" x14ac:dyDescent="0.3">
      <c r="B83" s="89"/>
      <c r="C83" s="89"/>
      <c r="D83" s="89"/>
      <c r="E83" s="89"/>
      <c r="F83" s="90"/>
      <c r="G83" s="90"/>
      <c r="H83" s="90"/>
      <c r="I83" s="90"/>
      <c r="J83" s="90"/>
      <c r="K83" s="90"/>
      <c r="L83" s="90"/>
      <c r="M83" s="90"/>
      <c r="N83" s="90"/>
      <c r="O83" s="90"/>
      <c r="P83" s="90"/>
      <c r="Q83" s="90"/>
      <c r="R83" s="76"/>
      <c r="S83" s="76"/>
      <c r="T83" s="76"/>
      <c r="U83" s="89"/>
      <c r="V83" s="89"/>
      <c r="W83" s="89"/>
      <c r="X83" s="89"/>
      <c r="Y83" s="90"/>
      <c r="Z83" s="90"/>
      <c r="AA83" s="90"/>
      <c r="AB83" s="90"/>
      <c r="AC83" s="90"/>
      <c r="AD83" s="90"/>
      <c r="AE83" s="90"/>
      <c r="AF83" s="90"/>
      <c r="AG83" s="90"/>
      <c r="AH83" s="90"/>
      <c r="AI83" s="90"/>
      <c r="AJ83" s="94"/>
      <c r="AK83" s="76"/>
      <c r="AN83" s="89"/>
      <c r="AO83" s="89"/>
      <c r="AP83" s="90"/>
      <c r="AQ83" s="90"/>
      <c r="AR83" s="90"/>
      <c r="AS83" s="90"/>
      <c r="AT83" s="90"/>
      <c r="AU83" s="90"/>
      <c r="AV83" s="90"/>
      <c r="AW83" s="90"/>
      <c r="AX83" s="90"/>
      <c r="AY83" s="90"/>
      <c r="AZ83" s="90"/>
      <c r="BA83" s="90"/>
      <c r="BB83" s="90"/>
      <c r="BC83" s="90"/>
      <c r="BD83" s="76"/>
      <c r="BE83" s="76"/>
      <c r="BF83" s="76"/>
      <c r="BG83" s="89"/>
      <c r="BH83" s="89"/>
      <c r="BI83" s="90"/>
      <c r="BJ83" s="90"/>
      <c r="BK83" s="90"/>
      <c r="BL83" s="90"/>
      <c r="BM83" s="90"/>
      <c r="BN83" s="90"/>
      <c r="BO83" s="90"/>
      <c r="BP83" s="90"/>
      <c r="BQ83" s="90"/>
      <c r="BR83" s="90"/>
      <c r="BS83" s="90"/>
      <c r="BT83" s="90"/>
      <c r="BU83" s="90"/>
      <c r="BV83" s="94"/>
      <c r="BW83" s="76"/>
      <c r="BY83" s="76"/>
      <c r="BZ83" s="89"/>
      <c r="CA83" s="89"/>
      <c r="CB83" s="90"/>
      <c r="CC83" s="90"/>
      <c r="CD83" s="90"/>
      <c r="CE83" s="90"/>
      <c r="CF83" s="90"/>
      <c r="CG83" s="90"/>
      <c r="CH83" s="90"/>
      <c r="CI83" s="90"/>
      <c r="CJ83" s="90"/>
      <c r="CK83" s="90"/>
      <c r="CL83" s="90"/>
      <c r="CM83" s="90"/>
      <c r="CN83" s="90"/>
      <c r="CO83" s="90"/>
      <c r="CP83" s="76"/>
      <c r="CQ83" s="76"/>
      <c r="CR83" s="76"/>
      <c r="CS83" s="76"/>
      <c r="CT83" s="76"/>
      <c r="CU83" s="76"/>
      <c r="CV83" s="76"/>
      <c r="CW83" s="76"/>
      <c r="CX83" s="76"/>
      <c r="CZ83" s="189" t="str">
        <f>IFERROR(IF(AND('Classificação geral'!$G77="fem",'Classificação geral'!$H77=3,'Classificação geral'!$F77="par"),'Classificação geral'!$C77,""),"")</f>
        <v/>
      </c>
      <c r="DA83" s="178">
        <f>IF($CZ83='Classificação geral'!$C77,'Classificação geral'!$D77,"")</f>
        <v>0</v>
      </c>
      <c r="DB83" s="178">
        <f>IF($CZ83='Classificação geral'!$C77,'Classificação geral'!$E77,"")</f>
        <v>0</v>
      </c>
      <c r="DC83" s="178" t="str">
        <f>IF($CZ83='Classificação geral'!$C77,'Classificação geral'!$F77,"")</f>
        <v/>
      </c>
      <c r="DD83" s="178" t="str">
        <f>IF($CZ83='Classificação geral'!$C77,'Classificação geral'!$G77,"")</f>
        <v/>
      </c>
      <c r="DE83" s="189">
        <f>IF($DD83='Classificação geral'!$G77,'Classificação geral'!$H77,"")</f>
        <v>0</v>
      </c>
      <c r="DF83" s="176">
        <f>IFERROR(IF(DD83='Classificação geral'!$G77,'Classificação geral'!$K77,""),"")</f>
        <v>0</v>
      </c>
      <c r="DG83" s="176">
        <f>IFERROR(IF(DD83='Classificação geral'!$G77,'Classificação geral'!$L77,""),"")</f>
        <v>0</v>
      </c>
      <c r="DH83" s="176">
        <f>IFERROR(IF(DD83='Classificação geral'!$G77,'Classificação geral'!$J77,""),"")</f>
        <v>0</v>
      </c>
      <c r="DI83" s="176" t="str">
        <f>IFERROR(IF(DD83='Classificação geral'!$G77,'Classificação geral'!$EP77,""),"")</f>
        <v/>
      </c>
      <c r="DJ83" s="176" t="str">
        <f>IFERROR(IF(DD83='Classificação geral'!$G77,'Classificação geral'!$EQ77,""),"")</f>
        <v/>
      </c>
      <c r="DK83" s="176" t="str">
        <f>IFERROR(IF(DD83='Classificação geral'!$G77,'Classificação geral'!$ER77,""),"")</f>
        <v/>
      </c>
      <c r="DL83" s="176" t="str">
        <f>IFERROR(IF(DD83='Classificação geral'!$G77,'Classificação geral'!$ES77,""),"")</f>
        <v/>
      </c>
      <c r="DM83" s="176" t="str">
        <f>IFERROR(IF(DD83='Classificação geral'!$G77,'Classificação geral'!$ET77,""),"")</f>
        <v/>
      </c>
      <c r="DN83" s="180">
        <f>IFERROR(IF(DD83='Classificação geral'!$G77,'Classificação geral'!$AK77,""),"")</f>
        <v>0</v>
      </c>
      <c r="DO83" s="190" t="str">
        <f>IF($DD83='Classificação geral'!$G77,'Classificação geral'!$AL77,"")</f>
        <v/>
      </c>
      <c r="DP83" s="179" t="str">
        <f>IFERROR(RANK(DO83,DO:DO,0)+ COUNTIF(DO$12:DO82,DO83),"")</f>
        <v/>
      </c>
      <c r="DR83" s="87" t="str">
        <f>IFERROR(IF(AND('Classificação geral'!$G77="mas",'Classificação geral'!$H77=3,'Classificação geral'!$F77="par"),'Classificação geral'!$C77,""),"")</f>
        <v/>
      </c>
      <c r="DS83" s="88">
        <f>IF($DR83='Classificação geral'!$C77,'Classificação geral'!$D77,"")</f>
        <v>0</v>
      </c>
      <c r="DT83" s="88">
        <f>IF($DR83='Classificação geral'!$C77,'Classificação geral'!$E77,"")</f>
        <v>0</v>
      </c>
      <c r="DU83" s="88" t="str">
        <f>IF($DR83='Classificação geral'!$C77,'Classificação geral'!$F77,"")</f>
        <v/>
      </c>
      <c r="DV83" s="88" t="str">
        <f>IF($DR83='Classificação geral'!$C77,'Classificação geral'!$G77,"")</f>
        <v/>
      </c>
      <c r="DW83" s="87">
        <f>IF($DV83='Classificação geral'!$G77,'Classificação geral'!$H77,"")</f>
        <v>0</v>
      </c>
      <c r="DX83" s="176">
        <f>IFERROR(IF(DV83='Classificação geral'!$G77,'Classificação geral'!$K77,""),"")</f>
        <v>0</v>
      </c>
      <c r="DY83" s="176">
        <f>IFERROR(IF(DV83='Classificação geral'!$G77,'Classificação geral'!$L77,""),"")</f>
        <v>0</v>
      </c>
      <c r="DZ83" s="176">
        <f>IFERROR(IF(DV83='Classificação geral'!$G77,'Classificação geral'!$J77,""),"")</f>
        <v>0</v>
      </c>
      <c r="EA83" s="176" t="str">
        <f>IFERROR(IF(DV83='Classificação geral'!$G77,'Classificação geral'!$EP77,""),"")</f>
        <v/>
      </c>
      <c r="EB83" s="176" t="str">
        <f>IFERROR(IF(DV83='Classificação geral'!$G77,'Classificação geral'!$EQ77,""),"")</f>
        <v/>
      </c>
      <c r="EC83" s="176" t="str">
        <f>IFERROR(IF(DV83='Classificação geral'!$G77,'Classificação geral'!$ER77,""),"")</f>
        <v/>
      </c>
      <c r="ED83" s="176" t="str">
        <f>IFERROR(IF(DV83='Classificação geral'!$G77,'Classificação geral'!$ES77,""),"")</f>
        <v/>
      </c>
      <c r="EE83" s="176" t="str">
        <f>IFERROR(IF(DV83='Classificação geral'!$G77,'Classificação geral'!$ET77,""),"")</f>
        <v/>
      </c>
      <c r="EF83" s="180">
        <f>IFERROR(IF(DV83='Classificação geral'!$G77,'Classificação geral'!$AK77,""),"")</f>
        <v>0</v>
      </c>
      <c r="EG83" s="87" t="str">
        <f>IF($DV83='Classificação geral'!$G77,'Classificação geral'!$AL77,"")</f>
        <v/>
      </c>
      <c r="EH83" s="77" t="str">
        <f>IFERROR(RANK(EG83,EG:EG,0)+ COUNTIF(EG$12:EG82,EG83),"")</f>
        <v/>
      </c>
      <c r="EJ83" s="87" t="str">
        <f>IFERROR(IF(AND('Classificação geral'!$G77="fem",'Classificação geral'!$H77=3,'Classificação geral'!$F77="trio"),'Classificação geral'!$C77,""),"")</f>
        <v/>
      </c>
      <c r="EK83" s="88">
        <f>IF(EJ83='Classificação geral'!$C77,'Classificação geral'!$D77,"")</f>
        <v>0</v>
      </c>
      <c r="EL83" s="88">
        <f>IF(EJ83='Classificação geral'!$C77,'Classificação geral'!$E77,"")</f>
        <v>0</v>
      </c>
      <c r="EM83" s="88" t="str">
        <f>IF(EJ83='Classificação geral'!$C77,'Classificação geral'!$F77,"")</f>
        <v/>
      </c>
      <c r="EN83" s="88" t="str">
        <f>IF(EJ83='Classificação geral'!$C77,'Classificação geral'!$G77,"")</f>
        <v/>
      </c>
      <c r="EO83" s="87">
        <f>IF(EN83='Classificação geral'!$G77,'Classificação geral'!$H77,"")</f>
        <v>0</v>
      </c>
      <c r="EP83" s="176">
        <f>IFERROR(IF(EN83='Classificação geral'!$G77,'Classificação geral'!$K77,""),"")</f>
        <v>0</v>
      </c>
      <c r="EQ83" s="176">
        <f>IFERROR(IF(EN83='Classificação geral'!$G77,'Classificação geral'!$L77,""),"")</f>
        <v>0</v>
      </c>
      <c r="ER83" s="176">
        <f>IFERROR(IF(EN83='Classificação geral'!$G77,'Classificação geral'!$J77,""),"")</f>
        <v>0</v>
      </c>
      <c r="ES83" s="176" t="str">
        <f>IFERROR(IF(EN83='Classificação geral'!$G77,'Classificação geral'!$EP77,""),"")</f>
        <v/>
      </c>
      <c r="ET83" s="176" t="str">
        <f>IFERROR(IF(EN83='Classificação geral'!$G77,'Classificação geral'!$EQ77,""),"")</f>
        <v/>
      </c>
      <c r="EU83" s="176" t="str">
        <f>IFERROR(IF(EN83='Classificação geral'!$G77,'Classificação geral'!$ER77,""),"")</f>
        <v/>
      </c>
      <c r="EV83" s="176" t="str">
        <f>IFERROR(IF(EN83='Classificação geral'!$G77,'Classificação geral'!$ES77,""),"")</f>
        <v/>
      </c>
      <c r="EW83" s="176" t="str">
        <f>IFERROR(IF(EN83='Classificação geral'!$G77,'Classificação geral'!$ET77,""),"")</f>
        <v/>
      </c>
      <c r="EX83" s="180">
        <f>IFERROR(IF(EN83='Classificação geral'!$G77,'Classificação geral'!$AK77,""),"")</f>
        <v>0</v>
      </c>
      <c r="EY83" s="87" t="str">
        <f>IF(EN83='Classificação geral'!$G77,'Classificação geral'!$AL77,"")</f>
        <v/>
      </c>
      <c r="EZ83" s="77" t="str">
        <f>IFERROR(RANK(EY83,EY:EY,0)+ COUNTIF(EY$12:EY82,EY83),"")</f>
        <v/>
      </c>
      <c r="FB83" s="87" t="str">
        <f>IFERROR(IF(AND('Classificação geral'!$G77="mas",'Classificação geral'!$H77=3,'Classificação geral'!$F77="trio"),'Classificação geral'!$C77,""),"")</f>
        <v/>
      </c>
      <c r="FC83" s="88">
        <f>IF(FB83='Classificação geral'!$C77,'Classificação geral'!$D77,"")</f>
        <v>0</v>
      </c>
      <c r="FD83" s="88">
        <f>IF(FB83='Classificação geral'!$C77,'Classificação geral'!$E77,"")</f>
        <v>0</v>
      </c>
      <c r="FE83" s="88" t="str">
        <f>IF(FB83='Classificação geral'!$C77,'Classificação geral'!$F77,"")</f>
        <v/>
      </c>
      <c r="FF83" s="88" t="str">
        <f>IF(FB83='Classificação geral'!$C77,'Classificação geral'!$G77,"")</f>
        <v/>
      </c>
      <c r="FG83" s="87">
        <f>IF(FF83='Classificação geral'!$G77,'Classificação geral'!$H77,"")</f>
        <v>0</v>
      </c>
      <c r="FH83" s="176">
        <f>IFERROR(IF(FF83='Classificação geral'!$G77,'Classificação geral'!$K77,""),"")</f>
        <v>0</v>
      </c>
      <c r="FI83" s="176">
        <f>IFERROR(IF(FF83='Classificação geral'!$G77,'Classificação geral'!$L77,""),"")</f>
        <v>0</v>
      </c>
      <c r="FJ83" s="176">
        <f>IFERROR(IF(FF83='Classificação geral'!$G77,'Classificação geral'!$J77,""),"")</f>
        <v>0</v>
      </c>
      <c r="FK83" s="176" t="str">
        <f>IFERROR(IF(FF83='Classificação geral'!$G77,'Classificação geral'!$EP77,""),"")</f>
        <v/>
      </c>
      <c r="FL83" s="176" t="str">
        <f>IFERROR(IF(FF83='Classificação geral'!$G77,'Classificação geral'!$EQ77,""),"")</f>
        <v/>
      </c>
      <c r="FM83" s="176" t="str">
        <f>IFERROR(IF(FF83='Classificação geral'!$G77,'Classificação geral'!$ER77,""),"")</f>
        <v/>
      </c>
      <c r="FN83" s="176" t="str">
        <f>IFERROR(IF(FF83='Classificação geral'!$G77,'Classificação geral'!$ES77,""),"")</f>
        <v/>
      </c>
      <c r="FO83" s="176" t="str">
        <f>IFERROR(IF(FF83='Classificação geral'!$G77,'Classificação geral'!$ET77,""),"")</f>
        <v/>
      </c>
      <c r="FP83" s="180">
        <f>IFERROR(IF(FF83='Classificação geral'!$G77,'Classificação geral'!$AK77,""),"")</f>
        <v>0</v>
      </c>
      <c r="FQ83" s="87" t="str">
        <f>IF(FF83='Classificação geral'!$G77,'Classificação geral'!$AL77,"")</f>
        <v/>
      </c>
      <c r="FR83" s="77" t="str">
        <f>IFERROR(RANK(FQ83,FQ:FQ,0)+ COUNTIF(FQ$12:FQ82,FQ83),"")</f>
        <v/>
      </c>
      <c r="FT83" s="87" t="str">
        <f>IFERROR(IF(AND('Classificação geral'!$G77="misto",'Classificação geral'!$H77=3,'Classificação geral'!$F77="par"),'Classificação geral'!$C77,""),"")</f>
        <v/>
      </c>
      <c r="FU83" s="88">
        <f>IF(FT83='Classificação geral'!$C77,'Classificação geral'!$D77,"")</f>
        <v>0</v>
      </c>
      <c r="FV83" s="88">
        <f>IF(FT83='Classificação geral'!$C77,'Classificação geral'!$E77,"")</f>
        <v>0</v>
      </c>
      <c r="FW83" s="88" t="str">
        <f>IF(FT83='Classificação geral'!$C77,'Classificação geral'!$F77,"")</f>
        <v/>
      </c>
      <c r="FX83" s="88" t="str">
        <f>IF(FT83='Classificação geral'!$C77,'Classificação geral'!$G77,"")</f>
        <v/>
      </c>
      <c r="FY83" s="87">
        <f>IF(FX83='Classificação geral'!$G77,'Classificação geral'!$H77,"")</f>
        <v>0</v>
      </c>
      <c r="FZ83" s="176">
        <f>IFERROR(IF(FX83='Classificação geral'!$G77,'Classificação geral'!$K77,""),"")</f>
        <v>0</v>
      </c>
      <c r="GA83" s="176">
        <f>IFERROR(IF(FX83='Classificação geral'!$G77,'Classificação geral'!$L77,""),"")</f>
        <v>0</v>
      </c>
      <c r="GB83" s="176">
        <f>IFERROR(IF(FX83='Classificação geral'!$G77,'Classificação geral'!$J77,""),"")</f>
        <v>0</v>
      </c>
      <c r="GC83" s="176" t="str">
        <f>IFERROR(IF(FX83='Classificação geral'!$G77,'Classificação geral'!$EP77,""),"")</f>
        <v/>
      </c>
      <c r="GD83" s="176" t="str">
        <f>IFERROR(IF(FX83='Classificação geral'!$G77,'Classificação geral'!$EQ77,""),"")</f>
        <v/>
      </c>
      <c r="GE83" s="176" t="str">
        <f>IFERROR(IF(FX83='Classificação geral'!$G77,'Classificação geral'!$ER77,""),"")</f>
        <v/>
      </c>
      <c r="GF83" s="176" t="str">
        <f>IFERROR(IF(FX83='Classificação geral'!$G77,'Classificação geral'!$ES77,""),"")</f>
        <v/>
      </c>
      <c r="GG83" s="176" t="str">
        <f>IFERROR(IF(FX83='Classificação geral'!$G77,'Classificação geral'!$ET77,""),"")</f>
        <v/>
      </c>
      <c r="GH83" s="180">
        <f>IFERROR(IF(FX83='Classificação geral'!$G77,'Classificação geral'!$AK77,""),"")</f>
        <v>0</v>
      </c>
      <c r="GI83" s="87" t="str">
        <f>IF(FX83='Classificação geral'!$G77,'Classificação geral'!$AL77,"")</f>
        <v/>
      </c>
      <c r="GJ83" s="77" t="str">
        <f>IFERROR(RANK(GI83,GI:GI,0)+ COUNTIF(GI$12:GI82,GI83),"")</f>
        <v/>
      </c>
    </row>
    <row r="84" spans="2:192" s="97" customFormat="1" ht="21.75" customHeight="1" x14ac:dyDescent="0.3">
      <c r="B84" s="89"/>
      <c r="C84" s="89"/>
      <c r="D84" s="89"/>
      <c r="E84" s="89"/>
      <c r="F84" s="90"/>
      <c r="G84" s="90"/>
      <c r="H84" s="90"/>
      <c r="I84" s="90"/>
      <c r="J84" s="90"/>
      <c r="K84" s="90"/>
      <c r="L84" s="90"/>
      <c r="M84" s="90"/>
      <c r="N84" s="90"/>
      <c r="O84" s="90"/>
      <c r="P84" s="90"/>
      <c r="Q84" s="90"/>
      <c r="R84" s="76"/>
      <c r="S84" s="76"/>
      <c r="T84" s="76"/>
      <c r="U84" s="89"/>
      <c r="V84" s="89"/>
      <c r="W84" s="89"/>
      <c r="X84" s="89"/>
      <c r="Y84" s="90"/>
      <c r="Z84" s="90"/>
      <c r="AA84" s="90"/>
      <c r="AB84" s="90"/>
      <c r="AC84" s="90"/>
      <c r="AD84" s="90"/>
      <c r="AE84" s="90"/>
      <c r="AF84" s="90"/>
      <c r="AG84" s="90"/>
      <c r="AH84" s="90"/>
      <c r="AI84" s="90"/>
      <c r="AJ84" s="94"/>
      <c r="AK84" s="76"/>
      <c r="AN84" s="89"/>
      <c r="AO84" s="89"/>
      <c r="AP84" s="90"/>
      <c r="AQ84" s="90"/>
      <c r="AR84" s="90"/>
      <c r="AS84" s="90"/>
      <c r="AT84" s="90"/>
      <c r="AU84" s="90"/>
      <c r="AV84" s="90"/>
      <c r="AW84" s="90"/>
      <c r="AX84" s="90"/>
      <c r="AY84" s="90"/>
      <c r="AZ84" s="90"/>
      <c r="BA84" s="90"/>
      <c r="BB84" s="90"/>
      <c r="BC84" s="90"/>
      <c r="BD84" s="76"/>
      <c r="BE84" s="76"/>
      <c r="BF84" s="76"/>
      <c r="BG84" s="89"/>
      <c r="BH84" s="89"/>
      <c r="BI84" s="90"/>
      <c r="BJ84" s="90"/>
      <c r="BK84" s="90"/>
      <c r="BL84" s="90"/>
      <c r="BM84" s="90"/>
      <c r="BN84" s="90"/>
      <c r="BO84" s="90"/>
      <c r="BP84" s="90"/>
      <c r="BQ84" s="90"/>
      <c r="BR84" s="90"/>
      <c r="BS84" s="90"/>
      <c r="BT84" s="90"/>
      <c r="BU84" s="90"/>
      <c r="BV84" s="90"/>
      <c r="BW84" s="76"/>
      <c r="BY84" s="76"/>
      <c r="BZ84" s="89"/>
      <c r="CA84" s="89"/>
      <c r="CB84" s="90"/>
      <c r="CC84" s="90"/>
      <c r="CD84" s="90"/>
      <c r="CE84" s="90"/>
      <c r="CF84" s="90"/>
      <c r="CG84" s="90"/>
      <c r="CH84" s="90"/>
      <c r="CI84" s="90"/>
      <c r="CJ84" s="90"/>
      <c r="CK84" s="90"/>
      <c r="CL84" s="90"/>
      <c r="CM84" s="90"/>
      <c r="CN84" s="90"/>
      <c r="CO84" s="90"/>
      <c r="CP84" s="76"/>
      <c r="CQ84" s="76"/>
      <c r="CR84" s="76"/>
      <c r="CS84" s="76"/>
      <c r="CT84" s="76"/>
      <c r="CU84" s="76"/>
      <c r="CV84" s="76"/>
      <c r="CW84" s="76"/>
      <c r="CX84" s="76"/>
      <c r="CZ84" s="189" t="str">
        <f>IFERROR(IF(AND('Classificação geral'!$G78="fem",'Classificação geral'!$H78=3,'Classificação geral'!$F78="par"),'Classificação geral'!$C78,""),"")</f>
        <v/>
      </c>
      <c r="DA84" s="178">
        <f>IF($CZ84='Classificação geral'!$C78,'Classificação geral'!$D78,"")</f>
        <v>0</v>
      </c>
      <c r="DB84" s="178">
        <f>IF($CZ84='Classificação geral'!$C78,'Classificação geral'!$E78,"")</f>
        <v>0</v>
      </c>
      <c r="DC84" s="178" t="str">
        <f>IF($CZ84='Classificação geral'!$C78,'Classificação geral'!$F78,"")</f>
        <v/>
      </c>
      <c r="DD84" s="178" t="str">
        <f>IF($CZ84='Classificação geral'!$C78,'Classificação geral'!$G78,"")</f>
        <v/>
      </c>
      <c r="DE84" s="189">
        <f>IF($DD84='Classificação geral'!$G78,'Classificação geral'!$H78,"")</f>
        <v>0</v>
      </c>
      <c r="DF84" s="176">
        <f>IFERROR(IF(DD84='Classificação geral'!$G78,'Classificação geral'!$K78,""),"")</f>
        <v>0</v>
      </c>
      <c r="DG84" s="176">
        <f>IFERROR(IF(DD84='Classificação geral'!$G78,'Classificação geral'!$L78,""),"")</f>
        <v>0</v>
      </c>
      <c r="DH84" s="176">
        <f>IFERROR(IF(DD84='Classificação geral'!$G78,'Classificação geral'!$J78,""),"")</f>
        <v>0</v>
      </c>
      <c r="DI84" s="176" t="str">
        <f>IFERROR(IF(DD84='Classificação geral'!$G78,'Classificação geral'!$EP78,""),"")</f>
        <v/>
      </c>
      <c r="DJ84" s="176" t="str">
        <f>IFERROR(IF(DD84='Classificação geral'!$G78,'Classificação geral'!$EQ78,""),"")</f>
        <v/>
      </c>
      <c r="DK84" s="176" t="str">
        <f>IFERROR(IF(DD84='Classificação geral'!$G78,'Classificação geral'!$ER78,""),"")</f>
        <v/>
      </c>
      <c r="DL84" s="176" t="str">
        <f>IFERROR(IF(DD84='Classificação geral'!$G78,'Classificação geral'!$ES78,""),"")</f>
        <v/>
      </c>
      <c r="DM84" s="176" t="str">
        <f>IFERROR(IF(DD84='Classificação geral'!$G78,'Classificação geral'!$ET78,""),"")</f>
        <v/>
      </c>
      <c r="DN84" s="180">
        <f>IFERROR(IF(DD84='Classificação geral'!$G78,'Classificação geral'!$AK78,""),"")</f>
        <v>0</v>
      </c>
      <c r="DO84" s="190" t="str">
        <f>IF($DD84='Classificação geral'!$G78,'Classificação geral'!$AL78,"")</f>
        <v/>
      </c>
      <c r="DP84" s="179" t="str">
        <f>IFERROR(RANK(DO84,DO:DO,0)+ COUNTIF(DO$12:DO83,DO84),"")</f>
        <v/>
      </c>
      <c r="DR84" s="87" t="str">
        <f>IFERROR(IF(AND('Classificação geral'!$G78="mas",'Classificação geral'!$H78=3,'Classificação geral'!$F78="par"),'Classificação geral'!$C78,""),"")</f>
        <v/>
      </c>
      <c r="DS84" s="88">
        <f>IF($DR84='Classificação geral'!$C78,'Classificação geral'!$D78,"")</f>
        <v>0</v>
      </c>
      <c r="DT84" s="88">
        <f>IF($DR84='Classificação geral'!$C78,'Classificação geral'!$E78,"")</f>
        <v>0</v>
      </c>
      <c r="DU84" s="88" t="str">
        <f>IF($DR84='Classificação geral'!$C78,'Classificação geral'!$F78,"")</f>
        <v/>
      </c>
      <c r="DV84" s="88" t="str">
        <f>IF($DR84='Classificação geral'!$C78,'Classificação geral'!$G78,"")</f>
        <v/>
      </c>
      <c r="DW84" s="87">
        <f>IF($DV84='Classificação geral'!$G78,'Classificação geral'!$H78,"")</f>
        <v>0</v>
      </c>
      <c r="DX84" s="176">
        <f>IFERROR(IF(DV84='Classificação geral'!$G78,'Classificação geral'!$K78,""),"")</f>
        <v>0</v>
      </c>
      <c r="DY84" s="176">
        <f>IFERROR(IF(DV84='Classificação geral'!$G78,'Classificação geral'!$L78,""),"")</f>
        <v>0</v>
      </c>
      <c r="DZ84" s="176">
        <f>IFERROR(IF(DV84='Classificação geral'!$G78,'Classificação geral'!$J78,""),"")</f>
        <v>0</v>
      </c>
      <c r="EA84" s="176" t="str">
        <f>IFERROR(IF(DV84='Classificação geral'!$G78,'Classificação geral'!$EP78,""),"")</f>
        <v/>
      </c>
      <c r="EB84" s="176" t="str">
        <f>IFERROR(IF(DV84='Classificação geral'!$G78,'Classificação geral'!$EQ78,""),"")</f>
        <v/>
      </c>
      <c r="EC84" s="176" t="str">
        <f>IFERROR(IF(DV84='Classificação geral'!$G78,'Classificação geral'!$ER78,""),"")</f>
        <v/>
      </c>
      <c r="ED84" s="176" t="str">
        <f>IFERROR(IF(DV84='Classificação geral'!$G78,'Classificação geral'!$ES78,""),"")</f>
        <v/>
      </c>
      <c r="EE84" s="176" t="str">
        <f>IFERROR(IF(DV84='Classificação geral'!$G78,'Classificação geral'!$ET78,""),"")</f>
        <v/>
      </c>
      <c r="EF84" s="180">
        <f>IFERROR(IF(DV84='Classificação geral'!$G78,'Classificação geral'!$AK78,""),"")</f>
        <v>0</v>
      </c>
      <c r="EG84" s="87" t="str">
        <f>IF($DV84='Classificação geral'!$G78,'Classificação geral'!$AL78,"")</f>
        <v/>
      </c>
      <c r="EH84" s="77" t="str">
        <f>IFERROR(RANK(EG84,EG:EG,0)+ COUNTIF(EG$12:EG83,EG84),"")</f>
        <v/>
      </c>
      <c r="EJ84" s="87" t="str">
        <f>IFERROR(IF(AND('Classificação geral'!$G78="fem",'Classificação geral'!$H78=3,'Classificação geral'!$F78="trio"),'Classificação geral'!$C78,""),"")</f>
        <v/>
      </c>
      <c r="EK84" s="88">
        <f>IF(EJ84='Classificação geral'!$C78,'Classificação geral'!$D78,"")</f>
        <v>0</v>
      </c>
      <c r="EL84" s="88">
        <f>IF(EJ84='Classificação geral'!$C78,'Classificação geral'!$E78,"")</f>
        <v>0</v>
      </c>
      <c r="EM84" s="88" t="str">
        <f>IF(EJ84='Classificação geral'!$C78,'Classificação geral'!$F78,"")</f>
        <v/>
      </c>
      <c r="EN84" s="88" t="str">
        <f>IF(EJ84='Classificação geral'!$C78,'Classificação geral'!$G78,"")</f>
        <v/>
      </c>
      <c r="EO84" s="87">
        <f>IF(EN84='Classificação geral'!$G78,'Classificação geral'!$H78,"")</f>
        <v>0</v>
      </c>
      <c r="EP84" s="176">
        <f>IFERROR(IF(EN84='Classificação geral'!$G78,'Classificação geral'!$K78,""),"")</f>
        <v>0</v>
      </c>
      <c r="EQ84" s="176">
        <f>IFERROR(IF(EN84='Classificação geral'!$G78,'Classificação geral'!$L78,""),"")</f>
        <v>0</v>
      </c>
      <c r="ER84" s="176">
        <f>IFERROR(IF(EN84='Classificação geral'!$G78,'Classificação geral'!$J78,""),"")</f>
        <v>0</v>
      </c>
      <c r="ES84" s="176" t="str">
        <f>IFERROR(IF(EN84='Classificação geral'!$G78,'Classificação geral'!$EP78,""),"")</f>
        <v/>
      </c>
      <c r="ET84" s="176" t="str">
        <f>IFERROR(IF(EN84='Classificação geral'!$G78,'Classificação geral'!$EQ78,""),"")</f>
        <v/>
      </c>
      <c r="EU84" s="176" t="str">
        <f>IFERROR(IF(EN84='Classificação geral'!$G78,'Classificação geral'!$ER78,""),"")</f>
        <v/>
      </c>
      <c r="EV84" s="176" t="str">
        <f>IFERROR(IF(EN84='Classificação geral'!$G78,'Classificação geral'!$ES78,""),"")</f>
        <v/>
      </c>
      <c r="EW84" s="176" t="str">
        <f>IFERROR(IF(EN84='Classificação geral'!$G78,'Classificação geral'!$ET78,""),"")</f>
        <v/>
      </c>
      <c r="EX84" s="180">
        <f>IFERROR(IF(EN84='Classificação geral'!$G78,'Classificação geral'!$AK78,""),"")</f>
        <v>0</v>
      </c>
      <c r="EY84" s="87" t="str">
        <f>IF(EN84='Classificação geral'!$G78,'Classificação geral'!$AL78,"")</f>
        <v/>
      </c>
      <c r="EZ84" s="77" t="str">
        <f>IFERROR(RANK(EY84,EY:EY,0)+ COUNTIF(EY$12:EY83,EY84),"")</f>
        <v/>
      </c>
      <c r="FB84" s="87" t="str">
        <f>IFERROR(IF(AND('Classificação geral'!$G78="mas",'Classificação geral'!$H78=3,'Classificação geral'!$F78="trio"),'Classificação geral'!$C78,""),"")</f>
        <v/>
      </c>
      <c r="FC84" s="88">
        <f>IF(FB84='Classificação geral'!$C78,'Classificação geral'!$D78,"")</f>
        <v>0</v>
      </c>
      <c r="FD84" s="88">
        <f>IF(FB84='Classificação geral'!$C78,'Classificação geral'!$E78,"")</f>
        <v>0</v>
      </c>
      <c r="FE84" s="88" t="str">
        <f>IF(FB84='Classificação geral'!$C78,'Classificação geral'!$F78,"")</f>
        <v/>
      </c>
      <c r="FF84" s="88" t="str">
        <f>IF(FB84='Classificação geral'!$C78,'Classificação geral'!$G78,"")</f>
        <v/>
      </c>
      <c r="FG84" s="87">
        <f>IF(FF84='Classificação geral'!$G78,'Classificação geral'!$H78,"")</f>
        <v>0</v>
      </c>
      <c r="FH84" s="176">
        <f>IFERROR(IF(FF84='Classificação geral'!$G78,'Classificação geral'!$K78,""),"")</f>
        <v>0</v>
      </c>
      <c r="FI84" s="176">
        <f>IFERROR(IF(FF84='Classificação geral'!$G78,'Classificação geral'!$L78,""),"")</f>
        <v>0</v>
      </c>
      <c r="FJ84" s="176">
        <f>IFERROR(IF(FF84='Classificação geral'!$G78,'Classificação geral'!$J78,""),"")</f>
        <v>0</v>
      </c>
      <c r="FK84" s="176" t="str">
        <f>IFERROR(IF(FF84='Classificação geral'!$G78,'Classificação geral'!$EP78,""),"")</f>
        <v/>
      </c>
      <c r="FL84" s="176" t="str">
        <f>IFERROR(IF(FF84='Classificação geral'!$G78,'Classificação geral'!$EQ78,""),"")</f>
        <v/>
      </c>
      <c r="FM84" s="176" t="str">
        <f>IFERROR(IF(FF84='Classificação geral'!$G78,'Classificação geral'!$ER78,""),"")</f>
        <v/>
      </c>
      <c r="FN84" s="176" t="str">
        <f>IFERROR(IF(FF84='Classificação geral'!$G78,'Classificação geral'!$ES78,""),"")</f>
        <v/>
      </c>
      <c r="FO84" s="176" t="str">
        <f>IFERROR(IF(FF84='Classificação geral'!$G78,'Classificação geral'!$ET78,""),"")</f>
        <v/>
      </c>
      <c r="FP84" s="180">
        <f>IFERROR(IF(FF84='Classificação geral'!$G78,'Classificação geral'!$AK78,""),"")</f>
        <v>0</v>
      </c>
      <c r="FQ84" s="87" t="str">
        <f>IF(FF84='Classificação geral'!$G78,'Classificação geral'!$AL78,"")</f>
        <v/>
      </c>
      <c r="FR84" s="77" t="str">
        <f>IFERROR(RANK(FQ84,FQ:FQ,0)+ COUNTIF(FQ$12:FQ83,FQ84),"")</f>
        <v/>
      </c>
      <c r="FT84" s="87" t="str">
        <f>IFERROR(IF(AND('Classificação geral'!$G78="misto",'Classificação geral'!$H78=3,'Classificação geral'!$F78="par"),'Classificação geral'!$C78,""),"")</f>
        <v/>
      </c>
      <c r="FU84" s="88">
        <f>IF(FT84='Classificação geral'!$C78,'Classificação geral'!$D78,"")</f>
        <v>0</v>
      </c>
      <c r="FV84" s="88">
        <f>IF(FT84='Classificação geral'!$C78,'Classificação geral'!$E78,"")</f>
        <v>0</v>
      </c>
      <c r="FW84" s="88" t="str">
        <f>IF(FT84='Classificação geral'!$C78,'Classificação geral'!$F78,"")</f>
        <v/>
      </c>
      <c r="FX84" s="88" t="str">
        <f>IF(FT84='Classificação geral'!$C78,'Classificação geral'!$G78,"")</f>
        <v/>
      </c>
      <c r="FY84" s="87">
        <f>IF(FX84='Classificação geral'!$G78,'Classificação geral'!$H78,"")</f>
        <v>0</v>
      </c>
      <c r="FZ84" s="176">
        <f>IFERROR(IF(FX84='Classificação geral'!$G78,'Classificação geral'!$K78,""),"")</f>
        <v>0</v>
      </c>
      <c r="GA84" s="176">
        <f>IFERROR(IF(FX84='Classificação geral'!$G78,'Classificação geral'!$L78,""),"")</f>
        <v>0</v>
      </c>
      <c r="GB84" s="176">
        <f>IFERROR(IF(FX84='Classificação geral'!$G78,'Classificação geral'!$J78,""),"")</f>
        <v>0</v>
      </c>
      <c r="GC84" s="176" t="str">
        <f>IFERROR(IF(FX84='Classificação geral'!$G78,'Classificação geral'!$EP78,""),"")</f>
        <v/>
      </c>
      <c r="GD84" s="176" t="str">
        <f>IFERROR(IF(FX84='Classificação geral'!$G78,'Classificação geral'!$EQ78,""),"")</f>
        <v/>
      </c>
      <c r="GE84" s="176" t="str">
        <f>IFERROR(IF(FX84='Classificação geral'!$G78,'Classificação geral'!$ER78,""),"")</f>
        <v/>
      </c>
      <c r="GF84" s="176" t="str">
        <f>IFERROR(IF(FX84='Classificação geral'!$G78,'Classificação geral'!$ES78,""),"")</f>
        <v/>
      </c>
      <c r="GG84" s="176" t="str">
        <f>IFERROR(IF(FX84='Classificação geral'!$G78,'Classificação geral'!$ET78,""),"")</f>
        <v/>
      </c>
      <c r="GH84" s="180">
        <f>IFERROR(IF(FX84='Classificação geral'!$G78,'Classificação geral'!$AK78,""),"")</f>
        <v>0</v>
      </c>
      <c r="GI84" s="87" t="str">
        <f>IF(FX84='Classificação geral'!$G78,'Classificação geral'!$AL78,"")</f>
        <v/>
      </c>
      <c r="GJ84" s="77" t="str">
        <f>IFERROR(RANK(GI84,GI:GI,0)+ COUNTIF(GI$12:GI83,GI84),"")</f>
        <v/>
      </c>
    </row>
    <row r="85" spans="2:192" s="97" customFormat="1" ht="21.75" customHeight="1" x14ac:dyDescent="0.3">
      <c r="B85" s="89"/>
      <c r="C85" s="89"/>
      <c r="D85" s="89"/>
      <c r="E85" s="89"/>
      <c r="F85" s="90"/>
      <c r="G85" s="90"/>
      <c r="H85" s="90"/>
      <c r="I85" s="90"/>
      <c r="J85" s="90"/>
      <c r="K85" s="90"/>
      <c r="L85" s="90"/>
      <c r="M85" s="90"/>
      <c r="N85" s="90"/>
      <c r="O85" s="90"/>
      <c r="P85" s="90"/>
      <c r="Q85" s="90"/>
      <c r="R85" s="76"/>
      <c r="S85" s="76"/>
      <c r="T85" s="76"/>
      <c r="U85" s="91"/>
      <c r="V85" s="91"/>
      <c r="W85" s="91"/>
      <c r="X85" s="91"/>
      <c r="Y85" s="92"/>
      <c r="Z85" s="92"/>
      <c r="AA85" s="90"/>
      <c r="AB85" s="90"/>
      <c r="AC85" s="90"/>
      <c r="AD85" s="90"/>
      <c r="AE85" s="90"/>
      <c r="AF85" s="90"/>
      <c r="AG85" s="90"/>
      <c r="AH85" s="90"/>
      <c r="AI85" s="90"/>
      <c r="AJ85" s="93"/>
      <c r="AK85" s="76"/>
      <c r="AN85" s="89"/>
      <c r="AO85" s="89"/>
      <c r="AP85" s="90"/>
      <c r="AQ85" s="90"/>
      <c r="AR85" s="90"/>
      <c r="AS85" s="90"/>
      <c r="AT85" s="90"/>
      <c r="AU85" s="90"/>
      <c r="AV85" s="90"/>
      <c r="AW85" s="90"/>
      <c r="AX85" s="90"/>
      <c r="AY85" s="90"/>
      <c r="AZ85" s="90"/>
      <c r="BA85" s="90"/>
      <c r="BB85" s="90"/>
      <c r="BC85" s="90"/>
      <c r="BD85" s="76"/>
      <c r="BE85" s="76"/>
      <c r="BF85" s="76"/>
      <c r="BG85" s="91"/>
      <c r="BH85" s="91"/>
      <c r="BI85" s="92"/>
      <c r="BJ85" s="92"/>
      <c r="BK85" s="92"/>
      <c r="BL85" s="92"/>
      <c r="BM85" s="92"/>
      <c r="BN85" s="92"/>
      <c r="BO85" s="92"/>
      <c r="BP85" s="92"/>
      <c r="BQ85" s="92"/>
      <c r="BR85" s="92"/>
      <c r="BS85" s="92"/>
      <c r="BT85" s="92"/>
      <c r="BU85" s="92"/>
      <c r="BV85" s="92"/>
      <c r="BW85" s="76"/>
      <c r="BY85" s="76"/>
      <c r="BZ85" s="91"/>
      <c r="CA85" s="91"/>
      <c r="CB85" s="92"/>
      <c r="CC85" s="92"/>
      <c r="CD85" s="92"/>
      <c r="CE85" s="92"/>
      <c r="CF85" s="92"/>
      <c r="CG85" s="92"/>
      <c r="CH85" s="92"/>
      <c r="CI85" s="92"/>
      <c r="CJ85" s="92"/>
      <c r="CK85" s="92"/>
      <c r="CL85" s="92"/>
      <c r="CM85" s="92"/>
      <c r="CN85" s="92"/>
      <c r="CO85" s="92"/>
      <c r="CP85" s="76"/>
      <c r="CQ85" s="76"/>
      <c r="CR85" s="76"/>
      <c r="CS85" s="76"/>
      <c r="CT85" s="76"/>
      <c r="CU85" s="76"/>
      <c r="CV85" s="76"/>
      <c r="CW85" s="76"/>
      <c r="CX85" s="76"/>
      <c r="CZ85" s="189" t="str">
        <f>IFERROR(IF(AND('Classificação geral'!$G79="fem",'Classificação geral'!$H79=3,'Classificação geral'!$F79="par"),'Classificação geral'!$C79,""),"")</f>
        <v/>
      </c>
      <c r="DA85" s="178">
        <f>IF($CZ85='Classificação geral'!$C79,'Classificação geral'!$D79,"")</f>
        <v>0</v>
      </c>
      <c r="DB85" s="178">
        <f>IF($CZ85='Classificação geral'!$C79,'Classificação geral'!$E79,"")</f>
        <v>0</v>
      </c>
      <c r="DC85" s="178" t="str">
        <f>IF($CZ85='Classificação geral'!$C79,'Classificação geral'!$F79,"")</f>
        <v/>
      </c>
      <c r="DD85" s="178" t="str">
        <f>IF($CZ85='Classificação geral'!$C79,'Classificação geral'!$G79,"")</f>
        <v/>
      </c>
      <c r="DE85" s="189">
        <f>IF($DD85='Classificação geral'!$G79,'Classificação geral'!$H79,"")</f>
        <v>0</v>
      </c>
      <c r="DF85" s="176">
        <f>IFERROR(IF(DD85='Classificação geral'!$G79,'Classificação geral'!$K79,""),"")</f>
        <v>0</v>
      </c>
      <c r="DG85" s="176">
        <f>IFERROR(IF(DD85='Classificação geral'!$G79,'Classificação geral'!$L79,""),"")</f>
        <v>0</v>
      </c>
      <c r="DH85" s="176">
        <f>IFERROR(IF(DD85='Classificação geral'!$G79,'Classificação geral'!$J79,""),"")</f>
        <v>0</v>
      </c>
      <c r="DI85" s="176" t="str">
        <f>IFERROR(IF(DD85='Classificação geral'!$G79,'Classificação geral'!$EP79,""),"")</f>
        <v/>
      </c>
      <c r="DJ85" s="176" t="str">
        <f>IFERROR(IF(DD85='Classificação geral'!$G79,'Classificação geral'!$EQ79,""),"")</f>
        <v/>
      </c>
      <c r="DK85" s="176" t="str">
        <f>IFERROR(IF(DD85='Classificação geral'!$G79,'Classificação geral'!$ER79,""),"")</f>
        <v/>
      </c>
      <c r="DL85" s="176" t="str">
        <f>IFERROR(IF(DD85='Classificação geral'!$G79,'Classificação geral'!$ES79,""),"")</f>
        <v/>
      </c>
      <c r="DM85" s="176" t="str">
        <f>IFERROR(IF(DD85='Classificação geral'!$G79,'Classificação geral'!$ET79,""),"")</f>
        <v/>
      </c>
      <c r="DN85" s="180">
        <f>IFERROR(IF(DD85='Classificação geral'!$G79,'Classificação geral'!$AK79,""),"")</f>
        <v>0</v>
      </c>
      <c r="DO85" s="190" t="str">
        <f>IF($DD85='Classificação geral'!$G79,'Classificação geral'!$AL79,"")</f>
        <v/>
      </c>
      <c r="DP85" s="179" t="str">
        <f>IFERROR(RANK(DO85,DO:DO,0)+ COUNTIF(DO$12:DO84,DO85),"")</f>
        <v/>
      </c>
      <c r="DR85" s="87" t="str">
        <f>IFERROR(IF(AND('Classificação geral'!$G79="mas",'Classificação geral'!$H79=3,'Classificação geral'!$F79="par"),'Classificação geral'!$C79,""),"")</f>
        <v/>
      </c>
      <c r="DS85" s="88">
        <f>IF($DR85='Classificação geral'!$C79,'Classificação geral'!$D79,"")</f>
        <v>0</v>
      </c>
      <c r="DT85" s="88">
        <f>IF($DR85='Classificação geral'!$C79,'Classificação geral'!$E79,"")</f>
        <v>0</v>
      </c>
      <c r="DU85" s="88" t="str">
        <f>IF($DR85='Classificação geral'!$C79,'Classificação geral'!$F79,"")</f>
        <v/>
      </c>
      <c r="DV85" s="88" t="str">
        <f>IF($DR85='Classificação geral'!$C79,'Classificação geral'!$G79,"")</f>
        <v/>
      </c>
      <c r="DW85" s="87">
        <f>IF($DV85='Classificação geral'!$G79,'Classificação geral'!$H79,"")</f>
        <v>0</v>
      </c>
      <c r="DX85" s="176">
        <f>IFERROR(IF(DV85='Classificação geral'!$G79,'Classificação geral'!$K79,""),"")</f>
        <v>0</v>
      </c>
      <c r="DY85" s="176">
        <f>IFERROR(IF(DV85='Classificação geral'!$G79,'Classificação geral'!$L79,""),"")</f>
        <v>0</v>
      </c>
      <c r="DZ85" s="176">
        <f>IFERROR(IF(DV85='Classificação geral'!$G79,'Classificação geral'!$J79,""),"")</f>
        <v>0</v>
      </c>
      <c r="EA85" s="176" t="str">
        <f>IFERROR(IF(DV85='Classificação geral'!$G79,'Classificação geral'!$EP79,""),"")</f>
        <v/>
      </c>
      <c r="EB85" s="176" t="str">
        <f>IFERROR(IF(DV85='Classificação geral'!$G79,'Classificação geral'!$EQ79,""),"")</f>
        <v/>
      </c>
      <c r="EC85" s="176" t="str">
        <f>IFERROR(IF(DV85='Classificação geral'!$G79,'Classificação geral'!$ER79,""),"")</f>
        <v/>
      </c>
      <c r="ED85" s="176" t="str">
        <f>IFERROR(IF(DV85='Classificação geral'!$G79,'Classificação geral'!$ES79,""),"")</f>
        <v/>
      </c>
      <c r="EE85" s="176" t="str">
        <f>IFERROR(IF(DV85='Classificação geral'!$G79,'Classificação geral'!$ET79,""),"")</f>
        <v/>
      </c>
      <c r="EF85" s="180">
        <f>IFERROR(IF(DV85='Classificação geral'!$G79,'Classificação geral'!$AK79,""),"")</f>
        <v>0</v>
      </c>
      <c r="EG85" s="87" t="str">
        <f>IF($DV85='Classificação geral'!$G79,'Classificação geral'!$AL79,"")</f>
        <v/>
      </c>
      <c r="EH85" s="77" t="str">
        <f>IFERROR(RANK(EG85,EG:EG,0)+ COUNTIF(EG$12:EG84,EG85),"")</f>
        <v/>
      </c>
      <c r="EJ85" s="87" t="str">
        <f>IFERROR(IF(AND('Classificação geral'!$G79="fem",'Classificação geral'!$H79=3,'Classificação geral'!$F79="trio"),'Classificação geral'!$C79,""),"")</f>
        <v/>
      </c>
      <c r="EK85" s="88">
        <f>IF(EJ85='Classificação geral'!$C79,'Classificação geral'!$D79,"")</f>
        <v>0</v>
      </c>
      <c r="EL85" s="88">
        <f>IF(EJ85='Classificação geral'!$C79,'Classificação geral'!$E79,"")</f>
        <v>0</v>
      </c>
      <c r="EM85" s="88" t="str">
        <f>IF(EJ85='Classificação geral'!$C79,'Classificação geral'!$F79,"")</f>
        <v/>
      </c>
      <c r="EN85" s="88" t="str">
        <f>IF(EJ85='Classificação geral'!$C79,'Classificação geral'!$G79,"")</f>
        <v/>
      </c>
      <c r="EO85" s="87">
        <f>IF(EN85='Classificação geral'!$G79,'Classificação geral'!$H79,"")</f>
        <v>0</v>
      </c>
      <c r="EP85" s="176">
        <f>IFERROR(IF(EN85='Classificação geral'!$G79,'Classificação geral'!$K79,""),"")</f>
        <v>0</v>
      </c>
      <c r="EQ85" s="176">
        <f>IFERROR(IF(EN85='Classificação geral'!$G79,'Classificação geral'!$L79,""),"")</f>
        <v>0</v>
      </c>
      <c r="ER85" s="176">
        <f>IFERROR(IF(EN85='Classificação geral'!$G79,'Classificação geral'!$J79,""),"")</f>
        <v>0</v>
      </c>
      <c r="ES85" s="176" t="str">
        <f>IFERROR(IF(EN85='Classificação geral'!$G79,'Classificação geral'!$EP79,""),"")</f>
        <v/>
      </c>
      <c r="ET85" s="176" t="str">
        <f>IFERROR(IF(EN85='Classificação geral'!$G79,'Classificação geral'!$EQ79,""),"")</f>
        <v/>
      </c>
      <c r="EU85" s="176" t="str">
        <f>IFERROR(IF(EN85='Classificação geral'!$G79,'Classificação geral'!$ER79,""),"")</f>
        <v/>
      </c>
      <c r="EV85" s="176" t="str">
        <f>IFERROR(IF(EN85='Classificação geral'!$G79,'Classificação geral'!$ES79,""),"")</f>
        <v/>
      </c>
      <c r="EW85" s="176" t="str">
        <f>IFERROR(IF(EN85='Classificação geral'!$G79,'Classificação geral'!$ET79,""),"")</f>
        <v/>
      </c>
      <c r="EX85" s="180">
        <f>IFERROR(IF(EN85='Classificação geral'!$G79,'Classificação geral'!$AK79,""),"")</f>
        <v>0</v>
      </c>
      <c r="EY85" s="87" t="str">
        <f>IF(EN85='Classificação geral'!$G79,'Classificação geral'!$AL79,"")</f>
        <v/>
      </c>
      <c r="EZ85" s="77" t="str">
        <f>IFERROR(RANK(EY85,EY:EY,0)+ COUNTIF(EY$12:EY84,EY85),"")</f>
        <v/>
      </c>
      <c r="FB85" s="87" t="str">
        <f>IFERROR(IF(AND('Classificação geral'!$G79="mas",'Classificação geral'!$H79=3,'Classificação geral'!$F79="trio"),'Classificação geral'!$C79,""),"")</f>
        <v/>
      </c>
      <c r="FC85" s="88">
        <f>IF(FB85='Classificação geral'!$C79,'Classificação geral'!$D79,"")</f>
        <v>0</v>
      </c>
      <c r="FD85" s="88">
        <f>IF(FB85='Classificação geral'!$C79,'Classificação geral'!$E79,"")</f>
        <v>0</v>
      </c>
      <c r="FE85" s="88" t="str">
        <f>IF(FB85='Classificação geral'!$C79,'Classificação geral'!$F79,"")</f>
        <v/>
      </c>
      <c r="FF85" s="88" t="str">
        <f>IF(FB85='Classificação geral'!$C79,'Classificação geral'!$G79,"")</f>
        <v/>
      </c>
      <c r="FG85" s="87">
        <f>IF(FF85='Classificação geral'!$G79,'Classificação geral'!$H79,"")</f>
        <v>0</v>
      </c>
      <c r="FH85" s="176">
        <f>IFERROR(IF(FF85='Classificação geral'!$G79,'Classificação geral'!$K79,""),"")</f>
        <v>0</v>
      </c>
      <c r="FI85" s="176">
        <f>IFERROR(IF(FF85='Classificação geral'!$G79,'Classificação geral'!$L79,""),"")</f>
        <v>0</v>
      </c>
      <c r="FJ85" s="176">
        <f>IFERROR(IF(FF85='Classificação geral'!$G79,'Classificação geral'!$J79,""),"")</f>
        <v>0</v>
      </c>
      <c r="FK85" s="176" t="str">
        <f>IFERROR(IF(FF85='Classificação geral'!$G79,'Classificação geral'!$EP79,""),"")</f>
        <v/>
      </c>
      <c r="FL85" s="176" t="str">
        <f>IFERROR(IF(FF85='Classificação geral'!$G79,'Classificação geral'!$EQ79,""),"")</f>
        <v/>
      </c>
      <c r="FM85" s="176" t="str">
        <f>IFERROR(IF(FF85='Classificação geral'!$G79,'Classificação geral'!$ER79,""),"")</f>
        <v/>
      </c>
      <c r="FN85" s="176" t="str">
        <f>IFERROR(IF(FF85='Classificação geral'!$G79,'Classificação geral'!$ES79,""),"")</f>
        <v/>
      </c>
      <c r="FO85" s="176" t="str">
        <f>IFERROR(IF(FF85='Classificação geral'!$G79,'Classificação geral'!$ET79,""),"")</f>
        <v/>
      </c>
      <c r="FP85" s="180">
        <f>IFERROR(IF(FF85='Classificação geral'!$G79,'Classificação geral'!$AK79,""),"")</f>
        <v>0</v>
      </c>
      <c r="FQ85" s="87" t="str">
        <f>IF(FF85='Classificação geral'!$G79,'Classificação geral'!$AL79,"")</f>
        <v/>
      </c>
      <c r="FR85" s="77" t="str">
        <f>IFERROR(RANK(FQ85,FQ:FQ,0)+ COUNTIF(FQ$12:FQ84,FQ85),"")</f>
        <v/>
      </c>
      <c r="FT85" s="87" t="str">
        <f>IFERROR(IF(AND('Classificação geral'!$G79="misto",'Classificação geral'!$H79=3,'Classificação geral'!$F79="par"),'Classificação geral'!$C79,""),"")</f>
        <v/>
      </c>
      <c r="FU85" s="88">
        <f>IF(FT85='Classificação geral'!$C79,'Classificação geral'!$D79,"")</f>
        <v>0</v>
      </c>
      <c r="FV85" s="88">
        <f>IF(FT85='Classificação geral'!$C79,'Classificação geral'!$E79,"")</f>
        <v>0</v>
      </c>
      <c r="FW85" s="88" t="str">
        <f>IF(FT85='Classificação geral'!$C79,'Classificação geral'!$F79,"")</f>
        <v/>
      </c>
      <c r="FX85" s="88" t="str">
        <f>IF(FT85='Classificação geral'!$C79,'Classificação geral'!$G79,"")</f>
        <v/>
      </c>
      <c r="FY85" s="87">
        <f>IF(FX85='Classificação geral'!$G79,'Classificação geral'!$H79,"")</f>
        <v>0</v>
      </c>
      <c r="FZ85" s="176">
        <f>IFERROR(IF(FX85='Classificação geral'!$G79,'Classificação geral'!$K79,""),"")</f>
        <v>0</v>
      </c>
      <c r="GA85" s="176">
        <f>IFERROR(IF(FX85='Classificação geral'!$G79,'Classificação geral'!$L79,""),"")</f>
        <v>0</v>
      </c>
      <c r="GB85" s="176">
        <f>IFERROR(IF(FX85='Classificação geral'!$G79,'Classificação geral'!$J79,""),"")</f>
        <v>0</v>
      </c>
      <c r="GC85" s="176" t="str">
        <f>IFERROR(IF(FX85='Classificação geral'!$G79,'Classificação geral'!$EP79,""),"")</f>
        <v/>
      </c>
      <c r="GD85" s="176" t="str">
        <f>IFERROR(IF(FX85='Classificação geral'!$G79,'Classificação geral'!$EQ79,""),"")</f>
        <v/>
      </c>
      <c r="GE85" s="176" t="str">
        <f>IFERROR(IF(FX85='Classificação geral'!$G79,'Classificação geral'!$ER79,""),"")</f>
        <v/>
      </c>
      <c r="GF85" s="176" t="str">
        <f>IFERROR(IF(FX85='Classificação geral'!$G79,'Classificação geral'!$ES79,""),"")</f>
        <v/>
      </c>
      <c r="GG85" s="176" t="str">
        <f>IFERROR(IF(FX85='Classificação geral'!$G79,'Classificação geral'!$ET79,""),"")</f>
        <v/>
      </c>
      <c r="GH85" s="180">
        <f>IFERROR(IF(FX85='Classificação geral'!$G79,'Classificação geral'!$AK79,""),"")</f>
        <v>0</v>
      </c>
      <c r="GI85" s="87" t="str">
        <f>IF(FX85='Classificação geral'!$G79,'Classificação geral'!$AL79,"")</f>
        <v/>
      </c>
      <c r="GJ85" s="77" t="str">
        <f>IFERROR(RANK(GI85,GI:GI,0)+ COUNTIF(GI$12:GI84,GI85),"")</f>
        <v/>
      </c>
    </row>
    <row r="86" spans="2:192" s="97" customFormat="1" ht="21.75" customHeight="1" x14ac:dyDescent="0.3">
      <c r="B86" s="89"/>
      <c r="C86" s="89"/>
      <c r="D86" s="89"/>
      <c r="E86" s="89"/>
      <c r="F86" s="90"/>
      <c r="G86" s="90"/>
      <c r="H86" s="90"/>
      <c r="I86" s="90"/>
      <c r="J86" s="90"/>
      <c r="K86" s="90"/>
      <c r="L86" s="90"/>
      <c r="M86" s="90"/>
      <c r="N86" s="90"/>
      <c r="O86" s="90"/>
      <c r="P86" s="90"/>
      <c r="Q86" s="90"/>
      <c r="R86" s="76"/>
      <c r="S86" s="76"/>
      <c r="T86" s="76"/>
      <c r="U86" s="91"/>
      <c r="V86" s="91"/>
      <c r="W86" s="91"/>
      <c r="X86" s="91"/>
      <c r="Y86" s="92"/>
      <c r="Z86" s="92"/>
      <c r="AA86" s="90"/>
      <c r="AB86" s="90"/>
      <c r="AC86" s="90"/>
      <c r="AD86" s="90"/>
      <c r="AE86" s="90"/>
      <c r="AF86" s="90"/>
      <c r="AG86" s="90"/>
      <c r="AH86" s="90"/>
      <c r="AI86" s="90"/>
      <c r="AJ86" s="93"/>
      <c r="AK86" s="76"/>
      <c r="AN86" s="89"/>
      <c r="AO86" s="89"/>
      <c r="AP86" s="90"/>
      <c r="AQ86" s="90"/>
      <c r="AR86" s="90"/>
      <c r="AS86" s="90"/>
      <c r="AT86" s="90"/>
      <c r="AU86" s="90"/>
      <c r="AV86" s="90"/>
      <c r="AW86" s="90"/>
      <c r="AX86" s="90"/>
      <c r="AY86" s="90"/>
      <c r="AZ86" s="90"/>
      <c r="BA86" s="90"/>
      <c r="BB86" s="90"/>
      <c r="BC86" s="90"/>
      <c r="BD86" s="76"/>
      <c r="BE86" s="76"/>
      <c r="BF86" s="76"/>
      <c r="BG86" s="91"/>
      <c r="BH86" s="91"/>
      <c r="BI86" s="92"/>
      <c r="BJ86" s="92"/>
      <c r="BK86" s="92"/>
      <c r="BL86" s="92"/>
      <c r="BM86" s="92"/>
      <c r="BN86" s="92"/>
      <c r="BO86" s="92"/>
      <c r="BP86" s="92"/>
      <c r="BQ86" s="92"/>
      <c r="BR86" s="92"/>
      <c r="BS86" s="92"/>
      <c r="BT86" s="92"/>
      <c r="BU86" s="92"/>
      <c r="BV86" s="92"/>
      <c r="BW86" s="76"/>
      <c r="BY86" s="76"/>
      <c r="BZ86" s="91"/>
      <c r="CA86" s="91"/>
      <c r="CB86" s="92"/>
      <c r="CC86" s="92"/>
      <c r="CD86" s="92"/>
      <c r="CE86" s="92"/>
      <c r="CF86" s="92"/>
      <c r="CG86" s="92"/>
      <c r="CH86" s="92"/>
      <c r="CI86" s="92"/>
      <c r="CJ86" s="92"/>
      <c r="CK86" s="92"/>
      <c r="CL86" s="92"/>
      <c r="CM86" s="92"/>
      <c r="CN86" s="92"/>
      <c r="CO86" s="92"/>
      <c r="CP86" s="76"/>
      <c r="CQ86" s="76"/>
      <c r="CR86" s="76"/>
      <c r="CS86" s="76"/>
      <c r="CT86" s="76"/>
      <c r="CU86" s="76"/>
      <c r="CV86" s="76"/>
      <c r="CW86" s="76"/>
      <c r="CX86" s="76"/>
      <c r="CZ86" s="189" t="str">
        <f>IFERROR(IF(AND('Classificação geral'!$G80="fem",'Classificação geral'!$H80=3,'Classificação geral'!$F80="par"),'Classificação geral'!$C80,""),"")</f>
        <v/>
      </c>
      <c r="DA86" s="178">
        <f>IF($CZ86='Classificação geral'!$C80,'Classificação geral'!$D80,"")</f>
        <v>0</v>
      </c>
      <c r="DB86" s="178">
        <f>IF($CZ86='Classificação geral'!$C80,'Classificação geral'!$E80,"")</f>
        <v>0</v>
      </c>
      <c r="DC86" s="178" t="str">
        <f>IF($CZ86='Classificação geral'!$C80,'Classificação geral'!$F80,"")</f>
        <v/>
      </c>
      <c r="DD86" s="178" t="str">
        <f>IF($CZ86='Classificação geral'!$C80,'Classificação geral'!$G80,"")</f>
        <v/>
      </c>
      <c r="DE86" s="189">
        <f>IF($DD86='Classificação geral'!$G80,'Classificação geral'!$H80,"")</f>
        <v>0</v>
      </c>
      <c r="DF86" s="176">
        <f>IFERROR(IF(DD86='Classificação geral'!$G80,'Classificação geral'!$K80,""),"")</f>
        <v>0</v>
      </c>
      <c r="DG86" s="176">
        <f>IFERROR(IF(DD86='Classificação geral'!$G80,'Classificação geral'!$L80,""),"")</f>
        <v>0</v>
      </c>
      <c r="DH86" s="176">
        <f>IFERROR(IF(DD86='Classificação geral'!$G80,'Classificação geral'!$J80,""),"")</f>
        <v>0</v>
      </c>
      <c r="DI86" s="176" t="str">
        <f>IFERROR(IF(DD86='Classificação geral'!$G80,'Classificação geral'!$EP80,""),"")</f>
        <v/>
      </c>
      <c r="DJ86" s="176" t="str">
        <f>IFERROR(IF(DD86='Classificação geral'!$G80,'Classificação geral'!$EQ80,""),"")</f>
        <v/>
      </c>
      <c r="DK86" s="176" t="str">
        <f>IFERROR(IF(DD86='Classificação geral'!$G80,'Classificação geral'!$ER80,""),"")</f>
        <v/>
      </c>
      <c r="DL86" s="176" t="str">
        <f>IFERROR(IF(DD86='Classificação geral'!$G80,'Classificação geral'!$ES80,""),"")</f>
        <v/>
      </c>
      <c r="DM86" s="176" t="str">
        <f>IFERROR(IF(DD86='Classificação geral'!$G80,'Classificação geral'!$ET80,""),"")</f>
        <v/>
      </c>
      <c r="DN86" s="180">
        <f>IFERROR(IF(DD86='Classificação geral'!$G80,'Classificação geral'!$AK80,""),"")</f>
        <v>0</v>
      </c>
      <c r="DO86" s="190" t="str">
        <f>IF($DD86='Classificação geral'!$G80,'Classificação geral'!$AL80,"")</f>
        <v/>
      </c>
      <c r="DP86" s="179" t="str">
        <f>IFERROR(RANK(DO86,DO:DO,0)+ COUNTIF(DO$12:DO85,DO86),"")</f>
        <v/>
      </c>
      <c r="DR86" s="87" t="str">
        <f>IFERROR(IF(AND('Classificação geral'!$G80="mas",'Classificação geral'!$H80=3,'Classificação geral'!$F80="par"),'Classificação geral'!$C80,""),"")</f>
        <v/>
      </c>
      <c r="DS86" s="88">
        <f>IF($DR86='Classificação geral'!$C80,'Classificação geral'!$D80,"")</f>
        <v>0</v>
      </c>
      <c r="DT86" s="88">
        <f>IF($DR86='Classificação geral'!$C80,'Classificação geral'!$E80,"")</f>
        <v>0</v>
      </c>
      <c r="DU86" s="88" t="str">
        <f>IF($DR86='Classificação geral'!$C80,'Classificação geral'!$F80,"")</f>
        <v/>
      </c>
      <c r="DV86" s="88" t="str">
        <f>IF($DR86='Classificação geral'!$C80,'Classificação geral'!$G80,"")</f>
        <v/>
      </c>
      <c r="DW86" s="87">
        <f>IF($DV86='Classificação geral'!$G80,'Classificação geral'!$H80,"")</f>
        <v>0</v>
      </c>
      <c r="DX86" s="176">
        <f>IFERROR(IF(DV86='Classificação geral'!$G80,'Classificação geral'!$K80,""),"")</f>
        <v>0</v>
      </c>
      <c r="DY86" s="176">
        <f>IFERROR(IF(DV86='Classificação geral'!$G80,'Classificação geral'!$L80,""),"")</f>
        <v>0</v>
      </c>
      <c r="DZ86" s="176">
        <f>IFERROR(IF(DV86='Classificação geral'!$G80,'Classificação geral'!$J80,""),"")</f>
        <v>0</v>
      </c>
      <c r="EA86" s="176" t="str">
        <f>IFERROR(IF(DV86='Classificação geral'!$G80,'Classificação geral'!$EP80,""),"")</f>
        <v/>
      </c>
      <c r="EB86" s="176" t="str">
        <f>IFERROR(IF(DV86='Classificação geral'!$G80,'Classificação geral'!$EQ80,""),"")</f>
        <v/>
      </c>
      <c r="EC86" s="176" t="str">
        <f>IFERROR(IF(DV86='Classificação geral'!$G80,'Classificação geral'!$ER80,""),"")</f>
        <v/>
      </c>
      <c r="ED86" s="176" t="str">
        <f>IFERROR(IF(DV86='Classificação geral'!$G80,'Classificação geral'!$ES80,""),"")</f>
        <v/>
      </c>
      <c r="EE86" s="176" t="str">
        <f>IFERROR(IF(DV86='Classificação geral'!$G80,'Classificação geral'!$ET80,""),"")</f>
        <v/>
      </c>
      <c r="EF86" s="180">
        <f>IFERROR(IF(DV86='Classificação geral'!$G80,'Classificação geral'!$AK80,""),"")</f>
        <v>0</v>
      </c>
      <c r="EG86" s="87" t="str">
        <f>IF($DV86='Classificação geral'!$G80,'Classificação geral'!$AL80,"")</f>
        <v/>
      </c>
      <c r="EH86" s="77" t="str">
        <f>IFERROR(RANK(EG86,EG:EG,0)+ COUNTIF(EG$12:EG85,EG86),"")</f>
        <v/>
      </c>
      <c r="EJ86" s="87" t="str">
        <f>IFERROR(IF(AND('Classificação geral'!$G80="fem",'Classificação geral'!$H80=3,'Classificação geral'!$F80="trio"),'Classificação geral'!$C80,""),"")</f>
        <v/>
      </c>
      <c r="EK86" s="88">
        <f>IF(EJ86='Classificação geral'!$C80,'Classificação geral'!$D80,"")</f>
        <v>0</v>
      </c>
      <c r="EL86" s="88">
        <f>IF(EJ86='Classificação geral'!$C80,'Classificação geral'!$E80,"")</f>
        <v>0</v>
      </c>
      <c r="EM86" s="88" t="str">
        <f>IF(EJ86='Classificação geral'!$C80,'Classificação geral'!$F80,"")</f>
        <v/>
      </c>
      <c r="EN86" s="88" t="str">
        <f>IF(EJ86='Classificação geral'!$C80,'Classificação geral'!$G80,"")</f>
        <v/>
      </c>
      <c r="EO86" s="87">
        <f>IF(EN86='Classificação geral'!$G80,'Classificação geral'!$H80,"")</f>
        <v>0</v>
      </c>
      <c r="EP86" s="176">
        <f>IFERROR(IF(EN86='Classificação geral'!$G80,'Classificação geral'!$K80,""),"")</f>
        <v>0</v>
      </c>
      <c r="EQ86" s="176">
        <f>IFERROR(IF(EN86='Classificação geral'!$G80,'Classificação geral'!$L80,""),"")</f>
        <v>0</v>
      </c>
      <c r="ER86" s="176">
        <f>IFERROR(IF(EN86='Classificação geral'!$G80,'Classificação geral'!$J80,""),"")</f>
        <v>0</v>
      </c>
      <c r="ES86" s="176" t="str">
        <f>IFERROR(IF(EN86='Classificação geral'!$G80,'Classificação geral'!$EP80,""),"")</f>
        <v/>
      </c>
      <c r="ET86" s="176" t="str">
        <f>IFERROR(IF(EN86='Classificação geral'!$G80,'Classificação geral'!$EQ80,""),"")</f>
        <v/>
      </c>
      <c r="EU86" s="176" t="str">
        <f>IFERROR(IF(EN86='Classificação geral'!$G80,'Classificação geral'!$ER80,""),"")</f>
        <v/>
      </c>
      <c r="EV86" s="176" t="str">
        <f>IFERROR(IF(EN86='Classificação geral'!$G80,'Classificação geral'!$ES80,""),"")</f>
        <v/>
      </c>
      <c r="EW86" s="176" t="str">
        <f>IFERROR(IF(EN86='Classificação geral'!$G80,'Classificação geral'!$ET80,""),"")</f>
        <v/>
      </c>
      <c r="EX86" s="180">
        <f>IFERROR(IF(EN86='Classificação geral'!$G80,'Classificação geral'!$AK80,""),"")</f>
        <v>0</v>
      </c>
      <c r="EY86" s="87" t="str">
        <f>IF(EN86='Classificação geral'!$G80,'Classificação geral'!$AL80,"")</f>
        <v/>
      </c>
      <c r="EZ86" s="77" t="str">
        <f>IFERROR(RANK(EY86,EY:EY,0)+ COUNTIF(EY$12:EY85,EY86),"")</f>
        <v/>
      </c>
      <c r="FB86" s="87" t="str">
        <f>IFERROR(IF(AND('Classificação geral'!$G80="mas",'Classificação geral'!$H80=3,'Classificação geral'!$F80="trio"),'Classificação geral'!$C80,""),"")</f>
        <v/>
      </c>
      <c r="FC86" s="88">
        <f>IF(FB86='Classificação geral'!$C80,'Classificação geral'!$D80,"")</f>
        <v>0</v>
      </c>
      <c r="FD86" s="88">
        <f>IF(FB86='Classificação geral'!$C80,'Classificação geral'!$E80,"")</f>
        <v>0</v>
      </c>
      <c r="FE86" s="88" t="str">
        <f>IF(FB86='Classificação geral'!$C80,'Classificação geral'!$F80,"")</f>
        <v/>
      </c>
      <c r="FF86" s="88" t="str">
        <f>IF(FB86='Classificação geral'!$C80,'Classificação geral'!$G80,"")</f>
        <v/>
      </c>
      <c r="FG86" s="87">
        <f>IF(FF86='Classificação geral'!$G80,'Classificação geral'!$H80,"")</f>
        <v>0</v>
      </c>
      <c r="FH86" s="176">
        <f>IFERROR(IF(FF86='Classificação geral'!$G80,'Classificação geral'!$K80,""),"")</f>
        <v>0</v>
      </c>
      <c r="FI86" s="176">
        <f>IFERROR(IF(FF86='Classificação geral'!$G80,'Classificação geral'!$L80,""),"")</f>
        <v>0</v>
      </c>
      <c r="FJ86" s="176">
        <f>IFERROR(IF(FF86='Classificação geral'!$G80,'Classificação geral'!$J80,""),"")</f>
        <v>0</v>
      </c>
      <c r="FK86" s="176" t="str">
        <f>IFERROR(IF(FF86='Classificação geral'!$G80,'Classificação geral'!$EP80,""),"")</f>
        <v/>
      </c>
      <c r="FL86" s="176" t="str">
        <f>IFERROR(IF(FF86='Classificação geral'!$G80,'Classificação geral'!$EQ80,""),"")</f>
        <v/>
      </c>
      <c r="FM86" s="176" t="str">
        <f>IFERROR(IF(FF86='Classificação geral'!$G80,'Classificação geral'!$ER80,""),"")</f>
        <v/>
      </c>
      <c r="FN86" s="176" t="str">
        <f>IFERROR(IF(FF86='Classificação geral'!$G80,'Classificação geral'!$ES80,""),"")</f>
        <v/>
      </c>
      <c r="FO86" s="176" t="str">
        <f>IFERROR(IF(FF86='Classificação geral'!$G80,'Classificação geral'!$ET80,""),"")</f>
        <v/>
      </c>
      <c r="FP86" s="180">
        <f>IFERROR(IF(FF86='Classificação geral'!$G80,'Classificação geral'!$AK80,""),"")</f>
        <v>0</v>
      </c>
      <c r="FQ86" s="87" t="str">
        <f>IF(FF86='Classificação geral'!$G80,'Classificação geral'!$AL80,"")</f>
        <v/>
      </c>
      <c r="FR86" s="77" t="str">
        <f>IFERROR(RANK(FQ86,FQ:FQ,0)+ COUNTIF(FQ$12:FQ85,FQ86),"")</f>
        <v/>
      </c>
      <c r="FT86" s="87" t="str">
        <f>IFERROR(IF(AND('Classificação geral'!$G80="misto",'Classificação geral'!$H80=3,'Classificação geral'!$F80="par"),'Classificação geral'!$C80,""),"")</f>
        <v/>
      </c>
      <c r="FU86" s="88">
        <f>IF(FT86='Classificação geral'!$C80,'Classificação geral'!$D80,"")</f>
        <v>0</v>
      </c>
      <c r="FV86" s="88">
        <f>IF(FT86='Classificação geral'!$C80,'Classificação geral'!$E80,"")</f>
        <v>0</v>
      </c>
      <c r="FW86" s="88" t="str">
        <f>IF(FT86='Classificação geral'!$C80,'Classificação geral'!$F80,"")</f>
        <v/>
      </c>
      <c r="FX86" s="88" t="str">
        <f>IF(FT86='Classificação geral'!$C80,'Classificação geral'!$G80,"")</f>
        <v/>
      </c>
      <c r="FY86" s="87">
        <f>IF(FX86='Classificação geral'!$G80,'Classificação geral'!$H80,"")</f>
        <v>0</v>
      </c>
      <c r="FZ86" s="176">
        <f>IFERROR(IF(FX86='Classificação geral'!$G80,'Classificação geral'!$K80,""),"")</f>
        <v>0</v>
      </c>
      <c r="GA86" s="176">
        <f>IFERROR(IF(FX86='Classificação geral'!$G80,'Classificação geral'!$L80,""),"")</f>
        <v>0</v>
      </c>
      <c r="GB86" s="176">
        <f>IFERROR(IF(FX86='Classificação geral'!$G80,'Classificação geral'!$J80,""),"")</f>
        <v>0</v>
      </c>
      <c r="GC86" s="176" t="str">
        <f>IFERROR(IF(FX86='Classificação geral'!$G80,'Classificação geral'!$EP80,""),"")</f>
        <v/>
      </c>
      <c r="GD86" s="176" t="str">
        <f>IFERROR(IF(FX86='Classificação geral'!$G80,'Classificação geral'!$EQ80,""),"")</f>
        <v/>
      </c>
      <c r="GE86" s="176" t="str">
        <f>IFERROR(IF(FX86='Classificação geral'!$G80,'Classificação geral'!$ER80,""),"")</f>
        <v/>
      </c>
      <c r="GF86" s="176" t="str">
        <f>IFERROR(IF(FX86='Classificação geral'!$G80,'Classificação geral'!$ES80,""),"")</f>
        <v/>
      </c>
      <c r="GG86" s="176" t="str">
        <f>IFERROR(IF(FX86='Classificação geral'!$G80,'Classificação geral'!$ET80,""),"")</f>
        <v/>
      </c>
      <c r="GH86" s="180">
        <f>IFERROR(IF(FX86='Classificação geral'!$G80,'Classificação geral'!$AK80,""),"")</f>
        <v>0</v>
      </c>
      <c r="GI86" s="87" t="str">
        <f>IF(FX86='Classificação geral'!$G80,'Classificação geral'!$AL80,"")</f>
        <v/>
      </c>
      <c r="GJ86" s="77" t="str">
        <f>IFERROR(RANK(GI86,GI:GI,0)+ COUNTIF(GI$12:GI85,GI86),"")</f>
        <v/>
      </c>
    </row>
    <row r="87" spans="2:192" s="97" customFormat="1" ht="21.75" customHeight="1" x14ac:dyDescent="0.3">
      <c r="B87" s="89"/>
      <c r="C87" s="89"/>
      <c r="D87" s="89"/>
      <c r="E87" s="89"/>
      <c r="F87" s="90"/>
      <c r="G87" s="90"/>
      <c r="H87" s="90"/>
      <c r="I87" s="90"/>
      <c r="J87" s="90"/>
      <c r="K87" s="90"/>
      <c r="L87" s="90"/>
      <c r="M87" s="90"/>
      <c r="N87" s="90"/>
      <c r="O87" s="90"/>
      <c r="P87" s="90"/>
      <c r="Q87" s="90"/>
      <c r="R87" s="76"/>
      <c r="S87" s="76"/>
      <c r="T87" s="76"/>
      <c r="U87" s="91"/>
      <c r="V87" s="91"/>
      <c r="W87" s="91"/>
      <c r="X87" s="91"/>
      <c r="Y87" s="92"/>
      <c r="Z87" s="92"/>
      <c r="AA87" s="90"/>
      <c r="AB87" s="90"/>
      <c r="AC87" s="90"/>
      <c r="AD87" s="90"/>
      <c r="AE87" s="90"/>
      <c r="AF87" s="90"/>
      <c r="AG87" s="90"/>
      <c r="AH87" s="90"/>
      <c r="AI87" s="90"/>
      <c r="AJ87" s="93"/>
      <c r="AK87" s="76"/>
      <c r="AN87" s="89"/>
      <c r="AO87" s="89"/>
      <c r="AP87" s="90"/>
      <c r="AQ87" s="90"/>
      <c r="AR87" s="90"/>
      <c r="AS87" s="90"/>
      <c r="AT87" s="90"/>
      <c r="AU87" s="90"/>
      <c r="AV87" s="90"/>
      <c r="AW87" s="90"/>
      <c r="AX87" s="90"/>
      <c r="AY87" s="90"/>
      <c r="AZ87" s="90"/>
      <c r="BA87" s="90"/>
      <c r="BB87" s="90"/>
      <c r="BC87" s="90"/>
      <c r="BD87" s="76"/>
      <c r="BE87" s="76"/>
      <c r="BF87" s="76"/>
      <c r="BG87" s="91"/>
      <c r="BH87" s="91"/>
      <c r="BI87" s="92"/>
      <c r="BJ87" s="92"/>
      <c r="BK87" s="92"/>
      <c r="BL87" s="92"/>
      <c r="BM87" s="92"/>
      <c r="BN87" s="92"/>
      <c r="BO87" s="92"/>
      <c r="BP87" s="92"/>
      <c r="BQ87" s="92"/>
      <c r="BR87" s="92"/>
      <c r="BS87" s="92"/>
      <c r="BT87" s="92"/>
      <c r="BU87" s="92"/>
      <c r="BV87" s="92"/>
      <c r="BW87" s="76"/>
      <c r="BY87" s="76"/>
      <c r="BZ87" s="91"/>
      <c r="CA87" s="91"/>
      <c r="CB87" s="92"/>
      <c r="CC87" s="92"/>
      <c r="CD87" s="92"/>
      <c r="CE87" s="92"/>
      <c r="CF87" s="92"/>
      <c r="CG87" s="92"/>
      <c r="CH87" s="92"/>
      <c r="CI87" s="92"/>
      <c r="CJ87" s="92"/>
      <c r="CK87" s="92"/>
      <c r="CL87" s="92"/>
      <c r="CM87" s="92"/>
      <c r="CN87" s="92"/>
      <c r="CO87" s="92"/>
      <c r="CP87" s="76"/>
      <c r="CQ87" s="76"/>
      <c r="CR87" s="76"/>
      <c r="CS87" s="76"/>
      <c r="CT87" s="76"/>
      <c r="CU87" s="76"/>
      <c r="CV87" s="76"/>
      <c r="CW87" s="76"/>
      <c r="CX87" s="76"/>
      <c r="CZ87" s="189" t="str">
        <f>IFERROR(IF(AND('Classificação geral'!$G81="fem",'Classificação geral'!$H81=3,'Classificação geral'!$F81="par"),'Classificação geral'!$C81,""),"")</f>
        <v/>
      </c>
      <c r="DA87" s="178">
        <f>IF($CZ87='Classificação geral'!$C81,'Classificação geral'!$D81,"")</f>
        <v>0</v>
      </c>
      <c r="DB87" s="178">
        <f>IF($CZ87='Classificação geral'!$C81,'Classificação geral'!$E81,"")</f>
        <v>0</v>
      </c>
      <c r="DC87" s="178" t="str">
        <f>IF($CZ87='Classificação geral'!$C81,'Classificação geral'!$F81,"")</f>
        <v/>
      </c>
      <c r="DD87" s="178" t="str">
        <f>IF($CZ87='Classificação geral'!$C81,'Classificação geral'!$G81,"")</f>
        <v/>
      </c>
      <c r="DE87" s="189">
        <f>IF($DD87='Classificação geral'!$G81,'Classificação geral'!$H81,"")</f>
        <v>0</v>
      </c>
      <c r="DF87" s="176">
        <f>IFERROR(IF(DD87='Classificação geral'!$G81,'Classificação geral'!$K81,""),"")</f>
        <v>0</v>
      </c>
      <c r="DG87" s="176">
        <f>IFERROR(IF(DD87='Classificação geral'!$G81,'Classificação geral'!$L81,""),"")</f>
        <v>0</v>
      </c>
      <c r="DH87" s="176">
        <f>IFERROR(IF(DD87='Classificação geral'!$G81,'Classificação geral'!$J81,""),"")</f>
        <v>0</v>
      </c>
      <c r="DI87" s="176" t="str">
        <f>IFERROR(IF(DD87='Classificação geral'!$G81,'Classificação geral'!$EP81,""),"")</f>
        <v/>
      </c>
      <c r="DJ87" s="176" t="str">
        <f>IFERROR(IF(DD87='Classificação geral'!$G81,'Classificação geral'!$EQ81,""),"")</f>
        <v/>
      </c>
      <c r="DK87" s="176" t="str">
        <f>IFERROR(IF(DD87='Classificação geral'!$G81,'Classificação geral'!$ER81,""),"")</f>
        <v/>
      </c>
      <c r="DL87" s="176" t="str">
        <f>IFERROR(IF(DD87='Classificação geral'!$G81,'Classificação geral'!$ES81,""),"")</f>
        <v/>
      </c>
      <c r="DM87" s="176" t="str">
        <f>IFERROR(IF(DD87='Classificação geral'!$G81,'Classificação geral'!$ET81,""),"")</f>
        <v/>
      </c>
      <c r="DN87" s="180">
        <f>IFERROR(IF(DD87='Classificação geral'!$G81,'Classificação geral'!$AK81,""),"")</f>
        <v>0</v>
      </c>
      <c r="DO87" s="190" t="str">
        <f>IF($DD87='Classificação geral'!$G81,'Classificação geral'!$AL81,"")</f>
        <v/>
      </c>
      <c r="DP87" s="179" t="str">
        <f>IFERROR(RANK(DO87,DO:DO,0)+ COUNTIF(DO$12:DO86,DO87),"")</f>
        <v/>
      </c>
      <c r="DR87" s="87" t="str">
        <f>IFERROR(IF(AND('Classificação geral'!$G81="mas",'Classificação geral'!$H81=3,'Classificação geral'!$F81="par"),'Classificação geral'!$C81,""),"")</f>
        <v/>
      </c>
      <c r="DS87" s="88">
        <f>IF($DR87='Classificação geral'!$C81,'Classificação geral'!$D81,"")</f>
        <v>0</v>
      </c>
      <c r="DT87" s="88">
        <f>IF($DR87='Classificação geral'!$C81,'Classificação geral'!$E81,"")</f>
        <v>0</v>
      </c>
      <c r="DU87" s="88" t="str">
        <f>IF($DR87='Classificação geral'!$C81,'Classificação geral'!$F81,"")</f>
        <v/>
      </c>
      <c r="DV87" s="88" t="str">
        <f>IF($DR87='Classificação geral'!$C81,'Classificação geral'!$G81,"")</f>
        <v/>
      </c>
      <c r="DW87" s="87">
        <f>IF($DV87='Classificação geral'!$G81,'Classificação geral'!$H81,"")</f>
        <v>0</v>
      </c>
      <c r="DX87" s="176">
        <f>IFERROR(IF(DV87='Classificação geral'!$G81,'Classificação geral'!$K81,""),"")</f>
        <v>0</v>
      </c>
      <c r="DY87" s="176">
        <f>IFERROR(IF(DV87='Classificação geral'!$G81,'Classificação geral'!$L81,""),"")</f>
        <v>0</v>
      </c>
      <c r="DZ87" s="176">
        <f>IFERROR(IF(DV87='Classificação geral'!$G81,'Classificação geral'!$J81,""),"")</f>
        <v>0</v>
      </c>
      <c r="EA87" s="176" t="str">
        <f>IFERROR(IF(DV87='Classificação geral'!$G81,'Classificação geral'!$EP81,""),"")</f>
        <v/>
      </c>
      <c r="EB87" s="176" t="str">
        <f>IFERROR(IF(DV87='Classificação geral'!$G81,'Classificação geral'!$EQ81,""),"")</f>
        <v/>
      </c>
      <c r="EC87" s="176" t="str">
        <f>IFERROR(IF(DV87='Classificação geral'!$G81,'Classificação geral'!$ER81,""),"")</f>
        <v/>
      </c>
      <c r="ED87" s="176" t="str">
        <f>IFERROR(IF(DV87='Classificação geral'!$G81,'Classificação geral'!$ES81,""),"")</f>
        <v/>
      </c>
      <c r="EE87" s="176" t="str">
        <f>IFERROR(IF(DV87='Classificação geral'!$G81,'Classificação geral'!$ET81,""),"")</f>
        <v/>
      </c>
      <c r="EF87" s="180">
        <f>IFERROR(IF(DV87='Classificação geral'!$G81,'Classificação geral'!$AK81,""),"")</f>
        <v>0</v>
      </c>
      <c r="EG87" s="87" t="str">
        <f>IF($DV87='Classificação geral'!$G81,'Classificação geral'!$AL81,"")</f>
        <v/>
      </c>
      <c r="EH87" s="77" t="str">
        <f>IFERROR(RANK(EG87,EG:EG,0)+ COUNTIF(EG$12:EG86,EG87),"")</f>
        <v/>
      </c>
      <c r="EJ87" s="87" t="str">
        <f>IFERROR(IF(AND('Classificação geral'!$G81="fem",'Classificação geral'!$H81=3,'Classificação geral'!$F81="trio"),'Classificação geral'!$C81,""),"")</f>
        <v/>
      </c>
      <c r="EK87" s="88">
        <f>IF(EJ87='Classificação geral'!$C81,'Classificação geral'!$D81,"")</f>
        <v>0</v>
      </c>
      <c r="EL87" s="88">
        <f>IF(EJ87='Classificação geral'!$C81,'Classificação geral'!$E81,"")</f>
        <v>0</v>
      </c>
      <c r="EM87" s="88" t="str">
        <f>IF(EJ87='Classificação geral'!$C81,'Classificação geral'!$F81,"")</f>
        <v/>
      </c>
      <c r="EN87" s="88" t="str">
        <f>IF(EJ87='Classificação geral'!$C81,'Classificação geral'!$G81,"")</f>
        <v/>
      </c>
      <c r="EO87" s="87">
        <f>IF(EN87='Classificação geral'!$G81,'Classificação geral'!$H81,"")</f>
        <v>0</v>
      </c>
      <c r="EP87" s="176">
        <f>IFERROR(IF(EN87='Classificação geral'!$G81,'Classificação geral'!$K81,""),"")</f>
        <v>0</v>
      </c>
      <c r="EQ87" s="176">
        <f>IFERROR(IF(EN87='Classificação geral'!$G81,'Classificação geral'!$L81,""),"")</f>
        <v>0</v>
      </c>
      <c r="ER87" s="176">
        <f>IFERROR(IF(EN87='Classificação geral'!$G81,'Classificação geral'!$J81,""),"")</f>
        <v>0</v>
      </c>
      <c r="ES87" s="176" t="str">
        <f>IFERROR(IF(EN87='Classificação geral'!$G81,'Classificação geral'!$EP81,""),"")</f>
        <v/>
      </c>
      <c r="ET87" s="176" t="str">
        <f>IFERROR(IF(EN87='Classificação geral'!$G81,'Classificação geral'!$EQ81,""),"")</f>
        <v/>
      </c>
      <c r="EU87" s="176" t="str">
        <f>IFERROR(IF(EN87='Classificação geral'!$G81,'Classificação geral'!$ER81,""),"")</f>
        <v/>
      </c>
      <c r="EV87" s="176" t="str">
        <f>IFERROR(IF(EN87='Classificação geral'!$G81,'Classificação geral'!$ES81,""),"")</f>
        <v/>
      </c>
      <c r="EW87" s="176" t="str">
        <f>IFERROR(IF(EN87='Classificação geral'!$G81,'Classificação geral'!$ET81,""),"")</f>
        <v/>
      </c>
      <c r="EX87" s="180">
        <f>IFERROR(IF(EN87='Classificação geral'!$G81,'Classificação geral'!$AK81,""),"")</f>
        <v>0</v>
      </c>
      <c r="EY87" s="87" t="str">
        <f>IF(EN87='Classificação geral'!$G81,'Classificação geral'!$AL81,"")</f>
        <v/>
      </c>
      <c r="EZ87" s="77" t="str">
        <f>IFERROR(RANK(EY87,EY:EY,0)+ COUNTIF(EY$12:EY86,EY87),"")</f>
        <v/>
      </c>
      <c r="FB87" s="87" t="str">
        <f>IFERROR(IF(AND('Classificação geral'!$G81="mas",'Classificação geral'!$H81=3,'Classificação geral'!$F81="trio"),'Classificação geral'!$C81,""),"")</f>
        <v/>
      </c>
      <c r="FC87" s="88">
        <f>IF(FB87='Classificação geral'!$C81,'Classificação geral'!$D81,"")</f>
        <v>0</v>
      </c>
      <c r="FD87" s="88">
        <f>IF(FB87='Classificação geral'!$C81,'Classificação geral'!$E81,"")</f>
        <v>0</v>
      </c>
      <c r="FE87" s="88" t="str">
        <f>IF(FB87='Classificação geral'!$C81,'Classificação geral'!$F81,"")</f>
        <v/>
      </c>
      <c r="FF87" s="88" t="str">
        <f>IF(FB87='Classificação geral'!$C81,'Classificação geral'!$G81,"")</f>
        <v/>
      </c>
      <c r="FG87" s="87">
        <f>IF(FF87='Classificação geral'!$G81,'Classificação geral'!$H81,"")</f>
        <v>0</v>
      </c>
      <c r="FH87" s="176">
        <f>IFERROR(IF(FF87='Classificação geral'!$G81,'Classificação geral'!$K81,""),"")</f>
        <v>0</v>
      </c>
      <c r="FI87" s="176">
        <f>IFERROR(IF(FF87='Classificação geral'!$G81,'Classificação geral'!$L81,""),"")</f>
        <v>0</v>
      </c>
      <c r="FJ87" s="176">
        <f>IFERROR(IF(FF87='Classificação geral'!$G81,'Classificação geral'!$J81,""),"")</f>
        <v>0</v>
      </c>
      <c r="FK87" s="176" t="str">
        <f>IFERROR(IF(FF87='Classificação geral'!$G81,'Classificação geral'!$EP81,""),"")</f>
        <v/>
      </c>
      <c r="FL87" s="176" t="str">
        <f>IFERROR(IF(FF87='Classificação geral'!$G81,'Classificação geral'!$EQ81,""),"")</f>
        <v/>
      </c>
      <c r="FM87" s="176" t="str">
        <f>IFERROR(IF(FF87='Classificação geral'!$G81,'Classificação geral'!$ER81,""),"")</f>
        <v/>
      </c>
      <c r="FN87" s="176" t="str">
        <f>IFERROR(IF(FF87='Classificação geral'!$G81,'Classificação geral'!$ES81,""),"")</f>
        <v/>
      </c>
      <c r="FO87" s="176" t="str">
        <f>IFERROR(IF(FF87='Classificação geral'!$G81,'Classificação geral'!$ET81,""),"")</f>
        <v/>
      </c>
      <c r="FP87" s="180">
        <f>IFERROR(IF(FF87='Classificação geral'!$G81,'Classificação geral'!$AK81,""),"")</f>
        <v>0</v>
      </c>
      <c r="FQ87" s="87" t="str">
        <f>IF(FF87='Classificação geral'!$G81,'Classificação geral'!$AL81,"")</f>
        <v/>
      </c>
      <c r="FR87" s="77" t="str">
        <f>IFERROR(RANK(FQ87,FQ:FQ,0)+ COUNTIF(FQ$12:FQ86,FQ87),"")</f>
        <v/>
      </c>
      <c r="FT87" s="87" t="str">
        <f>IFERROR(IF(AND('Classificação geral'!$G81="misto",'Classificação geral'!$H81=3,'Classificação geral'!$F81="par"),'Classificação geral'!$C81,""),"")</f>
        <v/>
      </c>
      <c r="FU87" s="88">
        <f>IF(FT87='Classificação geral'!$C81,'Classificação geral'!$D81,"")</f>
        <v>0</v>
      </c>
      <c r="FV87" s="88">
        <f>IF(FT87='Classificação geral'!$C81,'Classificação geral'!$E81,"")</f>
        <v>0</v>
      </c>
      <c r="FW87" s="88" t="str">
        <f>IF(FT87='Classificação geral'!$C81,'Classificação geral'!$F81,"")</f>
        <v/>
      </c>
      <c r="FX87" s="88" t="str">
        <f>IF(FT87='Classificação geral'!$C81,'Classificação geral'!$G81,"")</f>
        <v/>
      </c>
      <c r="FY87" s="87">
        <f>IF(FX87='Classificação geral'!$G81,'Classificação geral'!$H81,"")</f>
        <v>0</v>
      </c>
      <c r="FZ87" s="176">
        <f>IFERROR(IF(FX87='Classificação geral'!$G81,'Classificação geral'!$K81,""),"")</f>
        <v>0</v>
      </c>
      <c r="GA87" s="176">
        <f>IFERROR(IF(FX87='Classificação geral'!$G81,'Classificação geral'!$L81,""),"")</f>
        <v>0</v>
      </c>
      <c r="GB87" s="176">
        <f>IFERROR(IF(FX87='Classificação geral'!$G81,'Classificação geral'!$J81,""),"")</f>
        <v>0</v>
      </c>
      <c r="GC87" s="176" t="str">
        <f>IFERROR(IF(FX87='Classificação geral'!$G81,'Classificação geral'!$EP81,""),"")</f>
        <v/>
      </c>
      <c r="GD87" s="176" t="str">
        <f>IFERROR(IF(FX87='Classificação geral'!$G81,'Classificação geral'!$EQ81,""),"")</f>
        <v/>
      </c>
      <c r="GE87" s="176" t="str">
        <f>IFERROR(IF(FX87='Classificação geral'!$G81,'Classificação geral'!$ER81,""),"")</f>
        <v/>
      </c>
      <c r="GF87" s="176" t="str">
        <f>IFERROR(IF(FX87='Classificação geral'!$G81,'Classificação geral'!$ES81,""),"")</f>
        <v/>
      </c>
      <c r="GG87" s="176" t="str">
        <f>IFERROR(IF(FX87='Classificação geral'!$G81,'Classificação geral'!$ET81,""),"")</f>
        <v/>
      </c>
      <c r="GH87" s="180">
        <f>IFERROR(IF(FX87='Classificação geral'!$G81,'Classificação geral'!$AK81,""),"")</f>
        <v>0</v>
      </c>
      <c r="GI87" s="87" t="str">
        <f>IF(FX87='Classificação geral'!$G81,'Classificação geral'!$AL81,"")</f>
        <v/>
      </c>
      <c r="GJ87" s="77" t="str">
        <f>IFERROR(RANK(GI87,GI:GI,0)+ COUNTIF(GI$12:GI86,GI87),"")</f>
        <v/>
      </c>
    </row>
    <row r="88" spans="2:192" s="97" customFormat="1" ht="21.75" customHeight="1" x14ac:dyDescent="0.3">
      <c r="B88" s="89"/>
      <c r="C88" s="89"/>
      <c r="D88" s="89"/>
      <c r="E88" s="89"/>
      <c r="F88" s="90"/>
      <c r="G88" s="90"/>
      <c r="H88" s="90"/>
      <c r="I88" s="90"/>
      <c r="J88" s="90"/>
      <c r="K88" s="90"/>
      <c r="L88" s="90"/>
      <c r="M88" s="90"/>
      <c r="N88" s="90"/>
      <c r="O88" s="90"/>
      <c r="P88" s="90"/>
      <c r="Q88" s="90"/>
      <c r="R88" s="76"/>
      <c r="S88" s="76"/>
      <c r="T88" s="76"/>
      <c r="U88" s="91"/>
      <c r="V88" s="91"/>
      <c r="W88" s="91"/>
      <c r="X88" s="91"/>
      <c r="Y88" s="92"/>
      <c r="Z88" s="92"/>
      <c r="AA88" s="90"/>
      <c r="AB88" s="90"/>
      <c r="AC88" s="90"/>
      <c r="AD88" s="90"/>
      <c r="AE88" s="90"/>
      <c r="AF88" s="90"/>
      <c r="AG88" s="90"/>
      <c r="AH88" s="90"/>
      <c r="AI88" s="90"/>
      <c r="AJ88" s="93"/>
      <c r="AK88" s="76"/>
      <c r="AN88" s="89"/>
      <c r="AO88" s="89"/>
      <c r="AP88" s="90"/>
      <c r="AQ88" s="90"/>
      <c r="AR88" s="90"/>
      <c r="AS88" s="90"/>
      <c r="AT88" s="90"/>
      <c r="AU88" s="90"/>
      <c r="AV88" s="90"/>
      <c r="AW88" s="90"/>
      <c r="AX88" s="90"/>
      <c r="AY88" s="90"/>
      <c r="AZ88" s="90"/>
      <c r="BA88" s="90"/>
      <c r="BB88" s="90"/>
      <c r="BC88" s="90"/>
      <c r="BD88" s="76"/>
      <c r="BE88" s="76"/>
      <c r="BF88" s="76"/>
      <c r="BG88" s="91"/>
      <c r="BH88" s="91"/>
      <c r="BI88" s="92"/>
      <c r="BJ88" s="92"/>
      <c r="BK88" s="92"/>
      <c r="BL88" s="92"/>
      <c r="BM88" s="92"/>
      <c r="BN88" s="92"/>
      <c r="BO88" s="92"/>
      <c r="BP88" s="92"/>
      <c r="BQ88" s="92"/>
      <c r="BR88" s="92"/>
      <c r="BS88" s="92"/>
      <c r="BT88" s="92"/>
      <c r="BU88" s="92"/>
      <c r="BV88" s="92"/>
      <c r="BW88" s="76"/>
      <c r="BY88" s="76"/>
      <c r="BZ88" s="91"/>
      <c r="CA88" s="91"/>
      <c r="CB88" s="92"/>
      <c r="CC88" s="92"/>
      <c r="CD88" s="92"/>
      <c r="CE88" s="92"/>
      <c r="CF88" s="92"/>
      <c r="CG88" s="92"/>
      <c r="CH88" s="92"/>
      <c r="CI88" s="92"/>
      <c r="CJ88" s="92"/>
      <c r="CK88" s="92"/>
      <c r="CL88" s="92"/>
      <c r="CM88" s="92"/>
      <c r="CN88" s="92"/>
      <c r="CO88" s="92"/>
      <c r="CP88" s="76"/>
      <c r="CQ88" s="76"/>
      <c r="CR88" s="76"/>
      <c r="CS88" s="76"/>
      <c r="CT88" s="76"/>
      <c r="CU88" s="76"/>
      <c r="CV88" s="76"/>
      <c r="CW88" s="76"/>
      <c r="CX88" s="76"/>
      <c r="CZ88" s="189" t="str">
        <f>IFERROR(IF(AND('Classificação geral'!$G82="fem",'Classificação geral'!$H82=3,'Classificação geral'!$F82="par"),'Classificação geral'!$C82,""),"")</f>
        <v/>
      </c>
      <c r="DA88" s="178">
        <f>IF($CZ88='Classificação geral'!$C82,'Classificação geral'!$D82,"")</f>
        <v>0</v>
      </c>
      <c r="DB88" s="178">
        <f>IF($CZ88='Classificação geral'!$C82,'Classificação geral'!$E82,"")</f>
        <v>0</v>
      </c>
      <c r="DC88" s="178" t="str">
        <f>IF($CZ88='Classificação geral'!$C82,'Classificação geral'!$F82,"")</f>
        <v/>
      </c>
      <c r="DD88" s="178" t="str">
        <f>IF($CZ88='Classificação geral'!$C82,'Classificação geral'!$G82,"")</f>
        <v/>
      </c>
      <c r="DE88" s="189">
        <f>IF($DD88='Classificação geral'!$G82,'Classificação geral'!$H82,"")</f>
        <v>0</v>
      </c>
      <c r="DF88" s="176">
        <f>IFERROR(IF(DD88='Classificação geral'!$G82,'Classificação geral'!$K82,""),"")</f>
        <v>0</v>
      </c>
      <c r="DG88" s="176">
        <f>IFERROR(IF(DD88='Classificação geral'!$G82,'Classificação geral'!$L82,""),"")</f>
        <v>0</v>
      </c>
      <c r="DH88" s="176">
        <f>IFERROR(IF(DD88='Classificação geral'!$G82,'Classificação geral'!$J82,""),"")</f>
        <v>0</v>
      </c>
      <c r="DI88" s="176" t="str">
        <f>IFERROR(IF(DD88='Classificação geral'!$G82,'Classificação geral'!$EP82,""),"")</f>
        <v/>
      </c>
      <c r="DJ88" s="176" t="str">
        <f>IFERROR(IF(DD88='Classificação geral'!$G82,'Classificação geral'!$EQ82,""),"")</f>
        <v/>
      </c>
      <c r="DK88" s="176" t="str">
        <f>IFERROR(IF(DD88='Classificação geral'!$G82,'Classificação geral'!$ER82,""),"")</f>
        <v/>
      </c>
      <c r="DL88" s="176" t="str">
        <f>IFERROR(IF(DD88='Classificação geral'!$G82,'Classificação geral'!$ES82,""),"")</f>
        <v/>
      </c>
      <c r="DM88" s="176" t="str">
        <f>IFERROR(IF(DD88='Classificação geral'!$G82,'Classificação geral'!$ET82,""),"")</f>
        <v/>
      </c>
      <c r="DN88" s="180">
        <f>IFERROR(IF(DD88='Classificação geral'!$G82,'Classificação geral'!$AK82,""),"")</f>
        <v>0</v>
      </c>
      <c r="DO88" s="190" t="str">
        <f>IF($DD88='Classificação geral'!$G82,'Classificação geral'!$AL82,"")</f>
        <v/>
      </c>
      <c r="DP88" s="179" t="str">
        <f>IFERROR(RANK(DO88,DO:DO,0)+ COUNTIF(DO$12:DO87,DO88),"")</f>
        <v/>
      </c>
      <c r="DR88" s="87" t="str">
        <f>IFERROR(IF(AND('Classificação geral'!$G82="mas",'Classificação geral'!$H82=3,'Classificação geral'!$F82="par"),'Classificação geral'!$C82,""),"")</f>
        <v/>
      </c>
      <c r="DS88" s="88">
        <f>IF($DR88='Classificação geral'!$C82,'Classificação geral'!$D82,"")</f>
        <v>0</v>
      </c>
      <c r="DT88" s="88">
        <f>IF($DR88='Classificação geral'!$C82,'Classificação geral'!$E82,"")</f>
        <v>0</v>
      </c>
      <c r="DU88" s="88" t="str">
        <f>IF($DR88='Classificação geral'!$C82,'Classificação geral'!$F82,"")</f>
        <v/>
      </c>
      <c r="DV88" s="88" t="str">
        <f>IF($DR88='Classificação geral'!$C82,'Classificação geral'!$G82,"")</f>
        <v/>
      </c>
      <c r="DW88" s="87">
        <f>IF($DV88='Classificação geral'!$G82,'Classificação geral'!$H82,"")</f>
        <v>0</v>
      </c>
      <c r="DX88" s="176">
        <f>IFERROR(IF(DV88='Classificação geral'!$G82,'Classificação geral'!$K82,""),"")</f>
        <v>0</v>
      </c>
      <c r="DY88" s="176">
        <f>IFERROR(IF(DV88='Classificação geral'!$G82,'Classificação geral'!$L82,""),"")</f>
        <v>0</v>
      </c>
      <c r="DZ88" s="176">
        <f>IFERROR(IF(DV88='Classificação geral'!$G82,'Classificação geral'!$J82,""),"")</f>
        <v>0</v>
      </c>
      <c r="EA88" s="176" t="str">
        <f>IFERROR(IF(DV88='Classificação geral'!$G82,'Classificação geral'!$EP82,""),"")</f>
        <v/>
      </c>
      <c r="EB88" s="176" t="str">
        <f>IFERROR(IF(DV88='Classificação geral'!$G82,'Classificação geral'!$EQ82,""),"")</f>
        <v/>
      </c>
      <c r="EC88" s="176" t="str">
        <f>IFERROR(IF(DV88='Classificação geral'!$G82,'Classificação geral'!$ER82,""),"")</f>
        <v/>
      </c>
      <c r="ED88" s="176" t="str">
        <f>IFERROR(IF(DV88='Classificação geral'!$G82,'Classificação geral'!$ES82,""),"")</f>
        <v/>
      </c>
      <c r="EE88" s="176" t="str">
        <f>IFERROR(IF(DV88='Classificação geral'!$G82,'Classificação geral'!$ET82,""),"")</f>
        <v/>
      </c>
      <c r="EF88" s="180">
        <f>IFERROR(IF(DV88='Classificação geral'!$G82,'Classificação geral'!$AK82,""),"")</f>
        <v>0</v>
      </c>
      <c r="EG88" s="87" t="str">
        <f>IF($DV88='Classificação geral'!$G82,'Classificação geral'!$AL82,"")</f>
        <v/>
      </c>
      <c r="EH88" s="77" t="str">
        <f>IFERROR(RANK(EG88,EG:EG,0)+ COUNTIF(EG$12:EG87,EG88),"")</f>
        <v/>
      </c>
      <c r="EJ88" s="87" t="str">
        <f>IFERROR(IF(AND('Classificação geral'!$G82="fem",'Classificação geral'!$H82=3,'Classificação geral'!$F82="trio"),'Classificação geral'!$C82,""),"")</f>
        <v/>
      </c>
      <c r="EK88" s="88">
        <f>IF(EJ88='Classificação geral'!$C82,'Classificação geral'!$D82,"")</f>
        <v>0</v>
      </c>
      <c r="EL88" s="88">
        <f>IF(EJ88='Classificação geral'!$C82,'Classificação geral'!$E82,"")</f>
        <v>0</v>
      </c>
      <c r="EM88" s="88" t="str">
        <f>IF(EJ88='Classificação geral'!$C82,'Classificação geral'!$F82,"")</f>
        <v/>
      </c>
      <c r="EN88" s="88" t="str">
        <f>IF(EJ88='Classificação geral'!$C82,'Classificação geral'!$G82,"")</f>
        <v/>
      </c>
      <c r="EO88" s="87">
        <f>IF(EN88='Classificação geral'!$G82,'Classificação geral'!$H82,"")</f>
        <v>0</v>
      </c>
      <c r="EP88" s="176">
        <f>IFERROR(IF(EN88='Classificação geral'!$G82,'Classificação geral'!$K82,""),"")</f>
        <v>0</v>
      </c>
      <c r="EQ88" s="176">
        <f>IFERROR(IF(EN88='Classificação geral'!$G82,'Classificação geral'!$L82,""),"")</f>
        <v>0</v>
      </c>
      <c r="ER88" s="176">
        <f>IFERROR(IF(EN88='Classificação geral'!$G82,'Classificação geral'!$J82,""),"")</f>
        <v>0</v>
      </c>
      <c r="ES88" s="176" t="str">
        <f>IFERROR(IF(EN88='Classificação geral'!$G82,'Classificação geral'!$EP82,""),"")</f>
        <v/>
      </c>
      <c r="ET88" s="176" t="str">
        <f>IFERROR(IF(EN88='Classificação geral'!$G82,'Classificação geral'!$EQ82,""),"")</f>
        <v/>
      </c>
      <c r="EU88" s="176" t="str">
        <f>IFERROR(IF(EN88='Classificação geral'!$G82,'Classificação geral'!$ER82,""),"")</f>
        <v/>
      </c>
      <c r="EV88" s="176" t="str">
        <f>IFERROR(IF(EN88='Classificação geral'!$G82,'Classificação geral'!$ES82,""),"")</f>
        <v/>
      </c>
      <c r="EW88" s="176" t="str">
        <f>IFERROR(IF(EN88='Classificação geral'!$G82,'Classificação geral'!$ET82,""),"")</f>
        <v/>
      </c>
      <c r="EX88" s="180">
        <f>IFERROR(IF(EN88='Classificação geral'!$G82,'Classificação geral'!$AK82,""),"")</f>
        <v>0</v>
      </c>
      <c r="EY88" s="87" t="str">
        <f>IF(EN88='Classificação geral'!$G82,'Classificação geral'!$AL82,"")</f>
        <v/>
      </c>
      <c r="EZ88" s="77" t="str">
        <f>IFERROR(RANK(EY88,EY:EY,0)+ COUNTIF(EY$12:EY87,EY88),"")</f>
        <v/>
      </c>
      <c r="FB88" s="87" t="str">
        <f>IFERROR(IF(AND('Classificação geral'!$G82="mas",'Classificação geral'!$H82=3,'Classificação geral'!$F82="trio"),'Classificação geral'!$C82,""),"")</f>
        <v/>
      </c>
      <c r="FC88" s="88">
        <f>IF(FB88='Classificação geral'!$C82,'Classificação geral'!$D82,"")</f>
        <v>0</v>
      </c>
      <c r="FD88" s="88">
        <f>IF(FB88='Classificação geral'!$C82,'Classificação geral'!$E82,"")</f>
        <v>0</v>
      </c>
      <c r="FE88" s="88" t="str">
        <f>IF(FB88='Classificação geral'!$C82,'Classificação geral'!$F82,"")</f>
        <v/>
      </c>
      <c r="FF88" s="88" t="str">
        <f>IF(FB88='Classificação geral'!$C82,'Classificação geral'!$G82,"")</f>
        <v/>
      </c>
      <c r="FG88" s="87">
        <f>IF(FF88='Classificação geral'!$G82,'Classificação geral'!$H82,"")</f>
        <v>0</v>
      </c>
      <c r="FH88" s="176">
        <f>IFERROR(IF(FF88='Classificação geral'!$G82,'Classificação geral'!$K82,""),"")</f>
        <v>0</v>
      </c>
      <c r="FI88" s="176">
        <f>IFERROR(IF(FF88='Classificação geral'!$G82,'Classificação geral'!$L82,""),"")</f>
        <v>0</v>
      </c>
      <c r="FJ88" s="176">
        <f>IFERROR(IF(FF88='Classificação geral'!$G82,'Classificação geral'!$J82,""),"")</f>
        <v>0</v>
      </c>
      <c r="FK88" s="176" t="str">
        <f>IFERROR(IF(FF88='Classificação geral'!$G82,'Classificação geral'!$EP82,""),"")</f>
        <v/>
      </c>
      <c r="FL88" s="176" t="str">
        <f>IFERROR(IF(FF88='Classificação geral'!$G82,'Classificação geral'!$EQ82,""),"")</f>
        <v/>
      </c>
      <c r="FM88" s="176" t="str">
        <f>IFERROR(IF(FF88='Classificação geral'!$G82,'Classificação geral'!$ER82,""),"")</f>
        <v/>
      </c>
      <c r="FN88" s="176" t="str">
        <f>IFERROR(IF(FF88='Classificação geral'!$G82,'Classificação geral'!$ES82,""),"")</f>
        <v/>
      </c>
      <c r="FO88" s="176" t="str">
        <f>IFERROR(IF(FF88='Classificação geral'!$G82,'Classificação geral'!$ET82,""),"")</f>
        <v/>
      </c>
      <c r="FP88" s="180">
        <f>IFERROR(IF(FF88='Classificação geral'!$G82,'Classificação geral'!$AK82,""),"")</f>
        <v>0</v>
      </c>
      <c r="FQ88" s="87" t="str">
        <f>IF(FF88='Classificação geral'!$G82,'Classificação geral'!$AL82,"")</f>
        <v/>
      </c>
      <c r="FR88" s="77" t="str">
        <f>IFERROR(RANK(FQ88,FQ:FQ,0)+ COUNTIF(FQ$12:FQ87,FQ88),"")</f>
        <v/>
      </c>
      <c r="FT88" s="87" t="str">
        <f>IFERROR(IF(AND('Classificação geral'!$G82="misto",'Classificação geral'!$H82=3,'Classificação geral'!$F82="par"),'Classificação geral'!$C82,""),"")</f>
        <v/>
      </c>
      <c r="FU88" s="88">
        <f>IF(FT88='Classificação geral'!$C82,'Classificação geral'!$D82,"")</f>
        <v>0</v>
      </c>
      <c r="FV88" s="88">
        <f>IF(FT88='Classificação geral'!$C82,'Classificação geral'!$E82,"")</f>
        <v>0</v>
      </c>
      <c r="FW88" s="88" t="str">
        <f>IF(FT88='Classificação geral'!$C82,'Classificação geral'!$F82,"")</f>
        <v/>
      </c>
      <c r="FX88" s="88" t="str">
        <f>IF(FT88='Classificação geral'!$C82,'Classificação geral'!$G82,"")</f>
        <v/>
      </c>
      <c r="FY88" s="87">
        <f>IF(FX88='Classificação geral'!$G82,'Classificação geral'!$H82,"")</f>
        <v>0</v>
      </c>
      <c r="FZ88" s="176">
        <f>IFERROR(IF(FX88='Classificação geral'!$G82,'Classificação geral'!$K82,""),"")</f>
        <v>0</v>
      </c>
      <c r="GA88" s="176">
        <f>IFERROR(IF(FX88='Classificação geral'!$G82,'Classificação geral'!$L82,""),"")</f>
        <v>0</v>
      </c>
      <c r="GB88" s="176">
        <f>IFERROR(IF(FX88='Classificação geral'!$G82,'Classificação geral'!$J82,""),"")</f>
        <v>0</v>
      </c>
      <c r="GC88" s="176" t="str">
        <f>IFERROR(IF(FX88='Classificação geral'!$G82,'Classificação geral'!$EP82,""),"")</f>
        <v/>
      </c>
      <c r="GD88" s="176" t="str">
        <f>IFERROR(IF(FX88='Classificação geral'!$G82,'Classificação geral'!$EQ82,""),"")</f>
        <v/>
      </c>
      <c r="GE88" s="176" t="str">
        <f>IFERROR(IF(FX88='Classificação geral'!$G82,'Classificação geral'!$ER82,""),"")</f>
        <v/>
      </c>
      <c r="GF88" s="176" t="str">
        <f>IFERROR(IF(FX88='Classificação geral'!$G82,'Classificação geral'!$ES82,""),"")</f>
        <v/>
      </c>
      <c r="GG88" s="176" t="str">
        <f>IFERROR(IF(FX88='Classificação geral'!$G82,'Classificação geral'!$ET82,""),"")</f>
        <v/>
      </c>
      <c r="GH88" s="180">
        <f>IFERROR(IF(FX88='Classificação geral'!$G82,'Classificação geral'!$AK82,""),"")</f>
        <v>0</v>
      </c>
      <c r="GI88" s="87" t="str">
        <f>IF(FX88='Classificação geral'!$G82,'Classificação geral'!$AL82,"")</f>
        <v/>
      </c>
      <c r="GJ88" s="77" t="str">
        <f>IFERROR(RANK(GI88,GI:GI,0)+ COUNTIF(GI$12:GI87,GI88),"")</f>
        <v/>
      </c>
    </row>
    <row r="89" spans="2:192" s="97" customFormat="1" ht="21.75" customHeight="1" x14ac:dyDescent="0.3">
      <c r="B89" s="89"/>
      <c r="C89" s="89"/>
      <c r="D89" s="89"/>
      <c r="E89" s="89"/>
      <c r="F89" s="90"/>
      <c r="G89" s="90"/>
      <c r="H89" s="90"/>
      <c r="I89" s="90"/>
      <c r="J89" s="90"/>
      <c r="K89" s="90"/>
      <c r="L89" s="90"/>
      <c r="M89" s="90"/>
      <c r="N89" s="90"/>
      <c r="O89" s="90"/>
      <c r="P89" s="90"/>
      <c r="Q89" s="90"/>
      <c r="R89" s="76"/>
      <c r="S89" s="76"/>
      <c r="T89" s="76"/>
      <c r="U89" s="91"/>
      <c r="V89" s="91"/>
      <c r="W89" s="91"/>
      <c r="X89" s="91"/>
      <c r="Y89" s="92"/>
      <c r="Z89" s="92"/>
      <c r="AA89" s="90"/>
      <c r="AB89" s="90"/>
      <c r="AC89" s="90"/>
      <c r="AD89" s="90"/>
      <c r="AE89" s="90"/>
      <c r="AF89" s="90"/>
      <c r="AG89" s="90"/>
      <c r="AH89" s="90"/>
      <c r="AI89" s="90"/>
      <c r="AJ89" s="93"/>
      <c r="AK89" s="76"/>
      <c r="AN89" s="89"/>
      <c r="AO89" s="89"/>
      <c r="AP89" s="90"/>
      <c r="AQ89" s="90"/>
      <c r="AR89" s="90"/>
      <c r="AS89" s="90"/>
      <c r="AT89" s="90"/>
      <c r="AU89" s="90"/>
      <c r="AV89" s="90"/>
      <c r="AW89" s="90"/>
      <c r="AX89" s="90"/>
      <c r="AY89" s="90"/>
      <c r="AZ89" s="90"/>
      <c r="BA89" s="90"/>
      <c r="BB89" s="90"/>
      <c r="BC89" s="90"/>
      <c r="BD89" s="76"/>
      <c r="BE89" s="76"/>
      <c r="BF89" s="76"/>
      <c r="BG89" s="91"/>
      <c r="BH89" s="91"/>
      <c r="BI89" s="92"/>
      <c r="BJ89" s="92"/>
      <c r="BK89" s="92"/>
      <c r="BL89" s="92"/>
      <c r="BM89" s="92"/>
      <c r="BN89" s="92"/>
      <c r="BO89" s="92"/>
      <c r="BP89" s="92"/>
      <c r="BQ89" s="92"/>
      <c r="BR89" s="92"/>
      <c r="BS89" s="92"/>
      <c r="BT89" s="92"/>
      <c r="BU89" s="92"/>
      <c r="BV89" s="92"/>
      <c r="BW89" s="76"/>
      <c r="BY89" s="76"/>
      <c r="BZ89" s="91"/>
      <c r="CA89" s="91"/>
      <c r="CB89" s="92"/>
      <c r="CC89" s="92"/>
      <c r="CD89" s="92"/>
      <c r="CE89" s="92"/>
      <c r="CF89" s="92"/>
      <c r="CG89" s="92"/>
      <c r="CH89" s="92"/>
      <c r="CI89" s="92"/>
      <c r="CJ89" s="92"/>
      <c r="CK89" s="92"/>
      <c r="CL89" s="92"/>
      <c r="CM89" s="92"/>
      <c r="CN89" s="92"/>
      <c r="CO89" s="92"/>
      <c r="CP89" s="76"/>
      <c r="CQ89" s="76"/>
      <c r="CR89" s="76"/>
      <c r="CS89" s="76"/>
      <c r="CT89" s="76"/>
      <c r="CU89" s="76"/>
      <c r="CV89" s="76"/>
      <c r="CW89" s="76"/>
      <c r="CX89" s="76"/>
      <c r="CZ89" s="189" t="str">
        <f>IFERROR(IF(AND('Classificação geral'!$G83="fem",'Classificação geral'!$H83=3,'Classificação geral'!$F83="par"),'Classificação geral'!$C83,""),"")</f>
        <v/>
      </c>
      <c r="DA89" s="178">
        <f>IF($CZ89='Classificação geral'!$C83,'Classificação geral'!$D83,"")</f>
        <v>0</v>
      </c>
      <c r="DB89" s="178">
        <f>IF($CZ89='Classificação geral'!$C83,'Classificação geral'!$E83,"")</f>
        <v>0</v>
      </c>
      <c r="DC89" s="178" t="str">
        <f>IF($CZ89='Classificação geral'!$C83,'Classificação geral'!$F83,"")</f>
        <v/>
      </c>
      <c r="DD89" s="178" t="str">
        <f>IF($CZ89='Classificação geral'!$C83,'Classificação geral'!$G83,"")</f>
        <v/>
      </c>
      <c r="DE89" s="189">
        <f>IF($DD89='Classificação geral'!$G83,'Classificação geral'!$H83,"")</f>
        <v>0</v>
      </c>
      <c r="DF89" s="176">
        <f>IFERROR(IF(DD89='Classificação geral'!$G83,'Classificação geral'!$K83,""),"")</f>
        <v>0</v>
      </c>
      <c r="DG89" s="176">
        <f>IFERROR(IF(DD89='Classificação geral'!$G83,'Classificação geral'!$L83,""),"")</f>
        <v>0</v>
      </c>
      <c r="DH89" s="176">
        <f>IFERROR(IF(DD89='Classificação geral'!$G83,'Classificação geral'!$J83,""),"")</f>
        <v>0</v>
      </c>
      <c r="DI89" s="176" t="str">
        <f>IFERROR(IF(DD89='Classificação geral'!$G83,'Classificação geral'!$EP83,""),"")</f>
        <v/>
      </c>
      <c r="DJ89" s="176" t="str">
        <f>IFERROR(IF(DD89='Classificação geral'!$G83,'Classificação geral'!$EQ83,""),"")</f>
        <v/>
      </c>
      <c r="DK89" s="176" t="str">
        <f>IFERROR(IF(DD89='Classificação geral'!$G83,'Classificação geral'!$ER83,""),"")</f>
        <v/>
      </c>
      <c r="DL89" s="176" t="str">
        <f>IFERROR(IF(DD89='Classificação geral'!$G83,'Classificação geral'!$ES83,""),"")</f>
        <v/>
      </c>
      <c r="DM89" s="176" t="str">
        <f>IFERROR(IF(DD89='Classificação geral'!$G83,'Classificação geral'!$ET83,""),"")</f>
        <v/>
      </c>
      <c r="DN89" s="180">
        <f>IFERROR(IF(DD89='Classificação geral'!$G83,'Classificação geral'!$AK83,""),"")</f>
        <v>0</v>
      </c>
      <c r="DO89" s="190" t="str">
        <f>IF($DD89='Classificação geral'!$G83,'Classificação geral'!$AL83,"")</f>
        <v/>
      </c>
      <c r="DP89" s="179" t="str">
        <f>IFERROR(RANK(DO89,DO:DO,0)+ COUNTIF(DO$12:DO88,DO89),"")</f>
        <v/>
      </c>
      <c r="DR89" s="87" t="str">
        <f>IFERROR(IF(AND('Classificação geral'!$G83="mas",'Classificação geral'!$H83=3,'Classificação geral'!$F83="par"),'Classificação geral'!$C83,""),"")</f>
        <v/>
      </c>
      <c r="DS89" s="88">
        <f>IF($DR89='Classificação geral'!$C83,'Classificação geral'!$D83,"")</f>
        <v>0</v>
      </c>
      <c r="DT89" s="88">
        <f>IF($DR89='Classificação geral'!$C83,'Classificação geral'!$E83,"")</f>
        <v>0</v>
      </c>
      <c r="DU89" s="88" t="str">
        <f>IF($DR89='Classificação geral'!$C83,'Classificação geral'!$F83,"")</f>
        <v/>
      </c>
      <c r="DV89" s="88" t="str">
        <f>IF($DR89='Classificação geral'!$C83,'Classificação geral'!$G83,"")</f>
        <v/>
      </c>
      <c r="DW89" s="87">
        <f>IF($DV89='Classificação geral'!$G83,'Classificação geral'!$H83,"")</f>
        <v>0</v>
      </c>
      <c r="DX89" s="176">
        <f>IFERROR(IF(DV89='Classificação geral'!$G83,'Classificação geral'!$K83,""),"")</f>
        <v>0</v>
      </c>
      <c r="DY89" s="176">
        <f>IFERROR(IF(DV89='Classificação geral'!$G83,'Classificação geral'!$L83,""),"")</f>
        <v>0</v>
      </c>
      <c r="DZ89" s="176">
        <f>IFERROR(IF(DV89='Classificação geral'!$G83,'Classificação geral'!$J83,""),"")</f>
        <v>0</v>
      </c>
      <c r="EA89" s="176" t="str">
        <f>IFERROR(IF(DV89='Classificação geral'!$G83,'Classificação geral'!$EP83,""),"")</f>
        <v/>
      </c>
      <c r="EB89" s="176" t="str">
        <f>IFERROR(IF(DV89='Classificação geral'!$G83,'Classificação geral'!$EQ83,""),"")</f>
        <v/>
      </c>
      <c r="EC89" s="176" t="str">
        <f>IFERROR(IF(DV89='Classificação geral'!$G83,'Classificação geral'!$ER83,""),"")</f>
        <v/>
      </c>
      <c r="ED89" s="176" t="str">
        <f>IFERROR(IF(DV89='Classificação geral'!$G83,'Classificação geral'!$ES83,""),"")</f>
        <v/>
      </c>
      <c r="EE89" s="176" t="str">
        <f>IFERROR(IF(DV89='Classificação geral'!$G83,'Classificação geral'!$ET83,""),"")</f>
        <v/>
      </c>
      <c r="EF89" s="180">
        <f>IFERROR(IF(DV89='Classificação geral'!$G83,'Classificação geral'!$AK83,""),"")</f>
        <v>0</v>
      </c>
      <c r="EG89" s="87" t="str">
        <f>IF($DV89='Classificação geral'!$G83,'Classificação geral'!$AL83,"")</f>
        <v/>
      </c>
      <c r="EH89" s="77" t="str">
        <f>IFERROR(RANK(EG89,EG:EG,0)+ COUNTIF(EG$12:EG88,EG89),"")</f>
        <v/>
      </c>
      <c r="EJ89" s="87" t="str">
        <f>IFERROR(IF(AND('Classificação geral'!$G83="fem",'Classificação geral'!$H83=3,'Classificação geral'!$F83="trio"),'Classificação geral'!$C83,""),"")</f>
        <v/>
      </c>
      <c r="EK89" s="88">
        <f>IF(EJ89='Classificação geral'!$C83,'Classificação geral'!$D83,"")</f>
        <v>0</v>
      </c>
      <c r="EL89" s="88">
        <f>IF(EJ89='Classificação geral'!$C83,'Classificação geral'!$E83,"")</f>
        <v>0</v>
      </c>
      <c r="EM89" s="88" t="str">
        <f>IF(EJ89='Classificação geral'!$C83,'Classificação geral'!$F83,"")</f>
        <v/>
      </c>
      <c r="EN89" s="88" t="str">
        <f>IF(EJ89='Classificação geral'!$C83,'Classificação geral'!$G83,"")</f>
        <v/>
      </c>
      <c r="EO89" s="87">
        <f>IF(EN89='Classificação geral'!$G83,'Classificação geral'!$H83,"")</f>
        <v>0</v>
      </c>
      <c r="EP89" s="176">
        <f>IFERROR(IF(EN89='Classificação geral'!$G83,'Classificação geral'!$K83,""),"")</f>
        <v>0</v>
      </c>
      <c r="EQ89" s="176">
        <f>IFERROR(IF(EN89='Classificação geral'!$G83,'Classificação geral'!$L83,""),"")</f>
        <v>0</v>
      </c>
      <c r="ER89" s="176">
        <f>IFERROR(IF(EN89='Classificação geral'!$G83,'Classificação geral'!$J83,""),"")</f>
        <v>0</v>
      </c>
      <c r="ES89" s="176" t="str">
        <f>IFERROR(IF(EN89='Classificação geral'!$G83,'Classificação geral'!$EP83,""),"")</f>
        <v/>
      </c>
      <c r="ET89" s="176" t="str">
        <f>IFERROR(IF(EN89='Classificação geral'!$G83,'Classificação geral'!$EQ83,""),"")</f>
        <v/>
      </c>
      <c r="EU89" s="176" t="str">
        <f>IFERROR(IF(EN89='Classificação geral'!$G83,'Classificação geral'!$ER83,""),"")</f>
        <v/>
      </c>
      <c r="EV89" s="176" t="str">
        <f>IFERROR(IF(EN89='Classificação geral'!$G83,'Classificação geral'!$ES83,""),"")</f>
        <v/>
      </c>
      <c r="EW89" s="176" t="str">
        <f>IFERROR(IF(EN89='Classificação geral'!$G83,'Classificação geral'!$ET83,""),"")</f>
        <v/>
      </c>
      <c r="EX89" s="180">
        <f>IFERROR(IF(EN89='Classificação geral'!$G83,'Classificação geral'!$AK83,""),"")</f>
        <v>0</v>
      </c>
      <c r="EY89" s="87" t="str">
        <f>IF(EN89='Classificação geral'!$G83,'Classificação geral'!$AL83,"")</f>
        <v/>
      </c>
      <c r="EZ89" s="77" t="str">
        <f>IFERROR(RANK(EY89,EY:EY,0)+ COUNTIF(EY$12:EY88,EY89),"")</f>
        <v/>
      </c>
      <c r="FB89" s="87" t="str">
        <f>IFERROR(IF(AND('Classificação geral'!$G83="mas",'Classificação geral'!$H83=3,'Classificação geral'!$F83="trio"),'Classificação geral'!$C83,""),"")</f>
        <v/>
      </c>
      <c r="FC89" s="88">
        <f>IF(FB89='Classificação geral'!$C83,'Classificação geral'!$D83,"")</f>
        <v>0</v>
      </c>
      <c r="FD89" s="88">
        <f>IF(FB89='Classificação geral'!$C83,'Classificação geral'!$E83,"")</f>
        <v>0</v>
      </c>
      <c r="FE89" s="88" t="str">
        <f>IF(FB89='Classificação geral'!$C83,'Classificação geral'!$F83,"")</f>
        <v/>
      </c>
      <c r="FF89" s="88" t="str">
        <f>IF(FB89='Classificação geral'!$C83,'Classificação geral'!$G83,"")</f>
        <v/>
      </c>
      <c r="FG89" s="87">
        <f>IF(FF89='Classificação geral'!$G83,'Classificação geral'!$H83,"")</f>
        <v>0</v>
      </c>
      <c r="FH89" s="176">
        <f>IFERROR(IF(FF89='Classificação geral'!$G83,'Classificação geral'!$K83,""),"")</f>
        <v>0</v>
      </c>
      <c r="FI89" s="176">
        <f>IFERROR(IF(FF89='Classificação geral'!$G83,'Classificação geral'!$L83,""),"")</f>
        <v>0</v>
      </c>
      <c r="FJ89" s="176">
        <f>IFERROR(IF(FF89='Classificação geral'!$G83,'Classificação geral'!$J83,""),"")</f>
        <v>0</v>
      </c>
      <c r="FK89" s="176" t="str">
        <f>IFERROR(IF(FF89='Classificação geral'!$G83,'Classificação geral'!$EP83,""),"")</f>
        <v/>
      </c>
      <c r="FL89" s="176" t="str">
        <f>IFERROR(IF(FF89='Classificação geral'!$G83,'Classificação geral'!$EQ83,""),"")</f>
        <v/>
      </c>
      <c r="FM89" s="176" t="str">
        <f>IFERROR(IF(FF89='Classificação geral'!$G83,'Classificação geral'!$ER83,""),"")</f>
        <v/>
      </c>
      <c r="FN89" s="176" t="str">
        <f>IFERROR(IF(FF89='Classificação geral'!$G83,'Classificação geral'!$ES83,""),"")</f>
        <v/>
      </c>
      <c r="FO89" s="176" t="str">
        <f>IFERROR(IF(FF89='Classificação geral'!$G83,'Classificação geral'!$ET83,""),"")</f>
        <v/>
      </c>
      <c r="FP89" s="180">
        <f>IFERROR(IF(FF89='Classificação geral'!$G83,'Classificação geral'!$AK83,""),"")</f>
        <v>0</v>
      </c>
      <c r="FQ89" s="87" t="str">
        <f>IF(FF89='Classificação geral'!$G83,'Classificação geral'!$AL83,"")</f>
        <v/>
      </c>
      <c r="FR89" s="77" t="str">
        <f>IFERROR(RANK(FQ89,FQ:FQ,0)+ COUNTIF(FQ$12:FQ88,FQ89),"")</f>
        <v/>
      </c>
      <c r="FT89" s="87" t="str">
        <f>IFERROR(IF(AND('Classificação geral'!$G83="misto",'Classificação geral'!$H83=3,'Classificação geral'!$F83="par"),'Classificação geral'!$C83,""),"")</f>
        <v/>
      </c>
      <c r="FU89" s="88">
        <f>IF(FT89='Classificação geral'!$C83,'Classificação geral'!$D83,"")</f>
        <v>0</v>
      </c>
      <c r="FV89" s="88">
        <f>IF(FT89='Classificação geral'!$C83,'Classificação geral'!$E83,"")</f>
        <v>0</v>
      </c>
      <c r="FW89" s="88" t="str">
        <f>IF(FT89='Classificação geral'!$C83,'Classificação geral'!$F83,"")</f>
        <v/>
      </c>
      <c r="FX89" s="88" t="str">
        <f>IF(FT89='Classificação geral'!$C83,'Classificação geral'!$G83,"")</f>
        <v/>
      </c>
      <c r="FY89" s="87">
        <f>IF(FX89='Classificação geral'!$G83,'Classificação geral'!$H83,"")</f>
        <v>0</v>
      </c>
      <c r="FZ89" s="176">
        <f>IFERROR(IF(FX89='Classificação geral'!$G83,'Classificação geral'!$K83,""),"")</f>
        <v>0</v>
      </c>
      <c r="GA89" s="176">
        <f>IFERROR(IF(FX89='Classificação geral'!$G83,'Classificação geral'!$L83,""),"")</f>
        <v>0</v>
      </c>
      <c r="GB89" s="176">
        <f>IFERROR(IF(FX89='Classificação geral'!$G83,'Classificação geral'!$J83,""),"")</f>
        <v>0</v>
      </c>
      <c r="GC89" s="176" t="str">
        <f>IFERROR(IF(FX89='Classificação geral'!$G83,'Classificação geral'!$EP83,""),"")</f>
        <v/>
      </c>
      <c r="GD89" s="176" t="str">
        <f>IFERROR(IF(FX89='Classificação geral'!$G83,'Classificação geral'!$EQ83,""),"")</f>
        <v/>
      </c>
      <c r="GE89" s="176" t="str">
        <f>IFERROR(IF(FX89='Classificação geral'!$G83,'Classificação geral'!$ER83,""),"")</f>
        <v/>
      </c>
      <c r="GF89" s="176" t="str">
        <f>IFERROR(IF(FX89='Classificação geral'!$G83,'Classificação geral'!$ES83,""),"")</f>
        <v/>
      </c>
      <c r="GG89" s="176" t="str">
        <f>IFERROR(IF(FX89='Classificação geral'!$G83,'Classificação geral'!$ET83,""),"")</f>
        <v/>
      </c>
      <c r="GH89" s="180">
        <f>IFERROR(IF(FX89='Classificação geral'!$G83,'Classificação geral'!$AK83,""),"")</f>
        <v>0</v>
      </c>
      <c r="GI89" s="87" t="str">
        <f>IF(FX89='Classificação geral'!$G83,'Classificação geral'!$AL83,"")</f>
        <v/>
      </c>
      <c r="GJ89" s="77" t="str">
        <f>IFERROR(RANK(GI89,GI:GI,0)+ COUNTIF(GI$12:GI88,GI89),"")</f>
        <v/>
      </c>
    </row>
    <row r="90" spans="2:192" s="97" customFormat="1" ht="21.75" customHeight="1" x14ac:dyDescent="0.3">
      <c r="B90" s="89"/>
      <c r="C90" s="89"/>
      <c r="D90" s="89"/>
      <c r="E90" s="89"/>
      <c r="F90" s="90"/>
      <c r="G90" s="90"/>
      <c r="H90" s="90"/>
      <c r="I90" s="90"/>
      <c r="J90" s="90"/>
      <c r="K90" s="90"/>
      <c r="L90" s="90"/>
      <c r="M90" s="90"/>
      <c r="N90" s="90"/>
      <c r="O90" s="90"/>
      <c r="P90" s="90"/>
      <c r="Q90" s="90"/>
      <c r="R90" s="76"/>
      <c r="S90" s="76"/>
      <c r="T90" s="76"/>
      <c r="U90" s="91"/>
      <c r="V90" s="91"/>
      <c r="W90" s="91"/>
      <c r="X90" s="91"/>
      <c r="Y90" s="92"/>
      <c r="Z90" s="92"/>
      <c r="AA90" s="90"/>
      <c r="AB90" s="90"/>
      <c r="AC90" s="90"/>
      <c r="AD90" s="90"/>
      <c r="AE90" s="90"/>
      <c r="AF90" s="90"/>
      <c r="AG90" s="90"/>
      <c r="AH90" s="90"/>
      <c r="AI90" s="90"/>
      <c r="AJ90" s="93"/>
      <c r="AK90" s="76"/>
      <c r="AN90" s="89"/>
      <c r="AO90" s="89"/>
      <c r="AP90" s="90"/>
      <c r="AQ90" s="90"/>
      <c r="AR90" s="90"/>
      <c r="AS90" s="90"/>
      <c r="AT90" s="90"/>
      <c r="AU90" s="90"/>
      <c r="AV90" s="90"/>
      <c r="AW90" s="90"/>
      <c r="AX90" s="90"/>
      <c r="AY90" s="90"/>
      <c r="AZ90" s="90"/>
      <c r="BA90" s="90"/>
      <c r="BB90" s="90"/>
      <c r="BC90" s="90"/>
      <c r="BD90" s="76"/>
      <c r="BE90" s="76"/>
      <c r="BF90" s="76"/>
      <c r="BG90" s="91"/>
      <c r="BH90" s="91"/>
      <c r="BI90" s="92"/>
      <c r="BJ90" s="92"/>
      <c r="BK90" s="92"/>
      <c r="BL90" s="92"/>
      <c r="BM90" s="92"/>
      <c r="BN90" s="92"/>
      <c r="BO90" s="92"/>
      <c r="BP90" s="92"/>
      <c r="BQ90" s="92"/>
      <c r="BR90" s="92"/>
      <c r="BS90" s="92"/>
      <c r="BT90" s="92"/>
      <c r="BU90" s="92"/>
      <c r="BV90" s="92"/>
      <c r="BW90" s="76"/>
      <c r="BY90" s="76"/>
      <c r="BZ90" s="91"/>
      <c r="CA90" s="91"/>
      <c r="CB90" s="92"/>
      <c r="CC90" s="92"/>
      <c r="CD90" s="92"/>
      <c r="CE90" s="92"/>
      <c r="CF90" s="92"/>
      <c r="CG90" s="92"/>
      <c r="CH90" s="92"/>
      <c r="CI90" s="92"/>
      <c r="CJ90" s="92"/>
      <c r="CK90" s="92"/>
      <c r="CL90" s="92"/>
      <c r="CM90" s="92"/>
      <c r="CN90" s="92"/>
      <c r="CO90" s="92"/>
      <c r="CP90" s="76"/>
      <c r="CQ90" s="76"/>
      <c r="CR90" s="76"/>
      <c r="CS90" s="76"/>
      <c r="CT90" s="76"/>
      <c r="CU90" s="76"/>
      <c r="CV90" s="76"/>
      <c r="CW90" s="76"/>
      <c r="CX90" s="76"/>
      <c r="CZ90" s="189" t="str">
        <f>IFERROR(IF(AND('Classificação geral'!$G84="fem",'Classificação geral'!$H84=3,'Classificação geral'!$F84="par"),'Classificação geral'!$C84,""),"")</f>
        <v/>
      </c>
      <c r="DA90" s="178">
        <f>IF($CZ90='Classificação geral'!$C84,'Classificação geral'!$D84,"")</f>
        <v>0</v>
      </c>
      <c r="DB90" s="178">
        <f>IF($CZ90='Classificação geral'!$C84,'Classificação geral'!$E84,"")</f>
        <v>0</v>
      </c>
      <c r="DC90" s="178" t="str">
        <f>IF($CZ90='Classificação geral'!$C84,'Classificação geral'!$F84,"")</f>
        <v/>
      </c>
      <c r="DD90" s="178" t="str">
        <f>IF($CZ90='Classificação geral'!$C84,'Classificação geral'!$G84,"")</f>
        <v/>
      </c>
      <c r="DE90" s="189">
        <f>IF($DD90='Classificação geral'!$G84,'Classificação geral'!$H84,"")</f>
        <v>0</v>
      </c>
      <c r="DF90" s="176">
        <f>IFERROR(IF(DD90='Classificação geral'!$G84,'Classificação geral'!$K84,""),"")</f>
        <v>0</v>
      </c>
      <c r="DG90" s="176">
        <f>IFERROR(IF(DD90='Classificação geral'!$G84,'Classificação geral'!$L84,""),"")</f>
        <v>0</v>
      </c>
      <c r="DH90" s="176">
        <f>IFERROR(IF(DD90='Classificação geral'!$G84,'Classificação geral'!$J84,""),"")</f>
        <v>0</v>
      </c>
      <c r="DI90" s="176" t="str">
        <f>IFERROR(IF(DD90='Classificação geral'!$G84,'Classificação geral'!$EP84,""),"")</f>
        <v/>
      </c>
      <c r="DJ90" s="176" t="str">
        <f>IFERROR(IF(DD90='Classificação geral'!$G84,'Classificação geral'!$EQ84,""),"")</f>
        <v/>
      </c>
      <c r="DK90" s="176" t="str">
        <f>IFERROR(IF(DD90='Classificação geral'!$G84,'Classificação geral'!$ER84,""),"")</f>
        <v/>
      </c>
      <c r="DL90" s="176" t="str">
        <f>IFERROR(IF(DD90='Classificação geral'!$G84,'Classificação geral'!$ES84,""),"")</f>
        <v/>
      </c>
      <c r="DM90" s="176" t="str">
        <f>IFERROR(IF(DD90='Classificação geral'!$G84,'Classificação geral'!$ET84,""),"")</f>
        <v/>
      </c>
      <c r="DN90" s="180">
        <f>IFERROR(IF(DD90='Classificação geral'!$G84,'Classificação geral'!$AK84,""),"")</f>
        <v>0</v>
      </c>
      <c r="DO90" s="190" t="str">
        <f>IF($DD90='Classificação geral'!$G84,'Classificação geral'!$AL84,"")</f>
        <v/>
      </c>
      <c r="DP90" s="179" t="str">
        <f>IFERROR(RANK(DO90,DO:DO,0)+ COUNTIF(DO$12:DO89,DO90),"")</f>
        <v/>
      </c>
      <c r="DR90" s="87" t="str">
        <f>IFERROR(IF(AND('Classificação geral'!$G84="mas",'Classificação geral'!$H84=3,'Classificação geral'!$F84="par"),'Classificação geral'!$C84,""),"")</f>
        <v/>
      </c>
      <c r="DS90" s="88">
        <f>IF($DR90='Classificação geral'!$C84,'Classificação geral'!$D84,"")</f>
        <v>0</v>
      </c>
      <c r="DT90" s="88">
        <f>IF($DR90='Classificação geral'!$C84,'Classificação geral'!$E84,"")</f>
        <v>0</v>
      </c>
      <c r="DU90" s="88" t="str">
        <f>IF($DR90='Classificação geral'!$C84,'Classificação geral'!$F84,"")</f>
        <v/>
      </c>
      <c r="DV90" s="88" t="str">
        <f>IF($DR90='Classificação geral'!$C84,'Classificação geral'!$G84,"")</f>
        <v/>
      </c>
      <c r="DW90" s="87">
        <f>IF($DV90='Classificação geral'!$G84,'Classificação geral'!$H84,"")</f>
        <v>0</v>
      </c>
      <c r="DX90" s="176">
        <f>IFERROR(IF(DV90='Classificação geral'!$G84,'Classificação geral'!$K84,""),"")</f>
        <v>0</v>
      </c>
      <c r="DY90" s="176">
        <f>IFERROR(IF(DV90='Classificação geral'!$G84,'Classificação geral'!$L84,""),"")</f>
        <v>0</v>
      </c>
      <c r="DZ90" s="176">
        <f>IFERROR(IF(DV90='Classificação geral'!$G84,'Classificação geral'!$J84,""),"")</f>
        <v>0</v>
      </c>
      <c r="EA90" s="176" t="str">
        <f>IFERROR(IF(DV90='Classificação geral'!$G84,'Classificação geral'!$EP84,""),"")</f>
        <v/>
      </c>
      <c r="EB90" s="176" t="str">
        <f>IFERROR(IF(DV90='Classificação geral'!$G84,'Classificação geral'!$EQ84,""),"")</f>
        <v/>
      </c>
      <c r="EC90" s="176" t="str">
        <f>IFERROR(IF(DV90='Classificação geral'!$G84,'Classificação geral'!$ER84,""),"")</f>
        <v/>
      </c>
      <c r="ED90" s="176" t="str">
        <f>IFERROR(IF(DV90='Classificação geral'!$G84,'Classificação geral'!$ES84,""),"")</f>
        <v/>
      </c>
      <c r="EE90" s="176" t="str">
        <f>IFERROR(IF(DV90='Classificação geral'!$G84,'Classificação geral'!$ET84,""),"")</f>
        <v/>
      </c>
      <c r="EF90" s="180">
        <f>IFERROR(IF(DV90='Classificação geral'!$G84,'Classificação geral'!$AK84,""),"")</f>
        <v>0</v>
      </c>
      <c r="EG90" s="87" t="str">
        <f>IF($DV90='Classificação geral'!$G84,'Classificação geral'!$AL84,"")</f>
        <v/>
      </c>
      <c r="EH90" s="77" t="str">
        <f>IFERROR(RANK(EG90,EG:EG,0)+ COUNTIF(EG$12:EG89,EG90),"")</f>
        <v/>
      </c>
      <c r="EJ90" s="87" t="str">
        <f>IFERROR(IF(AND('Classificação geral'!$G84="fem",'Classificação geral'!$H84=3,'Classificação geral'!$F84="trio"),'Classificação geral'!$C84,""),"")</f>
        <v/>
      </c>
      <c r="EK90" s="88">
        <f>IF(EJ90='Classificação geral'!$C84,'Classificação geral'!$D84,"")</f>
        <v>0</v>
      </c>
      <c r="EL90" s="88">
        <f>IF(EJ90='Classificação geral'!$C84,'Classificação geral'!$E84,"")</f>
        <v>0</v>
      </c>
      <c r="EM90" s="88" t="str">
        <f>IF(EJ90='Classificação geral'!$C84,'Classificação geral'!$F84,"")</f>
        <v/>
      </c>
      <c r="EN90" s="88" t="str">
        <f>IF(EJ90='Classificação geral'!$C84,'Classificação geral'!$G84,"")</f>
        <v/>
      </c>
      <c r="EO90" s="87">
        <f>IF(EN90='Classificação geral'!$G84,'Classificação geral'!$H84,"")</f>
        <v>0</v>
      </c>
      <c r="EP90" s="176">
        <f>IFERROR(IF(EN90='Classificação geral'!$G84,'Classificação geral'!$K84,""),"")</f>
        <v>0</v>
      </c>
      <c r="EQ90" s="176">
        <f>IFERROR(IF(EN90='Classificação geral'!$G84,'Classificação geral'!$L84,""),"")</f>
        <v>0</v>
      </c>
      <c r="ER90" s="176">
        <f>IFERROR(IF(EN90='Classificação geral'!$G84,'Classificação geral'!$J84,""),"")</f>
        <v>0</v>
      </c>
      <c r="ES90" s="176" t="str">
        <f>IFERROR(IF(EN90='Classificação geral'!$G84,'Classificação geral'!$EP84,""),"")</f>
        <v/>
      </c>
      <c r="ET90" s="176" t="str">
        <f>IFERROR(IF(EN90='Classificação geral'!$G84,'Classificação geral'!$EQ84,""),"")</f>
        <v/>
      </c>
      <c r="EU90" s="176" t="str">
        <f>IFERROR(IF(EN90='Classificação geral'!$G84,'Classificação geral'!$ER84,""),"")</f>
        <v/>
      </c>
      <c r="EV90" s="176" t="str">
        <f>IFERROR(IF(EN90='Classificação geral'!$G84,'Classificação geral'!$ES84,""),"")</f>
        <v/>
      </c>
      <c r="EW90" s="176" t="str">
        <f>IFERROR(IF(EN90='Classificação geral'!$G84,'Classificação geral'!$ET84,""),"")</f>
        <v/>
      </c>
      <c r="EX90" s="180">
        <f>IFERROR(IF(EN90='Classificação geral'!$G84,'Classificação geral'!$AK84,""),"")</f>
        <v>0</v>
      </c>
      <c r="EY90" s="87" t="str">
        <f>IF(EN90='Classificação geral'!$G84,'Classificação geral'!$AL84,"")</f>
        <v/>
      </c>
      <c r="EZ90" s="77" t="str">
        <f>IFERROR(RANK(EY90,EY:EY,0)+ COUNTIF(EY$12:EY89,EY90),"")</f>
        <v/>
      </c>
      <c r="FB90" s="87" t="str">
        <f>IFERROR(IF(AND('Classificação geral'!$G84="mas",'Classificação geral'!$H84=3,'Classificação geral'!$F84="trio"),'Classificação geral'!$C84,""),"")</f>
        <v/>
      </c>
      <c r="FC90" s="88">
        <f>IF(FB90='Classificação geral'!$C84,'Classificação geral'!$D84,"")</f>
        <v>0</v>
      </c>
      <c r="FD90" s="88">
        <f>IF(FB90='Classificação geral'!$C84,'Classificação geral'!$E84,"")</f>
        <v>0</v>
      </c>
      <c r="FE90" s="88" t="str">
        <f>IF(FB90='Classificação geral'!$C84,'Classificação geral'!$F84,"")</f>
        <v/>
      </c>
      <c r="FF90" s="88" t="str">
        <f>IF(FB90='Classificação geral'!$C84,'Classificação geral'!$G84,"")</f>
        <v/>
      </c>
      <c r="FG90" s="87">
        <f>IF(FF90='Classificação geral'!$G84,'Classificação geral'!$H84,"")</f>
        <v>0</v>
      </c>
      <c r="FH90" s="176">
        <f>IFERROR(IF(FF90='Classificação geral'!$G84,'Classificação geral'!$K84,""),"")</f>
        <v>0</v>
      </c>
      <c r="FI90" s="176">
        <f>IFERROR(IF(FF90='Classificação geral'!$G84,'Classificação geral'!$L84,""),"")</f>
        <v>0</v>
      </c>
      <c r="FJ90" s="176">
        <f>IFERROR(IF(FF90='Classificação geral'!$G84,'Classificação geral'!$J84,""),"")</f>
        <v>0</v>
      </c>
      <c r="FK90" s="176" t="str">
        <f>IFERROR(IF(FF90='Classificação geral'!$G84,'Classificação geral'!$EP84,""),"")</f>
        <v/>
      </c>
      <c r="FL90" s="176" t="str">
        <f>IFERROR(IF(FF90='Classificação geral'!$G84,'Classificação geral'!$EQ84,""),"")</f>
        <v/>
      </c>
      <c r="FM90" s="176" t="str">
        <f>IFERROR(IF(FF90='Classificação geral'!$G84,'Classificação geral'!$ER84,""),"")</f>
        <v/>
      </c>
      <c r="FN90" s="176" t="str">
        <f>IFERROR(IF(FF90='Classificação geral'!$G84,'Classificação geral'!$ES84,""),"")</f>
        <v/>
      </c>
      <c r="FO90" s="176" t="str">
        <f>IFERROR(IF(FF90='Classificação geral'!$G84,'Classificação geral'!$ET84,""),"")</f>
        <v/>
      </c>
      <c r="FP90" s="180">
        <f>IFERROR(IF(FF90='Classificação geral'!$G84,'Classificação geral'!$AK84,""),"")</f>
        <v>0</v>
      </c>
      <c r="FQ90" s="87" t="str">
        <f>IF(FF90='Classificação geral'!$G84,'Classificação geral'!$AL84,"")</f>
        <v/>
      </c>
      <c r="FR90" s="77" t="str">
        <f>IFERROR(RANK(FQ90,FQ:FQ,0)+ COUNTIF(FQ$12:FQ89,FQ90),"")</f>
        <v/>
      </c>
      <c r="FT90" s="87" t="str">
        <f>IFERROR(IF(AND('Classificação geral'!$G84="misto",'Classificação geral'!$H84=3,'Classificação geral'!$F84="par"),'Classificação geral'!$C84,""),"")</f>
        <v/>
      </c>
      <c r="FU90" s="88">
        <f>IF(FT90='Classificação geral'!$C84,'Classificação geral'!$D84,"")</f>
        <v>0</v>
      </c>
      <c r="FV90" s="88">
        <f>IF(FT90='Classificação geral'!$C84,'Classificação geral'!$E84,"")</f>
        <v>0</v>
      </c>
      <c r="FW90" s="88" t="str">
        <f>IF(FT90='Classificação geral'!$C84,'Classificação geral'!$F84,"")</f>
        <v/>
      </c>
      <c r="FX90" s="88" t="str">
        <f>IF(FT90='Classificação geral'!$C84,'Classificação geral'!$G84,"")</f>
        <v/>
      </c>
      <c r="FY90" s="87">
        <f>IF(FX90='Classificação geral'!$G84,'Classificação geral'!$H84,"")</f>
        <v>0</v>
      </c>
      <c r="FZ90" s="176">
        <f>IFERROR(IF(FX90='Classificação geral'!$G84,'Classificação geral'!$K84,""),"")</f>
        <v>0</v>
      </c>
      <c r="GA90" s="176">
        <f>IFERROR(IF(FX90='Classificação geral'!$G84,'Classificação geral'!$L84,""),"")</f>
        <v>0</v>
      </c>
      <c r="GB90" s="176">
        <f>IFERROR(IF(FX90='Classificação geral'!$G84,'Classificação geral'!$J84,""),"")</f>
        <v>0</v>
      </c>
      <c r="GC90" s="176" t="str">
        <f>IFERROR(IF(FX90='Classificação geral'!$G84,'Classificação geral'!$EP84,""),"")</f>
        <v/>
      </c>
      <c r="GD90" s="176" t="str">
        <f>IFERROR(IF(FX90='Classificação geral'!$G84,'Classificação geral'!$EQ84,""),"")</f>
        <v/>
      </c>
      <c r="GE90" s="176" t="str">
        <f>IFERROR(IF(FX90='Classificação geral'!$G84,'Classificação geral'!$ER84,""),"")</f>
        <v/>
      </c>
      <c r="GF90" s="176" t="str">
        <f>IFERROR(IF(FX90='Classificação geral'!$G84,'Classificação geral'!$ES84,""),"")</f>
        <v/>
      </c>
      <c r="GG90" s="176" t="str">
        <f>IFERROR(IF(FX90='Classificação geral'!$G84,'Classificação geral'!$ET84,""),"")</f>
        <v/>
      </c>
      <c r="GH90" s="180">
        <f>IFERROR(IF(FX90='Classificação geral'!$G84,'Classificação geral'!$AK84,""),"")</f>
        <v>0</v>
      </c>
      <c r="GI90" s="87" t="str">
        <f>IF(FX90='Classificação geral'!$G84,'Classificação geral'!$AL84,"")</f>
        <v/>
      </c>
      <c r="GJ90" s="77" t="str">
        <f>IFERROR(RANK(GI90,GI:GI,0)+ COUNTIF(GI$12:GI89,GI90),"")</f>
        <v/>
      </c>
    </row>
    <row r="91" spans="2:192" s="97" customFormat="1" ht="21.75" customHeight="1" x14ac:dyDescent="0.3">
      <c r="B91" s="89"/>
      <c r="C91" s="89"/>
      <c r="D91" s="89"/>
      <c r="E91" s="89"/>
      <c r="F91" s="90"/>
      <c r="G91" s="90"/>
      <c r="H91" s="90"/>
      <c r="I91" s="90"/>
      <c r="J91" s="90"/>
      <c r="K91" s="90"/>
      <c r="L91" s="90"/>
      <c r="M91" s="90"/>
      <c r="N91" s="90"/>
      <c r="O91" s="90"/>
      <c r="P91" s="90"/>
      <c r="Q91" s="90"/>
      <c r="R91" s="76"/>
      <c r="S91" s="76"/>
      <c r="T91" s="76"/>
      <c r="U91" s="91"/>
      <c r="V91" s="91"/>
      <c r="W91" s="91"/>
      <c r="X91" s="91"/>
      <c r="Y91" s="92"/>
      <c r="Z91" s="92"/>
      <c r="AA91" s="90"/>
      <c r="AB91" s="90"/>
      <c r="AC91" s="90"/>
      <c r="AD91" s="90"/>
      <c r="AE91" s="90"/>
      <c r="AF91" s="90"/>
      <c r="AG91" s="90"/>
      <c r="AH91" s="90"/>
      <c r="AI91" s="90"/>
      <c r="AJ91" s="93"/>
      <c r="AK91" s="76"/>
      <c r="AN91" s="89"/>
      <c r="AO91" s="89"/>
      <c r="AP91" s="90"/>
      <c r="AQ91" s="90"/>
      <c r="AR91" s="90"/>
      <c r="AS91" s="90"/>
      <c r="AT91" s="90"/>
      <c r="AU91" s="90"/>
      <c r="AV91" s="90"/>
      <c r="AW91" s="90"/>
      <c r="AX91" s="90"/>
      <c r="AY91" s="90"/>
      <c r="AZ91" s="90"/>
      <c r="BA91" s="90"/>
      <c r="BB91" s="90"/>
      <c r="BC91" s="90"/>
      <c r="BD91" s="76"/>
      <c r="BE91" s="76"/>
      <c r="BF91" s="76"/>
      <c r="BG91" s="91"/>
      <c r="BH91" s="91"/>
      <c r="BI91" s="92"/>
      <c r="BJ91" s="92"/>
      <c r="BK91" s="92"/>
      <c r="BL91" s="92"/>
      <c r="BM91" s="92"/>
      <c r="BN91" s="92"/>
      <c r="BO91" s="92"/>
      <c r="BP91" s="92"/>
      <c r="BQ91" s="92"/>
      <c r="BR91" s="92"/>
      <c r="BS91" s="92"/>
      <c r="BT91" s="92"/>
      <c r="BU91" s="92"/>
      <c r="BV91" s="92"/>
      <c r="BW91" s="76"/>
      <c r="BY91" s="76"/>
      <c r="BZ91" s="91"/>
      <c r="CA91" s="91"/>
      <c r="CB91" s="92"/>
      <c r="CC91" s="92"/>
      <c r="CD91" s="92"/>
      <c r="CE91" s="92"/>
      <c r="CF91" s="92"/>
      <c r="CG91" s="92"/>
      <c r="CH91" s="92"/>
      <c r="CI91" s="92"/>
      <c r="CJ91" s="92"/>
      <c r="CK91" s="92"/>
      <c r="CL91" s="92"/>
      <c r="CM91" s="92"/>
      <c r="CN91" s="92"/>
      <c r="CO91" s="92"/>
      <c r="CP91" s="76"/>
      <c r="CQ91" s="76"/>
      <c r="CR91" s="76"/>
      <c r="CS91" s="76"/>
      <c r="CT91" s="76"/>
      <c r="CU91" s="76"/>
      <c r="CV91" s="76"/>
      <c r="CW91" s="76"/>
      <c r="CX91" s="76"/>
      <c r="CZ91" s="189" t="str">
        <f>IFERROR(IF(AND('Classificação geral'!$G85="fem",'Classificação geral'!$H85=3,'Classificação geral'!$F85="par"),'Classificação geral'!$C85,""),"")</f>
        <v/>
      </c>
      <c r="DA91" s="178">
        <f>IF($CZ91='Classificação geral'!$C85,'Classificação geral'!$D85,"")</f>
        <v>0</v>
      </c>
      <c r="DB91" s="178">
        <f>IF($CZ91='Classificação geral'!$C85,'Classificação geral'!$E85,"")</f>
        <v>0</v>
      </c>
      <c r="DC91" s="178" t="str">
        <f>IF($CZ91='Classificação geral'!$C85,'Classificação geral'!$F85,"")</f>
        <v/>
      </c>
      <c r="DD91" s="178" t="str">
        <f>IF($CZ91='Classificação geral'!$C85,'Classificação geral'!$G85,"")</f>
        <v/>
      </c>
      <c r="DE91" s="189">
        <f>IF($DD91='Classificação geral'!$G85,'Classificação geral'!$H85,"")</f>
        <v>0</v>
      </c>
      <c r="DF91" s="176">
        <f>IFERROR(IF(DD91='Classificação geral'!$G85,'Classificação geral'!$K85,""),"")</f>
        <v>0</v>
      </c>
      <c r="DG91" s="176">
        <f>IFERROR(IF(DD91='Classificação geral'!$G85,'Classificação geral'!$L85,""),"")</f>
        <v>0</v>
      </c>
      <c r="DH91" s="176">
        <f>IFERROR(IF(DD91='Classificação geral'!$G85,'Classificação geral'!$J85,""),"")</f>
        <v>0</v>
      </c>
      <c r="DI91" s="176" t="str">
        <f>IFERROR(IF(DD91='Classificação geral'!$G85,'Classificação geral'!$EP85,""),"")</f>
        <v/>
      </c>
      <c r="DJ91" s="176" t="str">
        <f>IFERROR(IF(DD91='Classificação geral'!$G85,'Classificação geral'!$EQ85,""),"")</f>
        <v/>
      </c>
      <c r="DK91" s="176" t="str">
        <f>IFERROR(IF(DD91='Classificação geral'!$G85,'Classificação geral'!$ER85,""),"")</f>
        <v/>
      </c>
      <c r="DL91" s="176" t="str">
        <f>IFERROR(IF(DD91='Classificação geral'!$G85,'Classificação geral'!$ES85,""),"")</f>
        <v/>
      </c>
      <c r="DM91" s="176" t="str">
        <f>IFERROR(IF(DD91='Classificação geral'!$G85,'Classificação geral'!$ET85,""),"")</f>
        <v/>
      </c>
      <c r="DN91" s="180">
        <f>IFERROR(IF(DD91='Classificação geral'!$G85,'Classificação geral'!$AK85,""),"")</f>
        <v>0</v>
      </c>
      <c r="DO91" s="190" t="str">
        <f>IF($DD91='Classificação geral'!$G85,'Classificação geral'!$AL85,"")</f>
        <v/>
      </c>
      <c r="DP91" s="179" t="str">
        <f>IFERROR(RANK(DO91,DO:DO,0)+ COUNTIF(DO$12:DO90,DO91),"")</f>
        <v/>
      </c>
      <c r="DR91" s="87" t="str">
        <f>IFERROR(IF(AND('Classificação geral'!$G85="mas",'Classificação geral'!$H85=3,'Classificação geral'!$F85="par"),'Classificação geral'!$C85,""),"")</f>
        <v/>
      </c>
      <c r="DS91" s="88">
        <f>IF($DR91='Classificação geral'!$C85,'Classificação geral'!$D85,"")</f>
        <v>0</v>
      </c>
      <c r="DT91" s="88">
        <f>IF($DR91='Classificação geral'!$C85,'Classificação geral'!$E85,"")</f>
        <v>0</v>
      </c>
      <c r="DU91" s="88" t="str">
        <f>IF($DR91='Classificação geral'!$C85,'Classificação geral'!$F85,"")</f>
        <v/>
      </c>
      <c r="DV91" s="88" t="str">
        <f>IF($DR91='Classificação geral'!$C85,'Classificação geral'!$G85,"")</f>
        <v/>
      </c>
      <c r="DW91" s="87">
        <f>IF($DV91='Classificação geral'!$G85,'Classificação geral'!$H85,"")</f>
        <v>0</v>
      </c>
      <c r="DX91" s="176">
        <f>IFERROR(IF(DV91='Classificação geral'!$G85,'Classificação geral'!$K85,""),"")</f>
        <v>0</v>
      </c>
      <c r="DY91" s="176">
        <f>IFERROR(IF(DV91='Classificação geral'!$G85,'Classificação geral'!$L85,""),"")</f>
        <v>0</v>
      </c>
      <c r="DZ91" s="176">
        <f>IFERROR(IF(DV91='Classificação geral'!$G85,'Classificação geral'!$J85,""),"")</f>
        <v>0</v>
      </c>
      <c r="EA91" s="176" t="str">
        <f>IFERROR(IF(DV91='Classificação geral'!$G85,'Classificação geral'!$EP85,""),"")</f>
        <v/>
      </c>
      <c r="EB91" s="176" t="str">
        <f>IFERROR(IF(DV91='Classificação geral'!$G85,'Classificação geral'!$EQ85,""),"")</f>
        <v/>
      </c>
      <c r="EC91" s="176" t="str">
        <f>IFERROR(IF(DV91='Classificação geral'!$G85,'Classificação geral'!$ER85,""),"")</f>
        <v/>
      </c>
      <c r="ED91" s="176" t="str">
        <f>IFERROR(IF(DV91='Classificação geral'!$G85,'Classificação geral'!$ES85,""),"")</f>
        <v/>
      </c>
      <c r="EE91" s="176" t="str">
        <f>IFERROR(IF(DV91='Classificação geral'!$G85,'Classificação geral'!$ET85,""),"")</f>
        <v/>
      </c>
      <c r="EF91" s="180">
        <f>IFERROR(IF(DV91='Classificação geral'!$G85,'Classificação geral'!$AK85,""),"")</f>
        <v>0</v>
      </c>
      <c r="EG91" s="87" t="str">
        <f>IF($DV91='Classificação geral'!$G85,'Classificação geral'!$AL85,"")</f>
        <v/>
      </c>
      <c r="EH91" s="77" t="str">
        <f>IFERROR(RANK(EG91,EG:EG,0)+ COUNTIF(EG$12:EG90,EG91),"")</f>
        <v/>
      </c>
      <c r="EJ91" s="87" t="str">
        <f>IFERROR(IF(AND('Classificação geral'!$G85="fem",'Classificação geral'!$H85=3,'Classificação geral'!$F85="trio"),'Classificação geral'!$C85,""),"")</f>
        <v/>
      </c>
      <c r="EK91" s="88">
        <f>IF(EJ91='Classificação geral'!$C85,'Classificação geral'!$D85,"")</f>
        <v>0</v>
      </c>
      <c r="EL91" s="88">
        <f>IF(EJ91='Classificação geral'!$C85,'Classificação geral'!$E85,"")</f>
        <v>0</v>
      </c>
      <c r="EM91" s="88" t="str">
        <f>IF(EJ91='Classificação geral'!$C85,'Classificação geral'!$F85,"")</f>
        <v/>
      </c>
      <c r="EN91" s="88" t="str">
        <f>IF(EJ91='Classificação geral'!$C85,'Classificação geral'!$G85,"")</f>
        <v/>
      </c>
      <c r="EO91" s="87">
        <f>IF(EN91='Classificação geral'!$G85,'Classificação geral'!$H85,"")</f>
        <v>0</v>
      </c>
      <c r="EP91" s="176">
        <f>IFERROR(IF(EN91='Classificação geral'!$G85,'Classificação geral'!$K85,""),"")</f>
        <v>0</v>
      </c>
      <c r="EQ91" s="176">
        <f>IFERROR(IF(EN91='Classificação geral'!$G85,'Classificação geral'!$L85,""),"")</f>
        <v>0</v>
      </c>
      <c r="ER91" s="176">
        <f>IFERROR(IF(EN91='Classificação geral'!$G85,'Classificação geral'!$J85,""),"")</f>
        <v>0</v>
      </c>
      <c r="ES91" s="176" t="str">
        <f>IFERROR(IF(EN91='Classificação geral'!$G85,'Classificação geral'!$EP85,""),"")</f>
        <v/>
      </c>
      <c r="ET91" s="176" t="str">
        <f>IFERROR(IF(EN91='Classificação geral'!$G85,'Classificação geral'!$EQ85,""),"")</f>
        <v/>
      </c>
      <c r="EU91" s="176" t="str">
        <f>IFERROR(IF(EN91='Classificação geral'!$G85,'Classificação geral'!$ER85,""),"")</f>
        <v/>
      </c>
      <c r="EV91" s="176" t="str">
        <f>IFERROR(IF(EN91='Classificação geral'!$G85,'Classificação geral'!$ES85,""),"")</f>
        <v/>
      </c>
      <c r="EW91" s="176" t="str">
        <f>IFERROR(IF(EN91='Classificação geral'!$G85,'Classificação geral'!$ET85,""),"")</f>
        <v/>
      </c>
      <c r="EX91" s="180">
        <f>IFERROR(IF(EN91='Classificação geral'!$G85,'Classificação geral'!$AK85,""),"")</f>
        <v>0</v>
      </c>
      <c r="EY91" s="87" t="str">
        <f>IF(EN91='Classificação geral'!$G85,'Classificação geral'!$AL85,"")</f>
        <v/>
      </c>
      <c r="EZ91" s="77" t="str">
        <f>IFERROR(RANK(EY91,EY:EY,0)+ COUNTIF(EY$12:EY90,EY91),"")</f>
        <v/>
      </c>
      <c r="FB91" s="87" t="str">
        <f>IFERROR(IF(AND('Classificação geral'!$G85="mas",'Classificação geral'!$H85=3,'Classificação geral'!$F85="trio"),'Classificação geral'!$C85,""),"")</f>
        <v/>
      </c>
      <c r="FC91" s="88">
        <f>IF(FB91='Classificação geral'!$C85,'Classificação geral'!$D85,"")</f>
        <v>0</v>
      </c>
      <c r="FD91" s="88">
        <f>IF(FB91='Classificação geral'!$C85,'Classificação geral'!$E85,"")</f>
        <v>0</v>
      </c>
      <c r="FE91" s="88" t="str">
        <f>IF(FB91='Classificação geral'!$C85,'Classificação geral'!$F85,"")</f>
        <v/>
      </c>
      <c r="FF91" s="88" t="str">
        <f>IF(FB91='Classificação geral'!$C85,'Classificação geral'!$G85,"")</f>
        <v/>
      </c>
      <c r="FG91" s="87">
        <f>IF(FF91='Classificação geral'!$G85,'Classificação geral'!$H85,"")</f>
        <v>0</v>
      </c>
      <c r="FH91" s="176">
        <f>IFERROR(IF(FF91='Classificação geral'!$G85,'Classificação geral'!$K85,""),"")</f>
        <v>0</v>
      </c>
      <c r="FI91" s="176">
        <f>IFERROR(IF(FF91='Classificação geral'!$G85,'Classificação geral'!$L85,""),"")</f>
        <v>0</v>
      </c>
      <c r="FJ91" s="176">
        <f>IFERROR(IF(FF91='Classificação geral'!$G85,'Classificação geral'!$J85,""),"")</f>
        <v>0</v>
      </c>
      <c r="FK91" s="176" t="str">
        <f>IFERROR(IF(FF91='Classificação geral'!$G85,'Classificação geral'!$EP85,""),"")</f>
        <v/>
      </c>
      <c r="FL91" s="176" t="str">
        <f>IFERROR(IF(FF91='Classificação geral'!$G85,'Classificação geral'!$EQ85,""),"")</f>
        <v/>
      </c>
      <c r="FM91" s="176" t="str">
        <f>IFERROR(IF(FF91='Classificação geral'!$G85,'Classificação geral'!$ER85,""),"")</f>
        <v/>
      </c>
      <c r="FN91" s="176" t="str">
        <f>IFERROR(IF(FF91='Classificação geral'!$G85,'Classificação geral'!$ES85,""),"")</f>
        <v/>
      </c>
      <c r="FO91" s="176" t="str">
        <f>IFERROR(IF(FF91='Classificação geral'!$G85,'Classificação geral'!$ET85,""),"")</f>
        <v/>
      </c>
      <c r="FP91" s="180">
        <f>IFERROR(IF(FF91='Classificação geral'!$G85,'Classificação geral'!$AK85,""),"")</f>
        <v>0</v>
      </c>
      <c r="FQ91" s="87" t="str">
        <f>IF(FF91='Classificação geral'!$G85,'Classificação geral'!$AL85,"")</f>
        <v/>
      </c>
      <c r="FR91" s="77" t="str">
        <f>IFERROR(RANK(FQ91,FQ:FQ,0)+ COUNTIF(FQ$12:FQ90,FQ91),"")</f>
        <v/>
      </c>
      <c r="FT91" s="87" t="str">
        <f>IFERROR(IF(AND('Classificação geral'!$G85="misto",'Classificação geral'!$H85=3,'Classificação geral'!$F85="par"),'Classificação geral'!$C85,""),"")</f>
        <v/>
      </c>
      <c r="FU91" s="88">
        <f>IF(FT91='Classificação geral'!$C85,'Classificação geral'!$D85,"")</f>
        <v>0</v>
      </c>
      <c r="FV91" s="88">
        <f>IF(FT91='Classificação geral'!$C85,'Classificação geral'!$E85,"")</f>
        <v>0</v>
      </c>
      <c r="FW91" s="88" t="str">
        <f>IF(FT91='Classificação geral'!$C85,'Classificação geral'!$F85,"")</f>
        <v/>
      </c>
      <c r="FX91" s="88" t="str">
        <f>IF(FT91='Classificação geral'!$C85,'Classificação geral'!$G85,"")</f>
        <v/>
      </c>
      <c r="FY91" s="87">
        <f>IF(FX91='Classificação geral'!$G85,'Classificação geral'!$H85,"")</f>
        <v>0</v>
      </c>
      <c r="FZ91" s="176">
        <f>IFERROR(IF(FX91='Classificação geral'!$G85,'Classificação geral'!$K85,""),"")</f>
        <v>0</v>
      </c>
      <c r="GA91" s="176">
        <f>IFERROR(IF(FX91='Classificação geral'!$G85,'Classificação geral'!$L85,""),"")</f>
        <v>0</v>
      </c>
      <c r="GB91" s="176">
        <f>IFERROR(IF(FX91='Classificação geral'!$G85,'Classificação geral'!$J85,""),"")</f>
        <v>0</v>
      </c>
      <c r="GC91" s="176" t="str">
        <f>IFERROR(IF(FX91='Classificação geral'!$G85,'Classificação geral'!$EP85,""),"")</f>
        <v/>
      </c>
      <c r="GD91" s="176" t="str">
        <f>IFERROR(IF(FX91='Classificação geral'!$G85,'Classificação geral'!$EQ85,""),"")</f>
        <v/>
      </c>
      <c r="GE91" s="176" t="str">
        <f>IFERROR(IF(FX91='Classificação geral'!$G85,'Classificação geral'!$ER85,""),"")</f>
        <v/>
      </c>
      <c r="GF91" s="176" t="str">
        <f>IFERROR(IF(FX91='Classificação geral'!$G85,'Classificação geral'!$ES85,""),"")</f>
        <v/>
      </c>
      <c r="GG91" s="176" t="str">
        <f>IFERROR(IF(FX91='Classificação geral'!$G85,'Classificação geral'!$ET85,""),"")</f>
        <v/>
      </c>
      <c r="GH91" s="180">
        <f>IFERROR(IF(FX91='Classificação geral'!$G85,'Classificação geral'!$AK85,""),"")</f>
        <v>0</v>
      </c>
      <c r="GI91" s="87" t="str">
        <f>IF(FX91='Classificação geral'!$G85,'Classificação geral'!$AL85,"")</f>
        <v/>
      </c>
      <c r="GJ91" s="77" t="str">
        <f>IFERROR(RANK(GI91,GI:GI,0)+ COUNTIF(GI$12:GI90,GI91),"")</f>
        <v/>
      </c>
    </row>
    <row r="92" spans="2:192" s="97" customFormat="1" ht="21.75" customHeight="1" x14ac:dyDescent="0.3">
      <c r="B92" s="89"/>
      <c r="C92" s="89"/>
      <c r="D92" s="89"/>
      <c r="E92" s="89"/>
      <c r="F92" s="90"/>
      <c r="G92" s="90"/>
      <c r="H92" s="90"/>
      <c r="I92" s="90"/>
      <c r="J92" s="90"/>
      <c r="K92" s="90"/>
      <c r="L92" s="90"/>
      <c r="M92" s="90"/>
      <c r="N92" s="90"/>
      <c r="O92" s="90"/>
      <c r="P92" s="90"/>
      <c r="Q92" s="90"/>
      <c r="R92" s="76"/>
      <c r="S92" s="76"/>
      <c r="T92" s="76"/>
      <c r="U92" s="91"/>
      <c r="V92" s="91"/>
      <c r="W92" s="91"/>
      <c r="X92" s="91"/>
      <c r="Y92" s="92"/>
      <c r="Z92" s="92"/>
      <c r="AA92" s="90"/>
      <c r="AB92" s="90"/>
      <c r="AC92" s="90"/>
      <c r="AD92" s="90"/>
      <c r="AE92" s="90"/>
      <c r="AF92" s="90"/>
      <c r="AG92" s="90"/>
      <c r="AH92" s="90"/>
      <c r="AI92" s="90"/>
      <c r="AJ92" s="93"/>
      <c r="AK92" s="76"/>
      <c r="AN92" s="89"/>
      <c r="AO92" s="89"/>
      <c r="AP92" s="90"/>
      <c r="AQ92" s="90"/>
      <c r="AR92" s="90"/>
      <c r="AS92" s="90"/>
      <c r="AT92" s="90"/>
      <c r="AU92" s="90"/>
      <c r="AV92" s="90"/>
      <c r="AW92" s="90"/>
      <c r="AX92" s="90"/>
      <c r="AY92" s="90"/>
      <c r="AZ92" s="90"/>
      <c r="BA92" s="90"/>
      <c r="BB92" s="90"/>
      <c r="BC92" s="90"/>
      <c r="BD92" s="76"/>
      <c r="BE92" s="76"/>
      <c r="BF92" s="76"/>
      <c r="BG92" s="91"/>
      <c r="BH92" s="91"/>
      <c r="BI92" s="92"/>
      <c r="BJ92" s="92"/>
      <c r="BK92" s="92"/>
      <c r="BL92" s="92"/>
      <c r="BM92" s="92"/>
      <c r="BN92" s="92"/>
      <c r="BO92" s="92"/>
      <c r="BP92" s="92"/>
      <c r="BQ92" s="92"/>
      <c r="BR92" s="92"/>
      <c r="BS92" s="92"/>
      <c r="BT92" s="92"/>
      <c r="BU92" s="92"/>
      <c r="BV92" s="92"/>
      <c r="BW92" s="76"/>
      <c r="BY92" s="76"/>
      <c r="BZ92" s="91"/>
      <c r="CA92" s="91"/>
      <c r="CB92" s="92"/>
      <c r="CC92" s="92"/>
      <c r="CD92" s="92"/>
      <c r="CE92" s="92"/>
      <c r="CF92" s="92"/>
      <c r="CG92" s="92"/>
      <c r="CH92" s="92"/>
      <c r="CI92" s="92"/>
      <c r="CJ92" s="92"/>
      <c r="CK92" s="92"/>
      <c r="CL92" s="92"/>
      <c r="CM92" s="92"/>
      <c r="CN92" s="92"/>
      <c r="CO92" s="92"/>
      <c r="CP92" s="76"/>
      <c r="CQ92" s="76"/>
      <c r="CR92" s="76"/>
      <c r="CS92" s="76"/>
      <c r="CT92" s="76"/>
      <c r="CU92" s="76"/>
      <c r="CV92" s="76"/>
      <c r="CW92" s="76"/>
      <c r="CX92" s="76"/>
      <c r="CZ92" s="189" t="str">
        <f>IFERROR(IF(AND('Classificação geral'!$G86="fem",'Classificação geral'!$H86=3,'Classificação geral'!$F86="par"),'Classificação geral'!$C86,""),"")</f>
        <v/>
      </c>
      <c r="DA92" s="178">
        <f>IF($CZ92='Classificação geral'!$C86,'Classificação geral'!$D86,"")</f>
        <v>0</v>
      </c>
      <c r="DB92" s="178">
        <f>IF($CZ92='Classificação geral'!$C86,'Classificação geral'!$E86,"")</f>
        <v>0</v>
      </c>
      <c r="DC92" s="178" t="str">
        <f>IF($CZ92='Classificação geral'!$C86,'Classificação geral'!$F86,"")</f>
        <v/>
      </c>
      <c r="DD92" s="178" t="str">
        <f>IF($CZ92='Classificação geral'!$C86,'Classificação geral'!$G86,"")</f>
        <v/>
      </c>
      <c r="DE92" s="189">
        <f>IF($DD92='Classificação geral'!$G86,'Classificação geral'!$H86,"")</f>
        <v>0</v>
      </c>
      <c r="DF92" s="176">
        <f>IFERROR(IF(DD92='Classificação geral'!$G86,'Classificação geral'!$K86,""),"")</f>
        <v>0</v>
      </c>
      <c r="DG92" s="176">
        <f>IFERROR(IF(DD92='Classificação geral'!$G86,'Classificação geral'!$L86,""),"")</f>
        <v>0</v>
      </c>
      <c r="DH92" s="176">
        <f>IFERROR(IF(DD92='Classificação geral'!$G86,'Classificação geral'!$J86,""),"")</f>
        <v>0</v>
      </c>
      <c r="DI92" s="176" t="str">
        <f>IFERROR(IF(DD92='Classificação geral'!$G86,'Classificação geral'!$EP86,""),"")</f>
        <v/>
      </c>
      <c r="DJ92" s="176" t="str">
        <f>IFERROR(IF(DD92='Classificação geral'!$G86,'Classificação geral'!$EQ86,""),"")</f>
        <v/>
      </c>
      <c r="DK92" s="176" t="str">
        <f>IFERROR(IF(DD92='Classificação geral'!$G86,'Classificação geral'!$ER86,""),"")</f>
        <v/>
      </c>
      <c r="DL92" s="176" t="str">
        <f>IFERROR(IF(DD92='Classificação geral'!$G86,'Classificação geral'!$ES86,""),"")</f>
        <v/>
      </c>
      <c r="DM92" s="176" t="str">
        <f>IFERROR(IF(DD92='Classificação geral'!$G86,'Classificação geral'!$ET86,""),"")</f>
        <v/>
      </c>
      <c r="DN92" s="180">
        <f>IFERROR(IF(DD92='Classificação geral'!$G86,'Classificação geral'!$AK86,""),"")</f>
        <v>0</v>
      </c>
      <c r="DO92" s="190" t="str">
        <f>IF($DD92='Classificação geral'!$G86,'Classificação geral'!$AL86,"")</f>
        <v/>
      </c>
      <c r="DP92" s="179" t="str">
        <f>IFERROR(RANK(DO92,DO:DO,0)+ COUNTIF(DO$12:DO91,DO92),"")</f>
        <v/>
      </c>
      <c r="DR92" s="87" t="str">
        <f>IFERROR(IF(AND('Classificação geral'!$G86="mas",'Classificação geral'!$H86=3,'Classificação geral'!$F86="par"),'Classificação geral'!$C86,""),"")</f>
        <v/>
      </c>
      <c r="DS92" s="88">
        <f>IF($DR92='Classificação geral'!$C86,'Classificação geral'!$D86,"")</f>
        <v>0</v>
      </c>
      <c r="DT92" s="88">
        <f>IF($DR92='Classificação geral'!$C86,'Classificação geral'!$E86,"")</f>
        <v>0</v>
      </c>
      <c r="DU92" s="88" t="str">
        <f>IF($DR92='Classificação geral'!$C86,'Classificação geral'!$F86,"")</f>
        <v/>
      </c>
      <c r="DV92" s="88" t="str">
        <f>IF($DR92='Classificação geral'!$C86,'Classificação geral'!$G86,"")</f>
        <v/>
      </c>
      <c r="DW92" s="87">
        <f>IF($DV92='Classificação geral'!$G86,'Classificação geral'!$H86,"")</f>
        <v>0</v>
      </c>
      <c r="DX92" s="176">
        <f>IFERROR(IF(DV92='Classificação geral'!$G86,'Classificação geral'!$K86,""),"")</f>
        <v>0</v>
      </c>
      <c r="DY92" s="176">
        <f>IFERROR(IF(DV92='Classificação geral'!$G86,'Classificação geral'!$L86,""),"")</f>
        <v>0</v>
      </c>
      <c r="DZ92" s="176">
        <f>IFERROR(IF(DV92='Classificação geral'!$G86,'Classificação geral'!$J86,""),"")</f>
        <v>0</v>
      </c>
      <c r="EA92" s="176" t="str">
        <f>IFERROR(IF(DV92='Classificação geral'!$G86,'Classificação geral'!$EP86,""),"")</f>
        <v/>
      </c>
      <c r="EB92" s="176" t="str">
        <f>IFERROR(IF(DV92='Classificação geral'!$G86,'Classificação geral'!$EQ86,""),"")</f>
        <v/>
      </c>
      <c r="EC92" s="176" t="str">
        <f>IFERROR(IF(DV92='Classificação geral'!$G86,'Classificação geral'!$ER86,""),"")</f>
        <v/>
      </c>
      <c r="ED92" s="176" t="str">
        <f>IFERROR(IF(DV92='Classificação geral'!$G86,'Classificação geral'!$ES86,""),"")</f>
        <v/>
      </c>
      <c r="EE92" s="176" t="str">
        <f>IFERROR(IF(DV92='Classificação geral'!$G86,'Classificação geral'!$ET86,""),"")</f>
        <v/>
      </c>
      <c r="EF92" s="180">
        <f>IFERROR(IF(DV92='Classificação geral'!$G86,'Classificação geral'!$AK86,""),"")</f>
        <v>0</v>
      </c>
      <c r="EG92" s="87" t="str">
        <f>IF($DV92='Classificação geral'!$G86,'Classificação geral'!$AL86,"")</f>
        <v/>
      </c>
      <c r="EH92" s="77" t="str">
        <f>IFERROR(RANK(EG92,EG:EG,0)+ COUNTIF(EG$12:EG91,EG92),"")</f>
        <v/>
      </c>
      <c r="EJ92" s="87" t="str">
        <f>IFERROR(IF(AND('Classificação geral'!$G86="fem",'Classificação geral'!$H86=3,'Classificação geral'!$F86="trio"),'Classificação geral'!$C86,""),"")</f>
        <v/>
      </c>
      <c r="EK92" s="88">
        <f>IF(EJ92='Classificação geral'!$C86,'Classificação geral'!$D86,"")</f>
        <v>0</v>
      </c>
      <c r="EL92" s="88">
        <f>IF(EJ92='Classificação geral'!$C86,'Classificação geral'!$E86,"")</f>
        <v>0</v>
      </c>
      <c r="EM92" s="88" t="str">
        <f>IF(EJ92='Classificação geral'!$C86,'Classificação geral'!$F86,"")</f>
        <v/>
      </c>
      <c r="EN92" s="88" t="str">
        <f>IF(EJ92='Classificação geral'!$C86,'Classificação geral'!$G86,"")</f>
        <v/>
      </c>
      <c r="EO92" s="87">
        <f>IF(EN92='Classificação geral'!$G86,'Classificação geral'!$H86,"")</f>
        <v>0</v>
      </c>
      <c r="EP92" s="176">
        <f>IFERROR(IF(EN92='Classificação geral'!$G86,'Classificação geral'!$K86,""),"")</f>
        <v>0</v>
      </c>
      <c r="EQ92" s="176">
        <f>IFERROR(IF(EN92='Classificação geral'!$G86,'Classificação geral'!$L86,""),"")</f>
        <v>0</v>
      </c>
      <c r="ER92" s="176">
        <f>IFERROR(IF(EN92='Classificação geral'!$G86,'Classificação geral'!$J86,""),"")</f>
        <v>0</v>
      </c>
      <c r="ES92" s="176" t="str">
        <f>IFERROR(IF(EN92='Classificação geral'!$G86,'Classificação geral'!$EP86,""),"")</f>
        <v/>
      </c>
      <c r="ET92" s="176" t="str">
        <f>IFERROR(IF(EN92='Classificação geral'!$G86,'Classificação geral'!$EQ86,""),"")</f>
        <v/>
      </c>
      <c r="EU92" s="176" t="str">
        <f>IFERROR(IF(EN92='Classificação geral'!$G86,'Classificação geral'!$ER86,""),"")</f>
        <v/>
      </c>
      <c r="EV92" s="176" t="str">
        <f>IFERROR(IF(EN92='Classificação geral'!$G86,'Classificação geral'!$ES86,""),"")</f>
        <v/>
      </c>
      <c r="EW92" s="176" t="str">
        <f>IFERROR(IF(EN92='Classificação geral'!$G86,'Classificação geral'!$ET86,""),"")</f>
        <v/>
      </c>
      <c r="EX92" s="180">
        <f>IFERROR(IF(EN92='Classificação geral'!$G86,'Classificação geral'!$AK86,""),"")</f>
        <v>0</v>
      </c>
      <c r="EY92" s="87" t="str">
        <f>IF(EN92='Classificação geral'!$G86,'Classificação geral'!$AL86,"")</f>
        <v/>
      </c>
      <c r="EZ92" s="77" t="str">
        <f>IFERROR(RANK(EY92,EY:EY,0)+ COUNTIF(EY$12:EY91,EY92),"")</f>
        <v/>
      </c>
      <c r="FB92" s="87" t="str">
        <f>IFERROR(IF(AND('Classificação geral'!$G86="mas",'Classificação geral'!$H86=3,'Classificação geral'!$F86="trio"),'Classificação geral'!$C86,""),"")</f>
        <v/>
      </c>
      <c r="FC92" s="88">
        <f>IF(FB92='Classificação geral'!$C86,'Classificação geral'!$D86,"")</f>
        <v>0</v>
      </c>
      <c r="FD92" s="88">
        <f>IF(FB92='Classificação geral'!$C86,'Classificação geral'!$E86,"")</f>
        <v>0</v>
      </c>
      <c r="FE92" s="88" t="str">
        <f>IF(FB92='Classificação geral'!$C86,'Classificação geral'!$F86,"")</f>
        <v/>
      </c>
      <c r="FF92" s="88" t="str">
        <f>IF(FB92='Classificação geral'!$C86,'Classificação geral'!$G86,"")</f>
        <v/>
      </c>
      <c r="FG92" s="87">
        <f>IF(FF92='Classificação geral'!$G86,'Classificação geral'!$H86,"")</f>
        <v>0</v>
      </c>
      <c r="FH92" s="176">
        <f>IFERROR(IF(FF92='Classificação geral'!$G86,'Classificação geral'!$K86,""),"")</f>
        <v>0</v>
      </c>
      <c r="FI92" s="176">
        <f>IFERROR(IF(FF92='Classificação geral'!$G86,'Classificação geral'!$L86,""),"")</f>
        <v>0</v>
      </c>
      <c r="FJ92" s="176">
        <f>IFERROR(IF(FF92='Classificação geral'!$G86,'Classificação geral'!$J86,""),"")</f>
        <v>0</v>
      </c>
      <c r="FK92" s="176" t="str">
        <f>IFERROR(IF(FF92='Classificação geral'!$G86,'Classificação geral'!$EP86,""),"")</f>
        <v/>
      </c>
      <c r="FL92" s="176" t="str">
        <f>IFERROR(IF(FF92='Classificação geral'!$G86,'Classificação geral'!$EQ86,""),"")</f>
        <v/>
      </c>
      <c r="FM92" s="176" t="str">
        <f>IFERROR(IF(FF92='Classificação geral'!$G86,'Classificação geral'!$ER86,""),"")</f>
        <v/>
      </c>
      <c r="FN92" s="176" t="str">
        <f>IFERROR(IF(FF92='Classificação geral'!$G86,'Classificação geral'!$ES86,""),"")</f>
        <v/>
      </c>
      <c r="FO92" s="176" t="str">
        <f>IFERROR(IF(FF92='Classificação geral'!$G86,'Classificação geral'!$ET86,""),"")</f>
        <v/>
      </c>
      <c r="FP92" s="180">
        <f>IFERROR(IF(FF92='Classificação geral'!$G86,'Classificação geral'!$AK86,""),"")</f>
        <v>0</v>
      </c>
      <c r="FQ92" s="87" t="str">
        <f>IF(FF92='Classificação geral'!$G86,'Classificação geral'!$AL86,"")</f>
        <v/>
      </c>
      <c r="FR92" s="77" t="str">
        <f>IFERROR(RANK(FQ92,FQ:FQ,0)+ COUNTIF(FQ$12:FQ91,FQ92),"")</f>
        <v/>
      </c>
      <c r="FT92" s="87" t="str">
        <f>IFERROR(IF(AND('Classificação geral'!$G86="misto",'Classificação geral'!$H86=3,'Classificação geral'!$F86="par"),'Classificação geral'!$C86,""),"")</f>
        <v/>
      </c>
      <c r="FU92" s="88">
        <f>IF(FT92='Classificação geral'!$C86,'Classificação geral'!$D86,"")</f>
        <v>0</v>
      </c>
      <c r="FV92" s="88">
        <f>IF(FT92='Classificação geral'!$C86,'Classificação geral'!$E86,"")</f>
        <v>0</v>
      </c>
      <c r="FW92" s="88" t="str">
        <f>IF(FT92='Classificação geral'!$C86,'Classificação geral'!$F86,"")</f>
        <v/>
      </c>
      <c r="FX92" s="88" t="str">
        <f>IF(FT92='Classificação geral'!$C86,'Classificação geral'!$G86,"")</f>
        <v/>
      </c>
      <c r="FY92" s="87">
        <f>IF(FX92='Classificação geral'!$G86,'Classificação geral'!$H86,"")</f>
        <v>0</v>
      </c>
      <c r="FZ92" s="176">
        <f>IFERROR(IF(FX92='Classificação geral'!$G86,'Classificação geral'!$K86,""),"")</f>
        <v>0</v>
      </c>
      <c r="GA92" s="176">
        <f>IFERROR(IF(FX92='Classificação geral'!$G86,'Classificação geral'!$L86,""),"")</f>
        <v>0</v>
      </c>
      <c r="GB92" s="176">
        <f>IFERROR(IF(FX92='Classificação geral'!$G86,'Classificação geral'!$J86,""),"")</f>
        <v>0</v>
      </c>
      <c r="GC92" s="176" t="str">
        <f>IFERROR(IF(FX92='Classificação geral'!$G86,'Classificação geral'!$EP86,""),"")</f>
        <v/>
      </c>
      <c r="GD92" s="176" t="str">
        <f>IFERROR(IF(FX92='Classificação geral'!$G86,'Classificação geral'!$EQ86,""),"")</f>
        <v/>
      </c>
      <c r="GE92" s="176" t="str">
        <f>IFERROR(IF(FX92='Classificação geral'!$G86,'Classificação geral'!$ER86,""),"")</f>
        <v/>
      </c>
      <c r="GF92" s="176" t="str">
        <f>IFERROR(IF(FX92='Classificação geral'!$G86,'Classificação geral'!$ES86,""),"")</f>
        <v/>
      </c>
      <c r="GG92" s="176" t="str">
        <f>IFERROR(IF(FX92='Classificação geral'!$G86,'Classificação geral'!$ET86,""),"")</f>
        <v/>
      </c>
      <c r="GH92" s="180">
        <f>IFERROR(IF(FX92='Classificação geral'!$G86,'Classificação geral'!$AK86,""),"")</f>
        <v>0</v>
      </c>
      <c r="GI92" s="87" t="str">
        <f>IF(FX92='Classificação geral'!$G86,'Classificação geral'!$AL86,"")</f>
        <v/>
      </c>
      <c r="GJ92" s="77" t="str">
        <f>IFERROR(RANK(GI92,GI:GI,0)+ COUNTIF(GI$12:GI91,GI92),"")</f>
        <v/>
      </c>
    </row>
    <row r="93" spans="2:192" s="97" customFormat="1" ht="21.75" customHeight="1" x14ac:dyDescent="0.3">
      <c r="B93" s="89"/>
      <c r="C93" s="89"/>
      <c r="D93" s="89"/>
      <c r="E93" s="89"/>
      <c r="F93" s="90"/>
      <c r="G93" s="90"/>
      <c r="H93" s="90"/>
      <c r="I93" s="90"/>
      <c r="J93" s="90"/>
      <c r="K93" s="90"/>
      <c r="L93" s="90"/>
      <c r="M93" s="90"/>
      <c r="N93" s="90"/>
      <c r="O93" s="90"/>
      <c r="P93" s="90"/>
      <c r="Q93" s="90"/>
      <c r="R93" s="76"/>
      <c r="S93" s="76"/>
      <c r="T93" s="76"/>
      <c r="U93" s="91"/>
      <c r="V93" s="91"/>
      <c r="W93" s="91"/>
      <c r="X93" s="91"/>
      <c r="Y93" s="92"/>
      <c r="Z93" s="92"/>
      <c r="AA93" s="90"/>
      <c r="AB93" s="90"/>
      <c r="AC93" s="90"/>
      <c r="AD93" s="90"/>
      <c r="AE93" s="90"/>
      <c r="AF93" s="90"/>
      <c r="AG93" s="90"/>
      <c r="AH93" s="90"/>
      <c r="AI93" s="90"/>
      <c r="AJ93" s="93"/>
      <c r="AK93" s="76"/>
      <c r="AN93" s="89"/>
      <c r="AO93" s="89"/>
      <c r="AP93" s="90"/>
      <c r="AQ93" s="90"/>
      <c r="AR93" s="90"/>
      <c r="AS93" s="90"/>
      <c r="AT93" s="90"/>
      <c r="AU93" s="90"/>
      <c r="AV93" s="90"/>
      <c r="AW93" s="90"/>
      <c r="AX93" s="90"/>
      <c r="AY93" s="90"/>
      <c r="AZ93" s="90"/>
      <c r="BA93" s="90"/>
      <c r="BB93" s="90"/>
      <c r="BC93" s="90"/>
      <c r="BD93" s="76"/>
      <c r="BE93" s="76"/>
      <c r="BF93" s="76"/>
      <c r="BG93" s="91"/>
      <c r="BH93" s="91"/>
      <c r="BI93" s="92"/>
      <c r="BJ93" s="92"/>
      <c r="BK93" s="92"/>
      <c r="BL93" s="92"/>
      <c r="BM93" s="92"/>
      <c r="BN93" s="92"/>
      <c r="BO93" s="92"/>
      <c r="BP93" s="92"/>
      <c r="BQ93" s="92"/>
      <c r="BR93" s="92"/>
      <c r="BS93" s="92"/>
      <c r="BT93" s="92"/>
      <c r="BU93" s="92"/>
      <c r="BV93" s="92"/>
      <c r="BW93" s="76"/>
      <c r="BY93" s="76"/>
      <c r="BZ93" s="91"/>
      <c r="CA93" s="91"/>
      <c r="CB93" s="92"/>
      <c r="CC93" s="92"/>
      <c r="CD93" s="92"/>
      <c r="CE93" s="92"/>
      <c r="CF93" s="92"/>
      <c r="CG93" s="92"/>
      <c r="CH93" s="92"/>
      <c r="CI93" s="92"/>
      <c r="CJ93" s="92"/>
      <c r="CK93" s="92"/>
      <c r="CL93" s="92"/>
      <c r="CM93" s="92"/>
      <c r="CN93" s="92"/>
      <c r="CO93" s="92"/>
      <c r="CP93" s="76"/>
      <c r="CQ93" s="76"/>
      <c r="CR93" s="76"/>
      <c r="CS93" s="76"/>
      <c r="CT93" s="76"/>
      <c r="CU93" s="76"/>
      <c r="CV93" s="76"/>
      <c r="CW93" s="76"/>
      <c r="CX93" s="76"/>
      <c r="CZ93" s="189" t="str">
        <f>IFERROR(IF(AND('Classificação geral'!$G87="fem",'Classificação geral'!$H87=3,'Classificação geral'!$F87="par"),'Classificação geral'!$C87,""),"")</f>
        <v/>
      </c>
      <c r="DA93" s="178">
        <f>IF($CZ93='Classificação geral'!$C87,'Classificação geral'!$D87,"")</f>
        <v>0</v>
      </c>
      <c r="DB93" s="178">
        <f>IF($CZ93='Classificação geral'!$C87,'Classificação geral'!$E87,"")</f>
        <v>0</v>
      </c>
      <c r="DC93" s="178" t="str">
        <f>IF($CZ93='Classificação geral'!$C87,'Classificação geral'!$F87,"")</f>
        <v/>
      </c>
      <c r="DD93" s="178" t="str">
        <f>IF($CZ93='Classificação geral'!$C87,'Classificação geral'!$G87,"")</f>
        <v/>
      </c>
      <c r="DE93" s="189">
        <f>IF($DD93='Classificação geral'!$G87,'Classificação geral'!$H87,"")</f>
        <v>0</v>
      </c>
      <c r="DF93" s="176">
        <f>IFERROR(IF(DD93='Classificação geral'!$G87,'Classificação geral'!$K87,""),"")</f>
        <v>0</v>
      </c>
      <c r="DG93" s="176">
        <f>IFERROR(IF(DD93='Classificação geral'!$G87,'Classificação geral'!$L87,""),"")</f>
        <v>0</v>
      </c>
      <c r="DH93" s="176">
        <f>IFERROR(IF(DD93='Classificação geral'!$G87,'Classificação geral'!$J87,""),"")</f>
        <v>0</v>
      </c>
      <c r="DI93" s="176" t="str">
        <f>IFERROR(IF(DD93='Classificação geral'!$G87,'Classificação geral'!$EP87,""),"")</f>
        <v/>
      </c>
      <c r="DJ93" s="176" t="str">
        <f>IFERROR(IF(DD93='Classificação geral'!$G87,'Classificação geral'!$EQ87,""),"")</f>
        <v/>
      </c>
      <c r="DK93" s="176" t="str">
        <f>IFERROR(IF(DD93='Classificação geral'!$G87,'Classificação geral'!$ER87,""),"")</f>
        <v/>
      </c>
      <c r="DL93" s="176" t="str">
        <f>IFERROR(IF(DD93='Classificação geral'!$G87,'Classificação geral'!$ES87,""),"")</f>
        <v/>
      </c>
      <c r="DM93" s="176" t="str">
        <f>IFERROR(IF(DD93='Classificação geral'!$G87,'Classificação geral'!$ET87,""),"")</f>
        <v/>
      </c>
      <c r="DN93" s="180">
        <f>IFERROR(IF(DD93='Classificação geral'!$G87,'Classificação geral'!$AK87,""),"")</f>
        <v>0</v>
      </c>
      <c r="DO93" s="190" t="str">
        <f>IF($DD93='Classificação geral'!$G87,'Classificação geral'!$AL87,"")</f>
        <v/>
      </c>
      <c r="DP93" s="179" t="str">
        <f>IFERROR(RANK(DO93,DO:DO,0)+ COUNTIF(DO$12:DO92,DO93),"")</f>
        <v/>
      </c>
      <c r="DR93" s="87" t="str">
        <f>IFERROR(IF(AND('Classificação geral'!$G87="mas",'Classificação geral'!$H87=3,'Classificação geral'!$F87="par"),'Classificação geral'!$C87,""),"")</f>
        <v/>
      </c>
      <c r="DS93" s="88">
        <f>IF($DR93='Classificação geral'!$C87,'Classificação geral'!$D87,"")</f>
        <v>0</v>
      </c>
      <c r="DT93" s="88">
        <f>IF($DR93='Classificação geral'!$C87,'Classificação geral'!$E87,"")</f>
        <v>0</v>
      </c>
      <c r="DU93" s="88" t="str">
        <f>IF($DR93='Classificação geral'!$C87,'Classificação geral'!$F87,"")</f>
        <v/>
      </c>
      <c r="DV93" s="88" t="str">
        <f>IF($DR93='Classificação geral'!$C87,'Classificação geral'!$G87,"")</f>
        <v/>
      </c>
      <c r="DW93" s="87">
        <f>IF($DV93='Classificação geral'!$G87,'Classificação geral'!$H87,"")</f>
        <v>0</v>
      </c>
      <c r="DX93" s="176">
        <f>IFERROR(IF(DV93='Classificação geral'!$G87,'Classificação geral'!$K87,""),"")</f>
        <v>0</v>
      </c>
      <c r="DY93" s="176">
        <f>IFERROR(IF(DV93='Classificação geral'!$G87,'Classificação geral'!$L87,""),"")</f>
        <v>0</v>
      </c>
      <c r="DZ93" s="176">
        <f>IFERROR(IF(DV93='Classificação geral'!$G87,'Classificação geral'!$J87,""),"")</f>
        <v>0</v>
      </c>
      <c r="EA93" s="176" t="str">
        <f>IFERROR(IF(DV93='Classificação geral'!$G87,'Classificação geral'!$EP87,""),"")</f>
        <v/>
      </c>
      <c r="EB93" s="176" t="str">
        <f>IFERROR(IF(DV93='Classificação geral'!$G87,'Classificação geral'!$EQ87,""),"")</f>
        <v/>
      </c>
      <c r="EC93" s="176" t="str">
        <f>IFERROR(IF(DV93='Classificação geral'!$G87,'Classificação geral'!$ER87,""),"")</f>
        <v/>
      </c>
      <c r="ED93" s="176" t="str">
        <f>IFERROR(IF(DV93='Classificação geral'!$G87,'Classificação geral'!$ES87,""),"")</f>
        <v/>
      </c>
      <c r="EE93" s="176" t="str">
        <f>IFERROR(IF(DV93='Classificação geral'!$G87,'Classificação geral'!$ET87,""),"")</f>
        <v/>
      </c>
      <c r="EF93" s="180">
        <f>IFERROR(IF(DV93='Classificação geral'!$G87,'Classificação geral'!$AK87,""),"")</f>
        <v>0</v>
      </c>
      <c r="EG93" s="87" t="str">
        <f>IF($DV93='Classificação geral'!$G87,'Classificação geral'!$AL87,"")</f>
        <v/>
      </c>
      <c r="EH93" s="77" t="str">
        <f>IFERROR(RANK(EG93,EG:EG,0)+ COUNTIF(EG$12:EG92,EG93),"")</f>
        <v/>
      </c>
      <c r="EJ93" s="87" t="str">
        <f>IFERROR(IF(AND('Classificação geral'!$G87="fem",'Classificação geral'!$H87=3,'Classificação geral'!$F87="trio"),'Classificação geral'!$C87,""),"")</f>
        <v/>
      </c>
      <c r="EK93" s="88">
        <f>IF(EJ93='Classificação geral'!$C87,'Classificação geral'!$D87,"")</f>
        <v>0</v>
      </c>
      <c r="EL93" s="88">
        <f>IF(EJ93='Classificação geral'!$C87,'Classificação geral'!$E87,"")</f>
        <v>0</v>
      </c>
      <c r="EM93" s="88" t="str">
        <f>IF(EJ93='Classificação geral'!$C87,'Classificação geral'!$F87,"")</f>
        <v/>
      </c>
      <c r="EN93" s="88" t="str">
        <f>IF(EJ93='Classificação geral'!$C87,'Classificação geral'!$G87,"")</f>
        <v/>
      </c>
      <c r="EO93" s="87">
        <f>IF(EN93='Classificação geral'!$G87,'Classificação geral'!$H87,"")</f>
        <v>0</v>
      </c>
      <c r="EP93" s="176">
        <f>IFERROR(IF(EN93='Classificação geral'!$G87,'Classificação geral'!$K87,""),"")</f>
        <v>0</v>
      </c>
      <c r="EQ93" s="176">
        <f>IFERROR(IF(EN93='Classificação geral'!$G87,'Classificação geral'!$L87,""),"")</f>
        <v>0</v>
      </c>
      <c r="ER93" s="176">
        <f>IFERROR(IF(EN93='Classificação geral'!$G87,'Classificação geral'!$J87,""),"")</f>
        <v>0</v>
      </c>
      <c r="ES93" s="176" t="str">
        <f>IFERROR(IF(EN93='Classificação geral'!$G87,'Classificação geral'!$EP87,""),"")</f>
        <v/>
      </c>
      <c r="ET93" s="176" t="str">
        <f>IFERROR(IF(EN93='Classificação geral'!$G87,'Classificação geral'!$EQ87,""),"")</f>
        <v/>
      </c>
      <c r="EU93" s="176" t="str">
        <f>IFERROR(IF(EN93='Classificação geral'!$G87,'Classificação geral'!$ER87,""),"")</f>
        <v/>
      </c>
      <c r="EV93" s="176" t="str">
        <f>IFERROR(IF(EN93='Classificação geral'!$G87,'Classificação geral'!$ES87,""),"")</f>
        <v/>
      </c>
      <c r="EW93" s="176" t="str">
        <f>IFERROR(IF(EN93='Classificação geral'!$G87,'Classificação geral'!$ET87,""),"")</f>
        <v/>
      </c>
      <c r="EX93" s="180">
        <f>IFERROR(IF(EN93='Classificação geral'!$G87,'Classificação geral'!$AK87,""),"")</f>
        <v>0</v>
      </c>
      <c r="EY93" s="87" t="str">
        <f>IF(EN93='Classificação geral'!$G87,'Classificação geral'!$AL87,"")</f>
        <v/>
      </c>
      <c r="EZ93" s="77" t="str">
        <f>IFERROR(RANK(EY93,EY:EY,0)+ COUNTIF(EY$12:EY92,EY93),"")</f>
        <v/>
      </c>
      <c r="FB93" s="87" t="str">
        <f>IFERROR(IF(AND('Classificação geral'!$G87="mas",'Classificação geral'!$H87=3,'Classificação geral'!$F87="trio"),'Classificação geral'!$C87,""),"")</f>
        <v/>
      </c>
      <c r="FC93" s="88">
        <f>IF(FB93='Classificação geral'!$C87,'Classificação geral'!$D87,"")</f>
        <v>0</v>
      </c>
      <c r="FD93" s="88">
        <f>IF(FB93='Classificação geral'!$C87,'Classificação geral'!$E87,"")</f>
        <v>0</v>
      </c>
      <c r="FE93" s="88" t="str">
        <f>IF(FB93='Classificação geral'!$C87,'Classificação geral'!$F87,"")</f>
        <v/>
      </c>
      <c r="FF93" s="88" t="str">
        <f>IF(FB93='Classificação geral'!$C87,'Classificação geral'!$G87,"")</f>
        <v/>
      </c>
      <c r="FG93" s="87">
        <f>IF(FF93='Classificação geral'!$G87,'Classificação geral'!$H87,"")</f>
        <v>0</v>
      </c>
      <c r="FH93" s="176">
        <f>IFERROR(IF(FF93='Classificação geral'!$G87,'Classificação geral'!$K87,""),"")</f>
        <v>0</v>
      </c>
      <c r="FI93" s="176">
        <f>IFERROR(IF(FF93='Classificação geral'!$G87,'Classificação geral'!$L87,""),"")</f>
        <v>0</v>
      </c>
      <c r="FJ93" s="176">
        <f>IFERROR(IF(FF93='Classificação geral'!$G87,'Classificação geral'!$J87,""),"")</f>
        <v>0</v>
      </c>
      <c r="FK93" s="176" t="str">
        <f>IFERROR(IF(FF93='Classificação geral'!$G87,'Classificação geral'!$EP87,""),"")</f>
        <v/>
      </c>
      <c r="FL93" s="176" t="str">
        <f>IFERROR(IF(FF93='Classificação geral'!$G87,'Classificação geral'!$EQ87,""),"")</f>
        <v/>
      </c>
      <c r="FM93" s="176" t="str">
        <f>IFERROR(IF(FF93='Classificação geral'!$G87,'Classificação geral'!$ER87,""),"")</f>
        <v/>
      </c>
      <c r="FN93" s="176" t="str">
        <f>IFERROR(IF(FF93='Classificação geral'!$G87,'Classificação geral'!$ES87,""),"")</f>
        <v/>
      </c>
      <c r="FO93" s="176" t="str">
        <f>IFERROR(IF(FF93='Classificação geral'!$G87,'Classificação geral'!$ET87,""),"")</f>
        <v/>
      </c>
      <c r="FP93" s="180">
        <f>IFERROR(IF(FF93='Classificação geral'!$G87,'Classificação geral'!$AK87,""),"")</f>
        <v>0</v>
      </c>
      <c r="FQ93" s="87" t="str">
        <f>IF(FF93='Classificação geral'!$G87,'Classificação geral'!$AL87,"")</f>
        <v/>
      </c>
      <c r="FR93" s="77" t="str">
        <f>IFERROR(RANK(FQ93,FQ:FQ,0)+ COUNTIF(FQ$12:FQ92,FQ93),"")</f>
        <v/>
      </c>
      <c r="FT93" s="87" t="str">
        <f>IFERROR(IF(AND('Classificação geral'!$G87="misto",'Classificação geral'!$H87=3,'Classificação geral'!$F87="par"),'Classificação geral'!$C87,""),"")</f>
        <v/>
      </c>
      <c r="FU93" s="88">
        <f>IF(FT93='Classificação geral'!$C87,'Classificação geral'!$D87,"")</f>
        <v>0</v>
      </c>
      <c r="FV93" s="88">
        <f>IF(FT93='Classificação geral'!$C87,'Classificação geral'!$E87,"")</f>
        <v>0</v>
      </c>
      <c r="FW93" s="88" t="str">
        <f>IF(FT93='Classificação geral'!$C87,'Classificação geral'!$F87,"")</f>
        <v/>
      </c>
      <c r="FX93" s="88" t="str">
        <f>IF(FT93='Classificação geral'!$C87,'Classificação geral'!$G87,"")</f>
        <v/>
      </c>
      <c r="FY93" s="87">
        <f>IF(FX93='Classificação geral'!$G87,'Classificação geral'!$H87,"")</f>
        <v>0</v>
      </c>
      <c r="FZ93" s="176">
        <f>IFERROR(IF(FX93='Classificação geral'!$G87,'Classificação geral'!$K87,""),"")</f>
        <v>0</v>
      </c>
      <c r="GA93" s="176">
        <f>IFERROR(IF(FX93='Classificação geral'!$G87,'Classificação geral'!$L87,""),"")</f>
        <v>0</v>
      </c>
      <c r="GB93" s="176">
        <f>IFERROR(IF(FX93='Classificação geral'!$G87,'Classificação geral'!$J87,""),"")</f>
        <v>0</v>
      </c>
      <c r="GC93" s="176" t="str">
        <f>IFERROR(IF(FX93='Classificação geral'!$G87,'Classificação geral'!$EP87,""),"")</f>
        <v/>
      </c>
      <c r="GD93" s="176" t="str">
        <f>IFERROR(IF(FX93='Classificação geral'!$G87,'Classificação geral'!$EQ87,""),"")</f>
        <v/>
      </c>
      <c r="GE93" s="176" t="str">
        <f>IFERROR(IF(FX93='Classificação geral'!$G87,'Classificação geral'!$ER87,""),"")</f>
        <v/>
      </c>
      <c r="GF93" s="176" t="str">
        <f>IFERROR(IF(FX93='Classificação geral'!$G87,'Classificação geral'!$ES87,""),"")</f>
        <v/>
      </c>
      <c r="GG93" s="176" t="str">
        <f>IFERROR(IF(FX93='Classificação geral'!$G87,'Classificação geral'!$ET87,""),"")</f>
        <v/>
      </c>
      <c r="GH93" s="180">
        <f>IFERROR(IF(FX93='Classificação geral'!$G87,'Classificação geral'!$AK87,""),"")</f>
        <v>0</v>
      </c>
      <c r="GI93" s="87" t="str">
        <f>IF(FX93='Classificação geral'!$G87,'Classificação geral'!$AL87,"")</f>
        <v/>
      </c>
      <c r="GJ93" s="77" t="str">
        <f>IFERROR(RANK(GI93,GI:GI,0)+ COUNTIF(GI$12:GI92,GI93),"")</f>
        <v/>
      </c>
    </row>
    <row r="94" spans="2:192" s="97" customFormat="1" ht="21.75" customHeight="1" x14ac:dyDescent="0.3">
      <c r="B94" s="89"/>
      <c r="C94" s="89"/>
      <c r="D94" s="89"/>
      <c r="E94" s="89"/>
      <c r="F94" s="90"/>
      <c r="G94" s="90"/>
      <c r="H94" s="90"/>
      <c r="I94" s="90"/>
      <c r="J94" s="90"/>
      <c r="K94" s="90"/>
      <c r="L94" s="90"/>
      <c r="M94" s="90"/>
      <c r="N94" s="90"/>
      <c r="O94" s="90"/>
      <c r="P94" s="90"/>
      <c r="Q94" s="90"/>
      <c r="R94" s="76"/>
      <c r="S94" s="76"/>
      <c r="T94" s="76"/>
      <c r="U94" s="91"/>
      <c r="V94" s="91"/>
      <c r="W94" s="91"/>
      <c r="X94" s="91"/>
      <c r="Y94" s="92"/>
      <c r="Z94" s="92"/>
      <c r="AA94" s="90"/>
      <c r="AB94" s="90"/>
      <c r="AC94" s="90"/>
      <c r="AD94" s="90"/>
      <c r="AE94" s="90"/>
      <c r="AF94" s="90"/>
      <c r="AG94" s="90"/>
      <c r="AH94" s="90"/>
      <c r="AI94" s="90"/>
      <c r="AJ94" s="93"/>
      <c r="AK94" s="76"/>
      <c r="AN94" s="89"/>
      <c r="AO94" s="89"/>
      <c r="AP94" s="90"/>
      <c r="AQ94" s="90"/>
      <c r="AR94" s="90"/>
      <c r="AS94" s="90"/>
      <c r="AT94" s="90"/>
      <c r="AU94" s="90"/>
      <c r="AV94" s="90"/>
      <c r="AW94" s="90"/>
      <c r="AX94" s="90"/>
      <c r="AY94" s="90"/>
      <c r="AZ94" s="90"/>
      <c r="BA94" s="90"/>
      <c r="BB94" s="90"/>
      <c r="BC94" s="90"/>
      <c r="BD94" s="76"/>
      <c r="BE94" s="76"/>
      <c r="BF94" s="76"/>
      <c r="BG94" s="91"/>
      <c r="BH94" s="91"/>
      <c r="BI94" s="92"/>
      <c r="BJ94" s="92"/>
      <c r="BK94" s="92"/>
      <c r="BL94" s="92"/>
      <c r="BM94" s="92"/>
      <c r="BN94" s="92"/>
      <c r="BO94" s="92"/>
      <c r="BP94" s="92"/>
      <c r="BQ94" s="92"/>
      <c r="BR94" s="92"/>
      <c r="BS94" s="92"/>
      <c r="BT94" s="92"/>
      <c r="BU94" s="92"/>
      <c r="BV94" s="92"/>
      <c r="BW94" s="76"/>
      <c r="BY94" s="76"/>
      <c r="BZ94" s="91"/>
      <c r="CA94" s="91"/>
      <c r="CB94" s="92"/>
      <c r="CC94" s="92"/>
      <c r="CD94" s="92"/>
      <c r="CE94" s="92"/>
      <c r="CF94" s="92"/>
      <c r="CG94" s="92"/>
      <c r="CH94" s="92"/>
      <c r="CI94" s="92"/>
      <c r="CJ94" s="92"/>
      <c r="CK94" s="92"/>
      <c r="CL94" s="92"/>
      <c r="CM94" s="92"/>
      <c r="CN94" s="92"/>
      <c r="CO94" s="92"/>
      <c r="CP94" s="76"/>
      <c r="CQ94" s="76"/>
      <c r="CR94" s="76"/>
      <c r="CS94" s="76"/>
      <c r="CT94" s="76"/>
      <c r="CU94" s="76"/>
      <c r="CV94" s="76"/>
      <c r="CW94" s="76"/>
      <c r="CX94" s="76"/>
      <c r="CZ94" s="189" t="str">
        <f>IFERROR(IF(AND('Classificação geral'!$G88="fem",'Classificação geral'!$H88=3,'Classificação geral'!$F88="par"),'Classificação geral'!$C88,""),"")</f>
        <v/>
      </c>
      <c r="DA94" s="178">
        <f>IF($CZ94='Classificação geral'!$C88,'Classificação geral'!$D88,"")</f>
        <v>0</v>
      </c>
      <c r="DB94" s="178">
        <f>IF($CZ94='Classificação geral'!$C88,'Classificação geral'!$E88,"")</f>
        <v>0</v>
      </c>
      <c r="DC94" s="178" t="str">
        <f>IF($CZ94='Classificação geral'!$C88,'Classificação geral'!$F88,"")</f>
        <v/>
      </c>
      <c r="DD94" s="178" t="str">
        <f>IF($CZ94='Classificação geral'!$C88,'Classificação geral'!$G88,"")</f>
        <v/>
      </c>
      <c r="DE94" s="189">
        <f>IF($DD94='Classificação geral'!$G88,'Classificação geral'!$H88,"")</f>
        <v>0</v>
      </c>
      <c r="DF94" s="176">
        <f>IFERROR(IF(DD94='Classificação geral'!$G88,'Classificação geral'!$K88,""),"")</f>
        <v>0</v>
      </c>
      <c r="DG94" s="176">
        <f>IFERROR(IF(DD94='Classificação geral'!$G88,'Classificação geral'!$L88,""),"")</f>
        <v>0</v>
      </c>
      <c r="DH94" s="176">
        <f>IFERROR(IF(DD94='Classificação geral'!$G88,'Classificação geral'!$J88,""),"")</f>
        <v>0</v>
      </c>
      <c r="DI94" s="176" t="str">
        <f>IFERROR(IF(DD94='Classificação geral'!$G88,'Classificação geral'!$EP88,""),"")</f>
        <v/>
      </c>
      <c r="DJ94" s="176" t="str">
        <f>IFERROR(IF(DD94='Classificação geral'!$G88,'Classificação geral'!$EQ88,""),"")</f>
        <v/>
      </c>
      <c r="DK94" s="176" t="str">
        <f>IFERROR(IF(DD94='Classificação geral'!$G88,'Classificação geral'!$ER88,""),"")</f>
        <v/>
      </c>
      <c r="DL94" s="176" t="str">
        <f>IFERROR(IF(DD94='Classificação geral'!$G88,'Classificação geral'!$ES88,""),"")</f>
        <v/>
      </c>
      <c r="DM94" s="176" t="str">
        <f>IFERROR(IF(DD94='Classificação geral'!$G88,'Classificação geral'!$ET88,""),"")</f>
        <v/>
      </c>
      <c r="DN94" s="180">
        <f>IFERROR(IF(DD94='Classificação geral'!$G88,'Classificação geral'!$AK88,""),"")</f>
        <v>0</v>
      </c>
      <c r="DO94" s="190" t="str">
        <f>IF($DD94='Classificação geral'!$G88,'Classificação geral'!$AL88,"")</f>
        <v/>
      </c>
      <c r="DP94" s="179" t="str">
        <f>IFERROR(RANK(DO94,DO:DO,0)+ COUNTIF(DO$12:DO93,DO94),"")</f>
        <v/>
      </c>
      <c r="DR94" s="87" t="str">
        <f>IFERROR(IF(AND('Classificação geral'!$G88="mas",'Classificação geral'!$H88=3,'Classificação geral'!$F88="par"),'Classificação geral'!$C88,""),"")</f>
        <v/>
      </c>
      <c r="DS94" s="88">
        <f>IF($DR94='Classificação geral'!$C88,'Classificação geral'!$D88,"")</f>
        <v>0</v>
      </c>
      <c r="DT94" s="88">
        <f>IF($DR94='Classificação geral'!$C88,'Classificação geral'!$E88,"")</f>
        <v>0</v>
      </c>
      <c r="DU94" s="88" t="str">
        <f>IF($DR94='Classificação geral'!$C88,'Classificação geral'!$F88,"")</f>
        <v/>
      </c>
      <c r="DV94" s="88" t="str">
        <f>IF($DR94='Classificação geral'!$C88,'Classificação geral'!$G88,"")</f>
        <v/>
      </c>
      <c r="DW94" s="87">
        <f>IF($DV94='Classificação geral'!$G88,'Classificação geral'!$H88,"")</f>
        <v>0</v>
      </c>
      <c r="DX94" s="176">
        <f>IFERROR(IF(DV94='Classificação geral'!$G88,'Classificação geral'!$K88,""),"")</f>
        <v>0</v>
      </c>
      <c r="DY94" s="176">
        <f>IFERROR(IF(DV94='Classificação geral'!$G88,'Classificação geral'!$L88,""),"")</f>
        <v>0</v>
      </c>
      <c r="DZ94" s="176">
        <f>IFERROR(IF(DV94='Classificação geral'!$G88,'Classificação geral'!$J88,""),"")</f>
        <v>0</v>
      </c>
      <c r="EA94" s="176" t="str">
        <f>IFERROR(IF(DV94='Classificação geral'!$G88,'Classificação geral'!$EP88,""),"")</f>
        <v/>
      </c>
      <c r="EB94" s="176" t="str">
        <f>IFERROR(IF(DV94='Classificação geral'!$G88,'Classificação geral'!$EQ88,""),"")</f>
        <v/>
      </c>
      <c r="EC94" s="176" t="str">
        <f>IFERROR(IF(DV94='Classificação geral'!$G88,'Classificação geral'!$ER88,""),"")</f>
        <v/>
      </c>
      <c r="ED94" s="176" t="str">
        <f>IFERROR(IF(DV94='Classificação geral'!$G88,'Classificação geral'!$ES88,""),"")</f>
        <v/>
      </c>
      <c r="EE94" s="176" t="str">
        <f>IFERROR(IF(DV94='Classificação geral'!$G88,'Classificação geral'!$ET88,""),"")</f>
        <v/>
      </c>
      <c r="EF94" s="180">
        <f>IFERROR(IF(DV94='Classificação geral'!$G88,'Classificação geral'!$AK88,""),"")</f>
        <v>0</v>
      </c>
      <c r="EG94" s="87" t="str">
        <f>IF($DV94='Classificação geral'!$G88,'Classificação geral'!$AL88,"")</f>
        <v/>
      </c>
      <c r="EH94" s="77" t="str">
        <f>IFERROR(RANK(EG94,EG:EG,0)+ COUNTIF(EG$12:EG93,EG94),"")</f>
        <v/>
      </c>
      <c r="EJ94" s="87" t="str">
        <f>IFERROR(IF(AND('Classificação geral'!$G88="fem",'Classificação geral'!$H88=3,'Classificação geral'!$F88="trio"),'Classificação geral'!$C88,""),"")</f>
        <v/>
      </c>
      <c r="EK94" s="88">
        <f>IF(EJ94='Classificação geral'!$C88,'Classificação geral'!$D88,"")</f>
        <v>0</v>
      </c>
      <c r="EL94" s="88">
        <f>IF(EJ94='Classificação geral'!$C88,'Classificação geral'!$E88,"")</f>
        <v>0</v>
      </c>
      <c r="EM94" s="88" t="str">
        <f>IF(EJ94='Classificação geral'!$C88,'Classificação geral'!$F88,"")</f>
        <v/>
      </c>
      <c r="EN94" s="88" t="str">
        <f>IF(EJ94='Classificação geral'!$C88,'Classificação geral'!$G88,"")</f>
        <v/>
      </c>
      <c r="EO94" s="87">
        <f>IF(EN94='Classificação geral'!$G88,'Classificação geral'!$H88,"")</f>
        <v>0</v>
      </c>
      <c r="EP94" s="176">
        <f>IFERROR(IF(EN94='Classificação geral'!$G88,'Classificação geral'!$K88,""),"")</f>
        <v>0</v>
      </c>
      <c r="EQ94" s="176">
        <f>IFERROR(IF(EN94='Classificação geral'!$G88,'Classificação geral'!$L88,""),"")</f>
        <v>0</v>
      </c>
      <c r="ER94" s="176">
        <f>IFERROR(IF(EN94='Classificação geral'!$G88,'Classificação geral'!$J88,""),"")</f>
        <v>0</v>
      </c>
      <c r="ES94" s="176" t="str">
        <f>IFERROR(IF(EN94='Classificação geral'!$G88,'Classificação geral'!$EP88,""),"")</f>
        <v/>
      </c>
      <c r="ET94" s="176" t="str">
        <f>IFERROR(IF(EN94='Classificação geral'!$G88,'Classificação geral'!$EQ88,""),"")</f>
        <v/>
      </c>
      <c r="EU94" s="176" t="str">
        <f>IFERROR(IF(EN94='Classificação geral'!$G88,'Classificação geral'!$ER88,""),"")</f>
        <v/>
      </c>
      <c r="EV94" s="176" t="str">
        <f>IFERROR(IF(EN94='Classificação geral'!$G88,'Classificação geral'!$ES88,""),"")</f>
        <v/>
      </c>
      <c r="EW94" s="176" t="str">
        <f>IFERROR(IF(EN94='Classificação geral'!$G88,'Classificação geral'!$ET88,""),"")</f>
        <v/>
      </c>
      <c r="EX94" s="180">
        <f>IFERROR(IF(EN94='Classificação geral'!$G88,'Classificação geral'!$AK88,""),"")</f>
        <v>0</v>
      </c>
      <c r="EY94" s="87" t="str">
        <f>IF(EN94='Classificação geral'!$G88,'Classificação geral'!$AL88,"")</f>
        <v/>
      </c>
      <c r="EZ94" s="77" t="str">
        <f>IFERROR(RANK(EY94,EY:EY,0)+ COUNTIF(EY$12:EY93,EY94),"")</f>
        <v/>
      </c>
      <c r="FB94" s="87" t="str">
        <f>IFERROR(IF(AND('Classificação geral'!$G88="mas",'Classificação geral'!$H88=3,'Classificação geral'!$F88="trio"),'Classificação geral'!$C88,""),"")</f>
        <v/>
      </c>
      <c r="FC94" s="88">
        <f>IF(FB94='Classificação geral'!$C88,'Classificação geral'!$D88,"")</f>
        <v>0</v>
      </c>
      <c r="FD94" s="88">
        <f>IF(FB94='Classificação geral'!$C88,'Classificação geral'!$E88,"")</f>
        <v>0</v>
      </c>
      <c r="FE94" s="88" t="str">
        <f>IF(FB94='Classificação geral'!$C88,'Classificação geral'!$F88,"")</f>
        <v/>
      </c>
      <c r="FF94" s="88" t="str">
        <f>IF(FB94='Classificação geral'!$C88,'Classificação geral'!$G88,"")</f>
        <v/>
      </c>
      <c r="FG94" s="87">
        <f>IF(FF94='Classificação geral'!$G88,'Classificação geral'!$H88,"")</f>
        <v>0</v>
      </c>
      <c r="FH94" s="176">
        <f>IFERROR(IF(FF94='Classificação geral'!$G88,'Classificação geral'!$K88,""),"")</f>
        <v>0</v>
      </c>
      <c r="FI94" s="176">
        <f>IFERROR(IF(FF94='Classificação geral'!$G88,'Classificação geral'!$L88,""),"")</f>
        <v>0</v>
      </c>
      <c r="FJ94" s="176">
        <f>IFERROR(IF(FF94='Classificação geral'!$G88,'Classificação geral'!$J88,""),"")</f>
        <v>0</v>
      </c>
      <c r="FK94" s="176" t="str">
        <f>IFERROR(IF(FF94='Classificação geral'!$G88,'Classificação geral'!$EP88,""),"")</f>
        <v/>
      </c>
      <c r="FL94" s="176" t="str">
        <f>IFERROR(IF(FF94='Classificação geral'!$G88,'Classificação geral'!$EQ88,""),"")</f>
        <v/>
      </c>
      <c r="FM94" s="176" t="str">
        <f>IFERROR(IF(FF94='Classificação geral'!$G88,'Classificação geral'!$ER88,""),"")</f>
        <v/>
      </c>
      <c r="FN94" s="176" t="str">
        <f>IFERROR(IF(FF94='Classificação geral'!$G88,'Classificação geral'!$ES88,""),"")</f>
        <v/>
      </c>
      <c r="FO94" s="176" t="str">
        <f>IFERROR(IF(FF94='Classificação geral'!$G88,'Classificação geral'!$ET88,""),"")</f>
        <v/>
      </c>
      <c r="FP94" s="180">
        <f>IFERROR(IF(FF94='Classificação geral'!$G88,'Classificação geral'!$AK88,""),"")</f>
        <v>0</v>
      </c>
      <c r="FQ94" s="87" t="str">
        <f>IF(FF94='Classificação geral'!$G88,'Classificação geral'!$AL88,"")</f>
        <v/>
      </c>
      <c r="FR94" s="77" t="str">
        <f>IFERROR(RANK(FQ94,FQ:FQ,0)+ COUNTIF(FQ$12:FQ93,FQ94),"")</f>
        <v/>
      </c>
      <c r="FT94" s="87" t="str">
        <f>IFERROR(IF(AND('Classificação geral'!$G88="misto",'Classificação geral'!$H88=3,'Classificação geral'!$F88="par"),'Classificação geral'!$C88,""),"")</f>
        <v/>
      </c>
      <c r="FU94" s="88">
        <f>IF(FT94='Classificação geral'!$C88,'Classificação geral'!$D88,"")</f>
        <v>0</v>
      </c>
      <c r="FV94" s="88">
        <f>IF(FT94='Classificação geral'!$C88,'Classificação geral'!$E88,"")</f>
        <v>0</v>
      </c>
      <c r="FW94" s="88" t="str">
        <f>IF(FT94='Classificação geral'!$C88,'Classificação geral'!$F88,"")</f>
        <v/>
      </c>
      <c r="FX94" s="88" t="str">
        <f>IF(FT94='Classificação geral'!$C88,'Classificação geral'!$G88,"")</f>
        <v/>
      </c>
      <c r="FY94" s="87">
        <f>IF(FX94='Classificação geral'!$G88,'Classificação geral'!$H88,"")</f>
        <v>0</v>
      </c>
      <c r="FZ94" s="176">
        <f>IFERROR(IF(FX94='Classificação geral'!$G88,'Classificação geral'!$K88,""),"")</f>
        <v>0</v>
      </c>
      <c r="GA94" s="176">
        <f>IFERROR(IF(FX94='Classificação geral'!$G88,'Classificação geral'!$L88,""),"")</f>
        <v>0</v>
      </c>
      <c r="GB94" s="176">
        <f>IFERROR(IF(FX94='Classificação geral'!$G88,'Classificação geral'!$J88,""),"")</f>
        <v>0</v>
      </c>
      <c r="GC94" s="176" t="str">
        <f>IFERROR(IF(FX94='Classificação geral'!$G88,'Classificação geral'!$EP88,""),"")</f>
        <v/>
      </c>
      <c r="GD94" s="176" t="str">
        <f>IFERROR(IF(FX94='Classificação geral'!$G88,'Classificação geral'!$EQ88,""),"")</f>
        <v/>
      </c>
      <c r="GE94" s="176" t="str">
        <f>IFERROR(IF(FX94='Classificação geral'!$G88,'Classificação geral'!$ER88,""),"")</f>
        <v/>
      </c>
      <c r="GF94" s="176" t="str">
        <f>IFERROR(IF(FX94='Classificação geral'!$G88,'Classificação geral'!$ES88,""),"")</f>
        <v/>
      </c>
      <c r="GG94" s="176" t="str">
        <f>IFERROR(IF(FX94='Classificação geral'!$G88,'Classificação geral'!$ET88,""),"")</f>
        <v/>
      </c>
      <c r="GH94" s="180">
        <f>IFERROR(IF(FX94='Classificação geral'!$G88,'Classificação geral'!$AK88,""),"")</f>
        <v>0</v>
      </c>
      <c r="GI94" s="87" t="str">
        <f>IF(FX94='Classificação geral'!$G88,'Classificação geral'!$AL88,"")</f>
        <v/>
      </c>
      <c r="GJ94" s="77" t="str">
        <f>IFERROR(RANK(GI94,GI:GI,0)+ COUNTIF(GI$12:GI93,GI94),"")</f>
        <v/>
      </c>
    </row>
    <row r="95" spans="2:192" s="97" customFormat="1" ht="21.75" customHeight="1" x14ac:dyDescent="0.3">
      <c r="B95" s="89"/>
      <c r="C95" s="89"/>
      <c r="D95" s="89"/>
      <c r="E95" s="89"/>
      <c r="F95" s="90"/>
      <c r="G95" s="90"/>
      <c r="H95" s="90"/>
      <c r="I95" s="90"/>
      <c r="J95" s="90"/>
      <c r="K95" s="90"/>
      <c r="L95" s="90"/>
      <c r="M95" s="90"/>
      <c r="N95" s="90"/>
      <c r="O95" s="90"/>
      <c r="P95" s="90"/>
      <c r="Q95" s="90"/>
      <c r="R95" s="76"/>
      <c r="S95" s="76"/>
      <c r="T95" s="76"/>
      <c r="U95" s="91"/>
      <c r="V95" s="91"/>
      <c r="W95" s="91"/>
      <c r="X95" s="91"/>
      <c r="Y95" s="92"/>
      <c r="Z95" s="92"/>
      <c r="AA95" s="90"/>
      <c r="AB95" s="90"/>
      <c r="AC95" s="90"/>
      <c r="AD95" s="90"/>
      <c r="AE95" s="90"/>
      <c r="AF95" s="90"/>
      <c r="AG95" s="90"/>
      <c r="AH95" s="90"/>
      <c r="AI95" s="90"/>
      <c r="AJ95" s="93"/>
      <c r="AK95" s="76"/>
      <c r="AN95" s="89"/>
      <c r="AO95" s="89"/>
      <c r="AP95" s="90"/>
      <c r="AQ95" s="90"/>
      <c r="AR95" s="90"/>
      <c r="AS95" s="90"/>
      <c r="AT95" s="90"/>
      <c r="AU95" s="90"/>
      <c r="AV95" s="90"/>
      <c r="AW95" s="90"/>
      <c r="AX95" s="90"/>
      <c r="AY95" s="90"/>
      <c r="AZ95" s="90"/>
      <c r="BA95" s="90"/>
      <c r="BB95" s="90"/>
      <c r="BC95" s="90"/>
      <c r="BD95" s="76"/>
      <c r="BE95" s="76"/>
      <c r="BF95" s="76"/>
      <c r="BG95" s="91"/>
      <c r="BH95" s="91"/>
      <c r="BI95" s="92"/>
      <c r="BJ95" s="92"/>
      <c r="BK95" s="92"/>
      <c r="BL95" s="92"/>
      <c r="BM95" s="92"/>
      <c r="BN95" s="92"/>
      <c r="BO95" s="92"/>
      <c r="BP95" s="92"/>
      <c r="BQ95" s="92"/>
      <c r="BR95" s="92"/>
      <c r="BS95" s="92"/>
      <c r="BT95" s="92"/>
      <c r="BU95" s="92"/>
      <c r="BV95" s="92"/>
      <c r="BW95" s="76"/>
      <c r="BY95" s="76"/>
      <c r="BZ95" s="91"/>
      <c r="CA95" s="91"/>
      <c r="CB95" s="92"/>
      <c r="CC95" s="92"/>
      <c r="CD95" s="92"/>
      <c r="CE95" s="92"/>
      <c r="CF95" s="92"/>
      <c r="CG95" s="92"/>
      <c r="CH95" s="92"/>
      <c r="CI95" s="92"/>
      <c r="CJ95" s="92"/>
      <c r="CK95" s="92"/>
      <c r="CL95" s="92"/>
      <c r="CM95" s="92"/>
      <c r="CN95" s="92"/>
      <c r="CO95" s="92"/>
      <c r="CP95" s="76"/>
      <c r="CQ95" s="76"/>
      <c r="CR95" s="76"/>
      <c r="CS95" s="76"/>
      <c r="CT95" s="76"/>
      <c r="CU95" s="76"/>
      <c r="CV95" s="76"/>
      <c r="CW95" s="76"/>
      <c r="CX95" s="76"/>
      <c r="CZ95" s="189" t="str">
        <f>IFERROR(IF(AND('Classificação geral'!$G89="fem",'Classificação geral'!$H89=3,'Classificação geral'!$F89="par"),'Classificação geral'!$C89,""),"")</f>
        <v/>
      </c>
      <c r="DA95" s="178">
        <f>IF($CZ95='Classificação geral'!$C89,'Classificação geral'!$D89,"")</f>
        <v>0</v>
      </c>
      <c r="DB95" s="178">
        <f>IF($CZ95='Classificação geral'!$C89,'Classificação geral'!$E89,"")</f>
        <v>0</v>
      </c>
      <c r="DC95" s="178" t="str">
        <f>IF($CZ95='Classificação geral'!$C89,'Classificação geral'!$F89,"")</f>
        <v/>
      </c>
      <c r="DD95" s="178" t="str">
        <f>IF($CZ95='Classificação geral'!$C89,'Classificação geral'!$G89,"")</f>
        <v/>
      </c>
      <c r="DE95" s="189">
        <f>IF($DD95='Classificação geral'!$G89,'Classificação geral'!$H89,"")</f>
        <v>0</v>
      </c>
      <c r="DF95" s="176">
        <f>IFERROR(IF(DD95='Classificação geral'!$G89,'Classificação geral'!$K89,""),"")</f>
        <v>0</v>
      </c>
      <c r="DG95" s="176">
        <f>IFERROR(IF(DD95='Classificação geral'!$G89,'Classificação geral'!$L89,""),"")</f>
        <v>0</v>
      </c>
      <c r="DH95" s="176">
        <f>IFERROR(IF(DD95='Classificação geral'!$G89,'Classificação geral'!$J89,""),"")</f>
        <v>0</v>
      </c>
      <c r="DI95" s="176" t="str">
        <f>IFERROR(IF(DD95='Classificação geral'!$G89,'Classificação geral'!$EP89,""),"")</f>
        <v/>
      </c>
      <c r="DJ95" s="176" t="str">
        <f>IFERROR(IF(DD95='Classificação geral'!$G89,'Classificação geral'!$EQ89,""),"")</f>
        <v/>
      </c>
      <c r="DK95" s="176" t="str">
        <f>IFERROR(IF(DD95='Classificação geral'!$G89,'Classificação geral'!$ER89,""),"")</f>
        <v/>
      </c>
      <c r="DL95" s="176" t="str">
        <f>IFERROR(IF(DD95='Classificação geral'!$G89,'Classificação geral'!$ES89,""),"")</f>
        <v/>
      </c>
      <c r="DM95" s="176" t="str">
        <f>IFERROR(IF(DD95='Classificação geral'!$G89,'Classificação geral'!$ET89,""),"")</f>
        <v/>
      </c>
      <c r="DN95" s="180">
        <f>IFERROR(IF(DD95='Classificação geral'!$G89,'Classificação geral'!$AK89,""),"")</f>
        <v>0</v>
      </c>
      <c r="DO95" s="190" t="str">
        <f>IF($DD95='Classificação geral'!$G89,'Classificação geral'!$AL89,"")</f>
        <v/>
      </c>
      <c r="DP95" s="179" t="str">
        <f>IFERROR(RANK(DO95,DO:DO,0)+ COUNTIF(DO$12:DO94,DO95),"")</f>
        <v/>
      </c>
      <c r="DR95" s="87" t="str">
        <f>IFERROR(IF(AND('Classificação geral'!$G89="mas",'Classificação geral'!$H89=3,'Classificação geral'!$F89="par"),'Classificação geral'!$C89,""),"")</f>
        <v/>
      </c>
      <c r="DS95" s="88">
        <f>IF($DR95='Classificação geral'!$C89,'Classificação geral'!$D89,"")</f>
        <v>0</v>
      </c>
      <c r="DT95" s="88">
        <f>IF($DR95='Classificação geral'!$C89,'Classificação geral'!$E89,"")</f>
        <v>0</v>
      </c>
      <c r="DU95" s="88" t="str">
        <f>IF($DR95='Classificação geral'!$C89,'Classificação geral'!$F89,"")</f>
        <v/>
      </c>
      <c r="DV95" s="88" t="str">
        <f>IF($DR95='Classificação geral'!$C89,'Classificação geral'!$G89,"")</f>
        <v/>
      </c>
      <c r="DW95" s="87">
        <f>IF($DV95='Classificação geral'!$G89,'Classificação geral'!$H89,"")</f>
        <v>0</v>
      </c>
      <c r="DX95" s="176">
        <f>IFERROR(IF(DV95='Classificação geral'!$G89,'Classificação geral'!$K89,""),"")</f>
        <v>0</v>
      </c>
      <c r="DY95" s="176">
        <f>IFERROR(IF(DV95='Classificação geral'!$G89,'Classificação geral'!$L89,""),"")</f>
        <v>0</v>
      </c>
      <c r="DZ95" s="176">
        <f>IFERROR(IF(DV95='Classificação geral'!$G89,'Classificação geral'!$J89,""),"")</f>
        <v>0</v>
      </c>
      <c r="EA95" s="176" t="str">
        <f>IFERROR(IF(DV95='Classificação geral'!$G89,'Classificação geral'!$EP89,""),"")</f>
        <v/>
      </c>
      <c r="EB95" s="176" t="str">
        <f>IFERROR(IF(DV95='Classificação geral'!$G89,'Classificação geral'!$EQ89,""),"")</f>
        <v/>
      </c>
      <c r="EC95" s="176" t="str">
        <f>IFERROR(IF(DV95='Classificação geral'!$G89,'Classificação geral'!$ER89,""),"")</f>
        <v/>
      </c>
      <c r="ED95" s="176" t="str">
        <f>IFERROR(IF(DV95='Classificação geral'!$G89,'Classificação geral'!$ES89,""),"")</f>
        <v/>
      </c>
      <c r="EE95" s="176" t="str">
        <f>IFERROR(IF(DV95='Classificação geral'!$G89,'Classificação geral'!$ET89,""),"")</f>
        <v/>
      </c>
      <c r="EF95" s="180">
        <f>IFERROR(IF(DV95='Classificação geral'!$G89,'Classificação geral'!$AK89,""),"")</f>
        <v>0</v>
      </c>
      <c r="EG95" s="87" t="str">
        <f>IF($DV95='Classificação geral'!$G89,'Classificação geral'!$AL89,"")</f>
        <v/>
      </c>
      <c r="EH95" s="77" t="str">
        <f>IFERROR(RANK(EG95,EG:EG,0)+ COUNTIF(EG$12:EG94,EG95),"")</f>
        <v/>
      </c>
      <c r="EJ95" s="87" t="str">
        <f>IFERROR(IF(AND('Classificação geral'!$G89="fem",'Classificação geral'!$H89=3,'Classificação geral'!$F89="trio"),'Classificação geral'!$C89,""),"")</f>
        <v/>
      </c>
      <c r="EK95" s="88">
        <f>IF(EJ95='Classificação geral'!$C89,'Classificação geral'!$D89,"")</f>
        <v>0</v>
      </c>
      <c r="EL95" s="88">
        <f>IF(EJ95='Classificação geral'!$C89,'Classificação geral'!$E89,"")</f>
        <v>0</v>
      </c>
      <c r="EM95" s="88" t="str">
        <f>IF(EJ95='Classificação geral'!$C89,'Classificação geral'!$F89,"")</f>
        <v/>
      </c>
      <c r="EN95" s="88" t="str">
        <f>IF(EJ95='Classificação geral'!$C89,'Classificação geral'!$G89,"")</f>
        <v/>
      </c>
      <c r="EO95" s="87">
        <f>IF(EN95='Classificação geral'!$G89,'Classificação geral'!$H89,"")</f>
        <v>0</v>
      </c>
      <c r="EP95" s="176">
        <f>IFERROR(IF(EN95='Classificação geral'!$G89,'Classificação geral'!$K89,""),"")</f>
        <v>0</v>
      </c>
      <c r="EQ95" s="176">
        <f>IFERROR(IF(EN95='Classificação geral'!$G89,'Classificação geral'!$L89,""),"")</f>
        <v>0</v>
      </c>
      <c r="ER95" s="176">
        <f>IFERROR(IF(EN95='Classificação geral'!$G89,'Classificação geral'!$J89,""),"")</f>
        <v>0</v>
      </c>
      <c r="ES95" s="176" t="str">
        <f>IFERROR(IF(EN95='Classificação geral'!$G89,'Classificação geral'!$EP89,""),"")</f>
        <v/>
      </c>
      <c r="ET95" s="176" t="str">
        <f>IFERROR(IF(EN95='Classificação geral'!$G89,'Classificação geral'!$EQ89,""),"")</f>
        <v/>
      </c>
      <c r="EU95" s="176" t="str">
        <f>IFERROR(IF(EN95='Classificação geral'!$G89,'Classificação geral'!$ER89,""),"")</f>
        <v/>
      </c>
      <c r="EV95" s="176" t="str">
        <f>IFERROR(IF(EN95='Classificação geral'!$G89,'Classificação geral'!$ES89,""),"")</f>
        <v/>
      </c>
      <c r="EW95" s="176" t="str">
        <f>IFERROR(IF(EN95='Classificação geral'!$G89,'Classificação geral'!$ET89,""),"")</f>
        <v/>
      </c>
      <c r="EX95" s="180">
        <f>IFERROR(IF(EN95='Classificação geral'!$G89,'Classificação geral'!$AK89,""),"")</f>
        <v>0</v>
      </c>
      <c r="EY95" s="87" t="str">
        <f>IF(EN95='Classificação geral'!$G89,'Classificação geral'!$AL89,"")</f>
        <v/>
      </c>
      <c r="EZ95" s="77" t="str">
        <f>IFERROR(RANK(EY95,EY:EY,0)+ COUNTIF(EY$12:EY94,EY95),"")</f>
        <v/>
      </c>
      <c r="FB95" s="87" t="str">
        <f>IFERROR(IF(AND('Classificação geral'!$G89="mas",'Classificação geral'!$H89=3,'Classificação geral'!$F89="trio"),'Classificação geral'!$C89,""),"")</f>
        <v/>
      </c>
      <c r="FC95" s="88">
        <f>IF(FB95='Classificação geral'!$C89,'Classificação geral'!$D89,"")</f>
        <v>0</v>
      </c>
      <c r="FD95" s="88">
        <f>IF(FB95='Classificação geral'!$C89,'Classificação geral'!$E89,"")</f>
        <v>0</v>
      </c>
      <c r="FE95" s="88" t="str">
        <f>IF(FB95='Classificação geral'!$C89,'Classificação geral'!$F89,"")</f>
        <v/>
      </c>
      <c r="FF95" s="88" t="str">
        <f>IF(FB95='Classificação geral'!$C89,'Classificação geral'!$G89,"")</f>
        <v/>
      </c>
      <c r="FG95" s="87">
        <f>IF(FF95='Classificação geral'!$G89,'Classificação geral'!$H89,"")</f>
        <v>0</v>
      </c>
      <c r="FH95" s="176">
        <f>IFERROR(IF(FF95='Classificação geral'!$G89,'Classificação geral'!$K89,""),"")</f>
        <v>0</v>
      </c>
      <c r="FI95" s="176">
        <f>IFERROR(IF(FF95='Classificação geral'!$G89,'Classificação geral'!$L89,""),"")</f>
        <v>0</v>
      </c>
      <c r="FJ95" s="176">
        <f>IFERROR(IF(FF95='Classificação geral'!$G89,'Classificação geral'!$J89,""),"")</f>
        <v>0</v>
      </c>
      <c r="FK95" s="176" t="str">
        <f>IFERROR(IF(FF95='Classificação geral'!$G89,'Classificação geral'!$EP89,""),"")</f>
        <v/>
      </c>
      <c r="FL95" s="176" t="str">
        <f>IFERROR(IF(FF95='Classificação geral'!$G89,'Classificação geral'!$EQ89,""),"")</f>
        <v/>
      </c>
      <c r="FM95" s="176" t="str">
        <f>IFERROR(IF(FF95='Classificação geral'!$G89,'Classificação geral'!$ER89,""),"")</f>
        <v/>
      </c>
      <c r="FN95" s="176" t="str">
        <f>IFERROR(IF(FF95='Classificação geral'!$G89,'Classificação geral'!$ES89,""),"")</f>
        <v/>
      </c>
      <c r="FO95" s="176" t="str">
        <f>IFERROR(IF(FF95='Classificação geral'!$G89,'Classificação geral'!$ET89,""),"")</f>
        <v/>
      </c>
      <c r="FP95" s="180">
        <f>IFERROR(IF(FF95='Classificação geral'!$G89,'Classificação geral'!$AK89,""),"")</f>
        <v>0</v>
      </c>
      <c r="FQ95" s="87" t="str">
        <f>IF(FF95='Classificação geral'!$G89,'Classificação geral'!$AL89,"")</f>
        <v/>
      </c>
      <c r="FR95" s="77" t="str">
        <f>IFERROR(RANK(FQ95,FQ:FQ,0)+ COUNTIF(FQ$12:FQ94,FQ95),"")</f>
        <v/>
      </c>
      <c r="FT95" s="87" t="str">
        <f>IFERROR(IF(AND('Classificação geral'!$G89="misto",'Classificação geral'!$H89=3,'Classificação geral'!$F89="par"),'Classificação geral'!$C89,""),"")</f>
        <v/>
      </c>
      <c r="FU95" s="88">
        <f>IF(FT95='Classificação geral'!$C89,'Classificação geral'!$D89,"")</f>
        <v>0</v>
      </c>
      <c r="FV95" s="88">
        <f>IF(FT95='Classificação geral'!$C89,'Classificação geral'!$E89,"")</f>
        <v>0</v>
      </c>
      <c r="FW95" s="88" t="str">
        <f>IF(FT95='Classificação geral'!$C89,'Classificação geral'!$F89,"")</f>
        <v/>
      </c>
      <c r="FX95" s="88" t="str">
        <f>IF(FT95='Classificação geral'!$C89,'Classificação geral'!$G89,"")</f>
        <v/>
      </c>
      <c r="FY95" s="87">
        <f>IF(FX95='Classificação geral'!$G89,'Classificação geral'!$H89,"")</f>
        <v>0</v>
      </c>
      <c r="FZ95" s="176">
        <f>IFERROR(IF(FX95='Classificação geral'!$G89,'Classificação geral'!$K89,""),"")</f>
        <v>0</v>
      </c>
      <c r="GA95" s="176">
        <f>IFERROR(IF(FX95='Classificação geral'!$G89,'Classificação geral'!$L89,""),"")</f>
        <v>0</v>
      </c>
      <c r="GB95" s="176">
        <f>IFERROR(IF(FX95='Classificação geral'!$G89,'Classificação geral'!$J89,""),"")</f>
        <v>0</v>
      </c>
      <c r="GC95" s="176" t="str">
        <f>IFERROR(IF(FX95='Classificação geral'!$G89,'Classificação geral'!$EP89,""),"")</f>
        <v/>
      </c>
      <c r="GD95" s="176" t="str">
        <f>IFERROR(IF(FX95='Classificação geral'!$G89,'Classificação geral'!$EQ89,""),"")</f>
        <v/>
      </c>
      <c r="GE95" s="176" t="str">
        <f>IFERROR(IF(FX95='Classificação geral'!$G89,'Classificação geral'!$ER89,""),"")</f>
        <v/>
      </c>
      <c r="GF95" s="176" t="str">
        <f>IFERROR(IF(FX95='Classificação geral'!$G89,'Classificação geral'!$ES89,""),"")</f>
        <v/>
      </c>
      <c r="GG95" s="176" t="str">
        <f>IFERROR(IF(FX95='Classificação geral'!$G89,'Classificação geral'!$ET89,""),"")</f>
        <v/>
      </c>
      <c r="GH95" s="180">
        <f>IFERROR(IF(FX95='Classificação geral'!$G89,'Classificação geral'!$AK89,""),"")</f>
        <v>0</v>
      </c>
      <c r="GI95" s="87" t="str">
        <f>IF(FX95='Classificação geral'!$G89,'Classificação geral'!$AL89,"")</f>
        <v/>
      </c>
      <c r="GJ95" s="77" t="str">
        <f>IFERROR(RANK(GI95,GI:GI,0)+ COUNTIF(GI$12:GI94,GI95),"")</f>
        <v/>
      </c>
    </row>
    <row r="96" spans="2:192" s="97" customFormat="1" ht="21.75" customHeight="1" x14ac:dyDescent="0.3">
      <c r="B96" s="89"/>
      <c r="C96" s="89"/>
      <c r="D96" s="89"/>
      <c r="E96" s="89"/>
      <c r="F96" s="90"/>
      <c r="G96" s="90"/>
      <c r="H96" s="90"/>
      <c r="I96" s="90"/>
      <c r="J96" s="90"/>
      <c r="K96" s="90"/>
      <c r="L96" s="90"/>
      <c r="M96" s="90"/>
      <c r="N96" s="90"/>
      <c r="O96" s="90"/>
      <c r="P96" s="90"/>
      <c r="Q96" s="90"/>
      <c r="R96" s="76"/>
      <c r="S96" s="76"/>
      <c r="T96" s="76"/>
      <c r="U96" s="91"/>
      <c r="V96" s="91"/>
      <c r="W96" s="91"/>
      <c r="X96" s="91"/>
      <c r="Y96" s="92"/>
      <c r="Z96" s="92"/>
      <c r="AA96" s="90"/>
      <c r="AB96" s="90"/>
      <c r="AC96" s="90"/>
      <c r="AD96" s="90"/>
      <c r="AE96" s="90"/>
      <c r="AF96" s="90"/>
      <c r="AG96" s="90"/>
      <c r="AH96" s="90"/>
      <c r="AI96" s="90"/>
      <c r="AJ96" s="93"/>
      <c r="AK96" s="76"/>
      <c r="AN96" s="89"/>
      <c r="AO96" s="89"/>
      <c r="AP96" s="90"/>
      <c r="AQ96" s="90"/>
      <c r="AR96" s="90"/>
      <c r="AS96" s="90"/>
      <c r="AT96" s="90"/>
      <c r="AU96" s="90"/>
      <c r="AV96" s="90"/>
      <c r="AW96" s="90"/>
      <c r="AX96" s="90"/>
      <c r="AY96" s="90"/>
      <c r="AZ96" s="90"/>
      <c r="BA96" s="90"/>
      <c r="BB96" s="90"/>
      <c r="BC96" s="90"/>
      <c r="BD96" s="76"/>
      <c r="BE96" s="76"/>
      <c r="BF96" s="76"/>
      <c r="BG96" s="91"/>
      <c r="BH96" s="91"/>
      <c r="BI96" s="92"/>
      <c r="BJ96" s="92"/>
      <c r="BK96" s="92"/>
      <c r="BL96" s="92"/>
      <c r="BM96" s="92"/>
      <c r="BN96" s="92"/>
      <c r="BO96" s="92"/>
      <c r="BP96" s="92"/>
      <c r="BQ96" s="92"/>
      <c r="BR96" s="92"/>
      <c r="BS96" s="92"/>
      <c r="BT96" s="92"/>
      <c r="BU96" s="92"/>
      <c r="BV96" s="92"/>
      <c r="BW96" s="76"/>
      <c r="BY96" s="76"/>
      <c r="BZ96" s="91"/>
      <c r="CA96" s="91"/>
      <c r="CB96" s="92"/>
      <c r="CC96" s="92"/>
      <c r="CD96" s="92"/>
      <c r="CE96" s="92"/>
      <c r="CF96" s="92"/>
      <c r="CG96" s="92"/>
      <c r="CH96" s="92"/>
      <c r="CI96" s="92"/>
      <c r="CJ96" s="92"/>
      <c r="CK96" s="92"/>
      <c r="CL96" s="92"/>
      <c r="CM96" s="92"/>
      <c r="CN96" s="92"/>
      <c r="CO96" s="92"/>
      <c r="CP96" s="76"/>
      <c r="CQ96" s="76"/>
      <c r="CR96" s="76"/>
      <c r="CS96" s="76"/>
      <c r="CT96" s="76"/>
      <c r="CU96" s="76"/>
      <c r="CV96" s="76"/>
      <c r="CW96" s="76"/>
      <c r="CX96" s="76"/>
      <c r="CZ96" s="189" t="str">
        <f>IFERROR(IF(AND('Classificação geral'!$G90="fem",'Classificação geral'!$H90=3,'Classificação geral'!$F90="par"),'Classificação geral'!$C90,""),"")</f>
        <v/>
      </c>
      <c r="DA96" s="178">
        <f>IF($CZ96='Classificação geral'!$C90,'Classificação geral'!$D90,"")</f>
        <v>0</v>
      </c>
      <c r="DB96" s="178">
        <f>IF($CZ96='Classificação geral'!$C90,'Classificação geral'!$E90,"")</f>
        <v>0</v>
      </c>
      <c r="DC96" s="178" t="str">
        <f>IF($CZ96='Classificação geral'!$C90,'Classificação geral'!$F90,"")</f>
        <v/>
      </c>
      <c r="DD96" s="178" t="str">
        <f>IF($CZ96='Classificação geral'!$C90,'Classificação geral'!$G90,"")</f>
        <v/>
      </c>
      <c r="DE96" s="189">
        <f>IF($DD96='Classificação geral'!$G90,'Classificação geral'!$H90,"")</f>
        <v>0</v>
      </c>
      <c r="DF96" s="176">
        <f>IFERROR(IF(DD96='Classificação geral'!$G90,'Classificação geral'!$K90,""),"")</f>
        <v>0</v>
      </c>
      <c r="DG96" s="176">
        <f>IFERROR(IF(DD96='Classificação geral'!$G90,'Classificação geral'!$L90,""),"")</f>
        <v>0</v>
      </c>
      <c r="DH96" s="176">
        <f>IFERROR(IF(DD96='Classificação geral'!$G90,'Classificação geral'!$J90,""),"")</f>
        <v>0</v>
      </c>
      <c r="DI96" s="176" t="str">
        <f>IFERROR(IF(DD96='Classificação geral'!$G90,'Classificação geral'!$EP90,""),"")</f>
        <v/>
      </c>
      <c r="DJ96" s="176" t="str">
        <f>IFERROR(IF(DD96='Classificação geral'!$G90,'Classificação geral'!$EQ90,""),"")</f>
        <v/>
      </c>
      <c r="DK96" s="176" t="str">
        <f>IFERROR(IF(DD96='Classificação geral'!$G90,'Classificação geral'!$ER90,""),"")</f>
        <v/>
      </c>
      <c r="DL96" s="176" t="str">
        <f>IFERROR(IF(DD96='Classificação geral'!$G90,'Classificação geral'!$ES90,""),"")</f>
        <v/>
      </c>
      <c r="DM96" s="176" t="str">
        <f>IFERROR(IF(DD96='Classificação geral'!$G90,'Classificação geral'!$ET90,""),"")</f>
        <v/>
      </c>
      <c r="DN96" s="180">
        <f>IFERROR(IF(DD96='Classificação geral'!$G90,'Classificação geral'!$AK90,""),"")</f>
        <v>0</v>
      </c>
      <c r="DO96" s="190" t="str">
        <f>IF($DD96='Classificação geral'!$G90,'Classificação geral'!$AL90,"")</f>
        <v/>
      </c>
      <c r="DP96" s="179" t="str">
        <f>IFERROR(RANK(DO96,DO:DO,0)+ COUNTIF(DO$12:DO95,DO96),"")</f>
        <v/>
      </c>
      <c r="DR96" s="87" t="str">
        <f>IFERROR(IF(AND('Classificação geral'!$G90="mas",'Classificação geral'!$H90=3,'Classificação geral'!$F90="par"),'Classificação geral'!$C90,""),"")</f>
        <v/>
      </c>
      <c r="DS96" s="88">
        <f>IF($DR96='Classificação geral'!$C90,'Classificação geral'!$D90,"")</f>
        <v>0</v>
      </c>
      <c r="DT96" s="88">
        <f>IF($DR96='Classificação geral'!$C90,'Classificação geral'!$E90,"")</f>
        <v>0</v>
      </c>
      <c r="DU96" s="88" t="str">
        <f>IF($DR96='Classificação geral'!$C90,'Classificação geral'!$F90,"")</f>
        <v/>
      </c>
      <c r="DV96" s="88" t="str">
        <f>IF($DR96='Classificação geral'!$C90,'Classificação geral'!$G90,"")</f>
        <v/>
      </c>
      <c r="DW96" s="87">
        <f>IF($DV96='Classificação geral'!$G90,'Classificação geral'!$H90,"")</f>
        <v>0</v>
      </c>
      <c r="DX96" s="176">
        <f>IFERROR(IF(DV96='Classificação geral'!$G90,'Classificação geral'!$K90,""),"")</f>
        <v>0</v>
      </c>
      <c r="DY96" s="176">
        <f>IFERROR(IF(DV96='Classificação geral'!$G90,'Classificação geral'!$L90,""),"")</f>
        <v>0</v>
      </c>
      <c r="DZ96" s="176">
        <f>IFERROR(IF(DV96='Classificação geral'!$G90,'Classificação geral'!$J90,""),"")</f>
        <v>0</v>
      </c>
      <c r="EA96" s="176" t="str">
        <f>IFERROR(IF(DV96='Classificação geral'!$G90,'Classificação geral'!$EP90,""),"")</f>
        <v/>
      </c>
      <c r="EB96" s="176" t="str">
        <f>IFERROR(IF(DV96='Classificação geral'!$G90,'Classificação geral'!$EQ90,""),"")</f>
        <v/>
      </c>
      <c r="EC96" s="176" t="str">
        <f>IFERROR(IF(DV96='Classificação geral'!$G90,'Classificação geral'!$ER90,""),"")</f>
        <v/>
      </c>
      <c r="ED96" s="176" t="str">
        <f>IFERROR(IF(DV96='Classificação geral'!$G90,'Classificação geral'!$ES90,""),"")</f>
        <v/>
      </c>
      <c r="EE96" s="176" t="str">
        <f>IFERROR(IF(DV96='Classificação geral'!$G90,'Classificação geral'!$ET90,""),"")</f>
        <v/>
      </c>
      <c r="EF96" s="180">
        <f>IFERROR(IF(DV96='Classificação geral'!$G90,'Classificação geral'!$AK90,""),"")</f>
        <v>0</v>
      </c>
      <c r="EG96" s="87" t="str">
        <f>IF($DV96='Classificação geral'!$G90,'Classificação geral'!$AL90,"")</f>
        <v/>
      </c>
      <c r="EH96" s="77" t="str">
        <f>IFERROR(RANK(EG96,EG:EG,0)+ COUNTIF(EG$12:EG95,EG96),"")</f>
        <v/>
      </c>
      <c r="EJ96" s="87" t="str">
        <f>IFERROR(IF(AND('Classificação geral'!$G90="fem",'Classificação geral'!$H90=3,'Classificação geral'!$F90="trio"),'Classificação geral'!$C90,""),"")</f>
        <v/>
      </c>
      <c r="EK96" s="88">
        <f>IF(EJ96='Classificação geral'!$C90,'Classificação geral'!$D90,"")</f>
        <v>0</v>
      </c>
      <c r="EL96" s="88">
        <f>IF(EJ96='Classificação geral'!$C90,'Classificação geral'!$E90,"")</f>
        <v>0</v>
      </c>
      <c r="EM96" s="88" t="str">
        <f>IF(EJ96='Classificação geral'!$C90,'Classificação geral'!$F90,"")</f>
        <v/>
      </c>
      <c r="EN96" s="88" t="str">
        <f>IF(EJ96='Classificação geral'!$C90,'Classificação geral'!$G90,"")</f>
        <v/>
      </c>
      <c r="EO96" s="87">
        <f>IF(EN96='Classificação geral'!$G90,'Classificação geral'!$H90,"")</f>
        <v>0</v>
      </c>
      <c r="EP96" s="176">
        <f>IFERROR(IF(EN96='Classificação geral'!$G90,'Classificação geral'!$K90,""),"")</f>
        <v>0</v>
      </c>
      <c r="EQ96" s="176">
        <f>IFERROR(IF(EN96='Classificação geral'!$G90,'Classificação geral'!$L90,""),"")</f>
        <v>0</v>
      </c>
      <c r="ER96" s="176">
        <f>IFERROR(IF(EN96='Classificação geral'!$G90,'Classificação geral'!$J90,""),"")</f>
        <v>0</v>
      </c>
      <c r="ES96" s="176" t="str">
        <f>IFERROR(IF(EN96='Classificação geral'!$G90,'Classificação geral'!$EP90,""),"")</f>
        <v/>
      </c>
      <c r="ET96" s="176" t="str">
        <f>IFERROR(IF(EN96='Classificação geral'!$G90,'Classificação geral'!$EQ90,""),"")</f>
        <v/>
      </c>
      <c r="EU96" s="176" t="str">
        <f>IFERROR(IF(EN96='Classificação geral'!$G90,'Classificação geral'!$ER90,""),"")</f>
        <v/>
      </c>
      <c r="EV96" s="176" t="str">
        <f>IFERROR(IF(EN96='Classificação geral'!$G90,'Classificação geral'!$ES90,""),"")</f>
        <v/>
      </c>
      <c r="EW96" s="176" t="str">
        <f>IFERROR(IF(EN96='Classificação geral'!$G90,'Classificação geral'!$ET90,""),"")</f>
        <v/>
      </c>
      <c r="EX96" s="180">
        <f>IFERROR(IF(EN96='Classificação geral'!$G90,'Classificação geral'!$AK90,""),"")</f>
        <v>0</v>
      </c>
      <c r="EY96" s="87" t="str">
        <f>IF(EN96='Classificação geral'!$G90,'Classificação geral'!$AL90,"")</f>
        <v/>
      </c>
      <c r="EZ96" s="77" t="str">
        <f>IFERROR(RANK(EY96,EY:EY,0)+ COUNTIF(EY$12:EY95,EY96),"")</f>
        <v/>
      </c>
      <c r="FB96" s="87" t="str">
        <f>IFERROR(IF(AND('Classificação geral'!$G90="mas",'Classificação geral'!$H90=3,'Classificação geral'!$F90="trio"),'Classificação geral'!$C90,""),"")</f>
        <v/>
      </c>
      <c r="FC96" s="88">
        <f>IF(FB96='Classificação geral'!$C90,'Classificação geral'!$D90,"")</f>
        <v>0</v>
      </c>
      <c r="FD96" s="88">
        <f>IF(FB96='Classificação geral'!$C90,'Classificação geral'!$E90,"")</f>
        <v>0</v>
      </c>
      <c r="FE96" s="88" t="str">
        <f>IF(FB96='Classificação geral'!$C90,'Classificação geral'!$F90,"")</f>
        <v/>
      </c>
      <c r="FF96" s="88" t="str">
        <f>IF(FB96='Classificação geral'!$C90,'Classificação geral'!$G90,"")</f>
        <v/>
      </c>
      <c r="FG96" s="87">
        <f>IF(FF96='Classificação geral'!$G90,'Classificação geral'!$H90,"")</f>
        <v>0</v>
      </c>
      <c r="FH96" s="176">
        <f>IFERROR(IF(FF96='Classificação geral'!$G90,'Classificação geral'!$K90,""),"")</f>
        <v>0</v>
      </c>
      <c r="FI96" s="176">
        <f>IFERROR(IF(FF96='Classificação geral'!$G90,'Classificação geral'!$L90,""),"")</f>
        <v>0</v>
      </c>
      <c r="FJ96" s="176">
        <f>IFERROR(IF(FF96='Classificação geral'!$G90,'Classificação geral'!$J90,""),"")</f>
        <v>0</v>
      </c>
      <c r="FK96" s="176" t="str">
        <f>IFERROR(IF(FF96='Classificação geral'!$G90,'Classificação geral'!$EP90,""),"")</f>
        <v/>
      </c>
      <c r="FL96" s="176" t="str">
        <f>IFERROR(IF(FF96='Classificação geral'!$G90,'Classificação geral'!$EQ90,""),"")</f>
        <v/>
      </c>
      <c r="FM96" s="176" t="str">
        <f>IFERROR(IF(FF96='Classificação geral'!$G90,'Classificação geral'!$ER90,""),"")</f>
        <v/>
      </c>
      <c r="FN96" s="176" t="str">
        <f>IFERROR(IF(FF96='Classificação geral'!$G90,'Classificação geral'!$ES90,""),"")</f>
        <v/>
      </c>
      <c r="FO96" s="176" t="str">
        <f>IFERROR(IF(FF96='Classificação geral'!$G90,'Classificação geral'!$ET90,""),"")</f>
        <v/>
      </c>
      <c r="FP96" s="180">
        <f>IFERROR(IF(FF96='Classificação geral'!$G90,'Classificação geral'!$AK90,""),"")</f>
        <v>0</v>
      </c>
      <c r="FQ96" s="87" t="str">
        <f>IF(FF96='Classificação geral'!$G90,'Classificação geral'!$AL90,"")</f>
        <v/>
      </c>
      <c r="FR96" s="77" t="str">
        <f>IFERROR(RANK(FQ96,FQ:FQ,0)+ COUNTIF(FQ$12:FQ95,FQ96),"")</f>
        <v/>
      </c>
      <c r="FT96" s="87" t="str">
        <f>IFERROR(IF(AND('Classificação geral'!$G90="misto",'Classificação geral'!$H90=3,'Classificação geral'!$F90="par"),'Classificação geral'!$C90,""),"")</f>
        <v/>
      </c>
      <c r="FU96" s="88">
        <f>IF(FT96='Classificação geral'!$C90,'Classificação geral'!$D90,"")</f>
        <v>0</v>
      </c>
      <c r="FV96" s="88">
        <f>IF(FT96='Classificação geral'!$C90,'Classificação geral'!$E90,"")</f>
        <v>0</v>
      </c>
      <c r="FW96" s="88" t="str">
        <f>IF(FT96='Classificação geral'!$C90,'Classificação geral'!$F90,"")</f>
        <v/>
      </c>
      <c r="FX96" s="88" t="str">
        <f>IF(FT96='Classificação geral'!$C90,'Classificação geral'!$G90,"")</f>
        <v/>
      </c>
      <c r="FY96" s="87">
        <f>IF(FX96='Classificação geral'!$G90,'Classificação geral'!$H90,"")</f>
        <v>0</v>
      </c>
      <c r="FZ96" s="176">
        <f>IFERROR(IF(FX96='Classificação geral'!$G90,'Classificação geral'!$K90,""),"")</f>
        <v>0</v>
      </c>
      <c r="GA96" s="176">
        <f>IFERROR(IF(FX96='Classificação geral'!$G90,'Classificação geral'!$L90,""),"")</f>
        <v>0</v>
      </c>
      <c r="GB96" s="176">
        <f>IFERROR(IF(FX96='Classificação geral'!$G90,'Classificação geral'!$J90,""),"")</f>
        <v>0</v>
      </c>
      <c r="GC96" s="176" t="str">
        <f>IFERROR(IF(FX96='Classificação geral'!$G90,'Classificação geral'!$EP90,""),"")</f>
        <v/>
      </c>
      <c r="GD96" s="176" t="str">
        <f>IFERROR(IF(FX96='Classificação geral'!$G90,'Classificação geral'!$EQ90,""),"")</f>
        <v/>
      </c>
      <c r="GE96" s="176" t="str">
        <f>IFERROR(IF(FX96='Classificação geral'!$G90,'Classificação geral'!$ER90,""),"")</f>
        <v/>
      </c>
      <c r="GF96" s="176" t="str">
        <f>IFERROR(IF(FX96='Classificação geral'!$G90,'Classificação geral'!$ES90,""),"")</f>
        <v/>
      </c>
      <c r="GG96" s="176" t="str">
        <f>IFERROR(IF(FX96='Classificação geral'!$G90,'Classificação geral'!$ET90,""),"")</f>
        <v/>
      </c>
      <c r="GH96" s="180">
        <f>IFERROR(IF(FX96='Classificação geral'!$G90,'Classificação geral'!$AK90,""),"")</f>
        <v>0</v>
      </c>
      <c r="GI96" s="87" t="str">
        <f>IF(FX96='Classificação geral'!$G90,'Classificação geral'!$AL90,"")</f>
        <v/>
      </c>
      <c r="GJ96" s="77" t="str">
        <f>IFERROR(RANK(GI96,GI:GI,0)+ COUNTIF(GI$12:GI95,GI96),"")</f>
        <v/>
      </c>
    </row>
    <row r="97" spans="2:192" s="97" customFormat="1" ht="21.75" customHeight="1" x14ac:dyDescent="0.3">
      <c r="B97" s="89"/>
      <c r="C97" s="89"/>
      <c r="D97" s="89"/>
      <c r="E97" s="89"/>
      <c r="F97" s="90"/>
      <c r="G97" s="90"/>
      <c r="H97" s="90"/>
      <c r="I97" s="90"/>
      <c r="J97" s="90"/>
      <c r="K97" s="90"/>
      <c r="L97" s="90"/>
      <c r="M97" s="90"/>
      <c r="N97" s="90"/>
      <c r="O97" s="90"/>
      <c r="P97" s="90"/>
      <c r="Q97" s="90"/>
      <c r="R97" s="76"/>
      <c r="S97" s="76"/>
      <c r="T97" s="76"/>
      <c r="U97" s="91"/>
      <c r="V97" s="91"/>
      <c r="W97" s="91"/>
      <c r="X97" s="91"/>
      <c r="Y97" s="92"/>
      <c r="Z97" s="92"/>
      <c r="AA97" s="90"/>
      <c r="AB97" s="90"/>
      <c r="AC97" s="90"/>
      <c r="AD97" s="90"/>
      <c r="AE97" s="90"/>
      <c r="AF97" s="90"/>
      <c r="AG97" s="90"/>
      <c r="AH97" s="90"/>
      <c r="AI97" s="90"/>
      <c r="AJ97" s="93"/>
      <c r="AK97" s="76"/>
      <c r="AN97" s="89"/>
      <c r="AO97" s="89"/>
      <c r="AP97" s="90"/>
      <c r="AQ97" s="90"/>
      <c r="AR97" s="90"/>
      <c r="AS97" s="90"/>
      <c r="AT97" s="90"/>
      <c r="AU97" s="90"/>
      <c r="AV97" s="90"/>
      <c r="AW97" s="90"/>
      <c r="AX97" s="90"/>
      <c r="AY97" s="90"/>
      <c r="AZ97" s="90"/>
      <c r="BA97" s="90"/>
      <c r="BB97" s="90"/>
      <c r="BC97" s="90"/>
      <c r="BD97" s="76"/>
      <c r="BE97" s="76"/>
      <c r="BF97" s="76"/>
      <c r="BG97" s="91"/>
      <c r="BH97" s="91"/>
      <c r="BI97" s="92"/>
      <c r="BJ97" s="92"/>
      <c r="BK97" s="92"/>
      <c r="BL97" s="92"/>
      <c r="BM97" s="92"/>
      <c r="BN97" s="92"/>
      <c r="BO97" s="92"/>
      <c r="BP97" s="92"/>
      <c r="BQ97" s="92"/>
      <c r="BR97" s="92"/>
      <c r="BS97" s="92"/>
      <c r="BT97" s="92"/>
      <c r="BU97" s="92"/>
      <c r="BV97" s="92"/>
      <c r="BW97" s="76"/>
      <c r="BY97" s="76"/>
      <c r="BZ97" s="91"/>
      <c r="CA97" s="91"/>
      <c r="CB97" s="92"/>
      <c r="CC97" s="92"/>
      <c r="CD97" s="92"/>
      <c r="CE97" s="92"/>
      <c r="CF97" s="92"/>
      <c r="CG97" s="92"/>
      <c r="CH97" s="92"/>
      <c r="CI97" s="92"/>
      <c r="CJ97" s="92"/>
      <c r="CK97" s="92"/>
      <c r="CL97" s="92"/>
      <c r="CM97" s="92"/>
      <c r="CN97" s="92"/>
      <c r="CO97" s="92"/>
      <c r="CP97" s="76"/>
      <c r="CQ97" s="76"/>
      <c r="CR97" s="76"/>
      <c r="CS97" s="76"/>
      <c r="CT97" s="76"/>
      <c r="CU97" s="76"/>
      <c r="CV97" s="76"/>
      <c r="CW97" s="76"/>
      <c r="CX97" s="76"/>
      <c r="CZ97" s="189" t="str">
        <f>IFERROR(IF(AND('Classificação geral'!$G91="fem",'Classificação geral'!$H91=3,'Classificação geral'!$F91="par"),'Classificação geral'!$C91,""),"")</f>
        <v/>
      </c>
      <c r="DA97" s="178">
        <f>IF($CZ97='Classificação geral'!$C91,'Classificação geral'!$D91,"")</f>
        <v>0</v>
      </c>
      <c r="DB97" s="178">
        <f>IF($CZ97='Classificação geral'!$C91,'Classificação geral'!$E91,"")</f>
        <v>0</v>
      </c>
      <c r="DC97" s="178" t="str">
        <f>IF($CZ97='Classificação geral'!$C91,'Classificação geral'!$F91,"")</f>
        <v/>
      </c>
      <c r="DD97" s="178" t="str">
        <f>IF($CZ97='Classificação geral'!$C91,'Classificação geral'!$G91,"")</f>
        <v/>
      </c>
      <c r="DE97" s="189">
        <f>IF($DD97='Classificação geral'!$G91,'Classificação geral'!$H91,"")</f>
        <v>0</v>
      </c>
      <c r="DF97" s="176">
        <f>IFERROR(IF(DD97='Classificação geral'!$G91,'Classificação geral'!$K91,""),"")</f>
        <v>0</v>
      </c>
      <c r="DG97" s="176">
        <f>IFERROR(IF(DD97='Classificação geral'!$G91,'Classificação geral'!$L91,""),"")</f>
        <v>0</v>
      </c>
      <c r="DH97" s="176">
        <f>IFERROR(IF(DD97='Classificação geral'!$G91,'Classificação geral'!$J91,""),"")</f>
        <v>0</v>
      </c>
      <c r="DI97" s="176" t="str">
        <f>IFERROR(IF(DD97='Classificação geral'!$G91,'Classificação geral'!$EP91,""),"")</f>
        <v/>
      </c>
      <c r="DJ97" s="176" t="str">
        <f>IFERROR(IF(DD97='Classificação geral'!$G91,'Classificação geral'!$EQ91,""),"")</f>
        <v/>
      </c>
      <c r="DK97" s="176" t="str">
        <f>IFERROR(IF(DD97='Classificação geral'!$G91,'Classificação geral'!$ER91,""),"")</f>
        <v/>
      </c>
      <c r="DL97" s="176" t="str">
        <f>IFERROR(IF(DD97='Classificação geral'!$G91,'Classificação geral'!$ES91,""),"")</f>
        <v/>
      </c>
      <c r="DM97" s="176" t="str">
        <f>IFERROR(IF(DD97='Classificação geral'!$G91,'Classificação geral'!$ET91,""),"")</f>
        <v/>
      </c>
      <c r="DN97" s="180">
        <f>IFERROR(IF(DD97='Classificação geral'!$G91,'Classificação geral'!$AK91,""),"")</f>
        <v>0</v>
      </c>
      <c r="DO97" s="190" t="str">
        <f>IF($DD97='Classificação geral'!$G91,'Classificação geral'!$AL91,"")</f>
        <v/>
      </c>
      <c r="DP97" s="179" t="str">
        <f>IFERROR(RANK(DO97,DO:DO,0)+ COUNTIF(DO$12:DO96,DO97),"")</f>
        <v/>
      </c>
      <c r="DR97" s="87" t="str">
        <f>IFERROR(IF(AND('Classificação geral'!$G91="mas",'Classificação geral'!$H91=3,'Classificação geral'!$F91="par"),'Classificação geral'!$C91,""),"")</f>
        <v/>
      </c>
      <c r="DS97" s="88">
        <f>IF($DR97='Classificação geral'!$C91,'Classificação geral'!$D91,"")</f>
        <v>0</v>
      </c>
      <c r="DT97" s="88">
        <f>IF($DR97='Classificação geral'!$C91,'Classificação geral'!$E91,"")</f>
        <v>0</v>
      </c>
      <c r="DU97" s="88" t="str">
        <f>IF($DR97='Classificação geral'!$C91,'Classificação geral'!$F91,"")</f>
        <v/>
      </c>
      <c r="DV97" s="88" t="str">
        <f>IF($DR97='Classificação geral'!$C91,'Classificação geral'!$G91,"")</f>
        <v/>
      </c>
      <c r="DW97" s="87">
        <f>IF($DV97='Classificação geral'!$G91,'Classificação geral'!$H91,"")</f>
        <v>0</v>
      </c>
      <c r="DX97" s="176">
        <f>IFERROR(IF(DV97='Classificação geral'!$G91,'Classificação geral'!$K91,""),"")</f>
        <v>0</v>
      </c>
      <c r="DY97" s="176">
        <f>IFERROR(IF(DV97='Classificação geral'!$G91,'Classificação geral'!$L91,""),"")</f>
        <v>0</v>
      </c>
      <c r="DZ97" s="176">
        <f>IFERROR(IF(DV97='Classificação geral'!$G91,'Classificação geral'!$J91,""),"")</f>
        <v>0</v>
      </c>
      <c r="EA97" s="176" t="str">
        <f>IFERROR(IF(DV97='Classificação geral'!$G91,'Classificação geral'!$EP91,""),"")</f>
        <v/>
      </c>
      <c r="EB97" s="176" t="str">
        <f>IFERROR(IF(DV97='Classificação geral'!$G91,'Classificação geral'!$EQ91,""),"")</f>
        <v/>
      </c>
      <c r="EC97" s="176" t="str">
        <f>IFERROR(IF(DV97='Classificação geral'!$G91,'Classificação geral'!$ER91,""),"")</f>
        <v/>
      </c>
      <c r="ED97" s="176" t="str">
        <f>IFERROR(IF(DV97='Classificação geral'!$G91,'Classificação geral'!$ES91,""),"")</f>
        <v/>
      </c>
      <c r="EE97" s="176" t="str">
        <f>IFERROR(IF(DV97='Classificação geral'!$G91,'Classificação geral'!$ET91,""),"")</f>
        <v/>
      </c>
      <c r="EF97" s="180">
        <f>IFERROR(IF(DV97='Classificação geral'!$G91,'Classificação geral'!$AK91,""),"")</f>
        <v>0</v>
      </c>
      <c r="EG97" s="87" t="str">
        <f>IF($DV97='Classificação geral'!$G91,'Classificação geral'!$AL91,"")</f>
        <v/>
      </c>
      <c r="EH97" s="77" t="str">
        <f>IFERROR(RANK(EG97,EG:EG,0)+ COUNTIF(EG$12:EG96,EG97),"")</f>
        <v/>
      </c>
      <c r="EJ97" s="87" t="str">
        <f>IFERROR(IF(AND('Classificação geral'!$G91="fem",'Classificação geral'!$H91=3,'Classificação geral'!$F91="trio"),'Classificação geral'!$C91,""),"")</f>
        <v/>
      </c>
      <c r="EK97" s="88">
        <f>IF(EJ97='Classificação geral'!$C91,'Classificação geral'!$D91,"")</f>
        <v>0</v>
      </c>
      <c r="EL97" s="88">
        <f>IF(EJ97='Classificação geral'!$C91,'Classificação geral'!$E91,"")</f>
        <v>0</v>
      </c>
      <c r="EM97" s="88" t="str">
        <f>IF(EJ97='Classificação geral'!$C91,'Classificação geral'!$F91,"")</f>
        <v/>
      </c>
      <c r="EN97" s="88" t="str">
        <f>IF(EJ97='Classificação geral'!$C91,'Classificação geral'!$G91,"")</f>
        <v/>
      </c>
      <c r="EO97" s="87">
        <f>IF(EN97='Classificação geral'!$G91,'Classificação geral'!$H91,"")</f>
        <v>0</v>
      </c>
      <c r="EP97" s="176">
        <f>IFERROR(IF(EN97='Classificação geral'!$G91,'Classificação geral'!$K91,""),"")</f>
        <v>0</v>
      </c>
      <c r="EQ97" s="176">
        <f>IFERROR(IF(EN97='Classificação geral'!$G91,'Classificação geral'!$L91,""),"")</f>
        <v>0</v>
      </c>
      <c r="ER97" s="176">
        <f>IFERROR(IF(EN97='Classificação geral'!$G91,'Classificação geral'!$J91,""),"")</f>
        <v>0</v>
      </c>
      <c r="ES97" s="176" t="str">
        <f>IFERROR(IF(EN97='Classificação geral'!$G91,'Classificação geral'!$EP91,""),"")</f>
        <v/>
      </c>
      <c r="ET97" s="176" t="str">
        <f>IFERROR(IF(EN97='Classificação geral'!$G91,'Classificação geral'!$EQ91,""),"")</f>
        <v/>
      </c>
      <c r="EU97" s="176" t="str">
        <f>IFERROR(IF(EN97='Classificação geral'!$G91,'Classificação geral'!$ER91,""),"")</f>
        <v/>
      </c>
      <c r="EV97" s="176" t="str">
        <f>IFERROR(IF(EN97='Classificação geral'!$G91,'Classificação geral'!$ES91,""),"")</f>
        <v/>
      </c>
      <c r="EW97" s="176" t="str">
        <f>IFERROR(IF(EN97='Classificação geral'!$G91,'Classificação geral'!$ET91,""),"")</f>
        <v/>
      </c>
      <c r="EX97" s="180">
        <f>IFERROR(IF(EN97='Classificação geral'!$G91,'Classificação geral'!$AK91,""),"")</f>
        <v>0</v>
      </c>
      <c r="EY97" s="87" t="str">
        <f>IF(EN97='Classificação geral'!$G91,'Classificação geral'!$AL91,"")</f>
        <v/>
      </c>
      <c r="EZ97" s="77" t="str">
        <f>IFERROR(RANK(EY97,EY:EY,0)+ COUNTIF(EY$12:EY96,EY97),"")</f>
        <v/>
      </c>
      <c r="FB97" s="87" t="str">
        <f>IFERROR(IF(AND('Classificação geral'!$G91="mas",'Classificação geral'!$H91=3,'Classificação geral'!$F91="trio"),'Classificação geral'!$C91,""),"")</f>
        <v/>
      </c>
      <c r="FC97" s="88">
        <f>IF(FB97='Classificação geral'!$C91,'Classificação geral'!$D91,"")</f>
        <v>0</v>
      </c>
      <c r="FD97" s="88">
        <f>IF(FB97='Classificação geral'!$C91,'Classificação geral'!$E91,"")</f>
        <v>0</v>
      </c>
      <c r="FE97" s="88" t="str">
        <f>IF(FB97='Classificação geral'!$C91,'Classificação geral'!$F91,"")</f>
        <v/>
      </c>
      <c r="FF97" s="88" t="str">
        <f>IF(FB97='Classificação geral'!$C91,'Classificação geral'!$G91,"")</f>
        <v/>
      </c>
      <c r="FG97" s="87">
        <f>IF(FF97='Classificação geral'!$G91,'Classificação geral'!$H91,"")</f>
        <v>0</v>
      </c>
      <c r="FH97" s="176">
        <f>IFERROR(IF(FF97='Classificação geral'!$G91,'Classificação geral'!$K91,""),"")</f>
        <v>0</v>
      </c>
      <c r="FI97" s="176">
        <f>IFERROR(IF(FF97='Classificação geral'!$G91,'Classificação geral'!$L91,""),"")</f>
        <v>0</v>
      </c>
      <c r="FJ97" s="176">
        <f>IFERROR(IF(FF97='Classificação geral'!$G91,'Classificação geral'!$J91,""),"")</f>
        <v>0</v>
      </c>
      <c r="FK97" s="176" t="str">
        <f>IFERROR(IF(FF97='Classificação geral'!$G91,'Classificação geral'!$EP91,""),"")</f>
        <v/>
      </c>
      <c r="FL97" s="176" t="str">
        <f>IFERROR(IF(FF97='Classificação geral'!$G91,'Classificação geral'!$EQ91,""),"")</f>
        <v/>
      </c>
      <c r="FM97" s="176" t="str">
        <f>IFERROR(IF(FF97='Classificação geral'!$G91,'Classificação geral'!$ER91,""),"")</f>
        <v/>
      </c>
      <c r="FN97" s="176" t="str">
        <f>IFERROR(IF(FF97='Classificação geral'!$G91,'Classificação geral'!$ES91,""),"")</f>
        <v/>
      </c>
      <c r="FO97" s="176" t="str">
        <f>IFERROR(IF(FF97='Classificação geral'!$G91,'Classificação geral'!$ET91,""),"")</f>
        <v/>
      </c>
      <c r="FP97" s="180">
        <f>IFERROR(IF(FF97='Classificação geral'!$G91,'Classificação geral'!$AK91,""),"")</f>
        <v>0</v>
      </c>
      <c r="FQ97" s="87" t="str">
        <f>IF(FF97='Classificação geral'!$G91,'Classificação geral'!$AL91,"")</f>
        <v/>
      </c>
      <c r="FR97" s="77" t="str">
        <f>IFERROR(RANK(FQ97,FQ:FQ,0)+ COUNTIF(FQ$12:FQ96,FQ97),"")</f>
        <v/>
      </c>
      <c r="FT97" s="87" t="str">
        <f>IFERROR(IF(AND('Classificação geral'!$G91="misto",'Classificação geral'!$H91=3,'Classificação geral'!$F91="par"),'Classificação geral'!$C91,""),"")</f>
        <v/>
      </c>
      <c r="FU97" s="88">
        <f>IF(FT97='Classificação geral'!$C91,'Classificação geral'!$D91,"")</f>
        <v>0</v>
      </c>
      <c r="FV97" s="88">
        <f>IF(FT97='Classificação geral'!$C91,'Classificação geral'!$E91,"")</f>
        <v>0</v>
      </c>
      <c r="FW97" s="88" t="str">
        <f>IF(FT97='Classificação geral'!$C91,'Classificação geral'!$F91,"")</f>
        <v/>
      </c>
      <c r="FX97" s="88" t="str">
        <f>IF(FT97='Classificação geral'!$C91,'Classificação geral'!$G91,"")</f>
        <v/>
      </c>
      <c r="FY97" s="87">
        <f>IF(FX97='Classificação geral'!$G91,'Classificação geral'!$H91,"")</f>
        <v>0</v>
      </c>
      <c r="FZ97" s="176">
        <f>IFERROR(IF(FX97='Classificação geral'!$G91,'Classificação geral'!$K91,""),"")</f>
        <v>0</v>
      </c>
      <c r="GA97" s="176">
        <f>IFERROR(IF(FX97='Classificação geral'!$G91,'Classificação geral'!$L91,""),"")</f>
        <v>0</v>
      </c>
      <c r="GB97" s="176">
        <f>IFERROR(IF(FX97='Classificação geral'!$G91,'Classificação geral'!$J91,""),"")</f>
        <v>0</v>
      </c>
      <c r="GC97" s="176" t="str">
        <f>IFERROR(IF(FX97='Classificação geral'!$G91,'Classificação geral'!$EP91,""),"")</f>
        <v/>
      </c>
      <c r="GD97" s="176" t="str">
        <f>IFERROR(IF(FX97='Classificação geral'!$G91,'Classificação geral'!$EQ91,""),"")</f>
        <v/>
      </c>
      <c r="GE97" s="176" t="str">
        <f>IFERROR(IF(FX97='Classificação geral'!$G91,'Classificação geral'!$ER91,""),"")</f>
        <v/>
      </c>
      <c r="GF97" s="176" t="str">
        <f>IFERROR(IF(FX97='Classificação geral'!$G91,'Classificação geral'!$ES91,""),"")</f>
        <v/>
      </c>
      <c r="GG97" s="176" t="str">
        <f>IFERROR(IF(FX97='Classificação geral'!$G91,'Classificação geral'!$ET91,""),"")</f>
        <v/>
      </c>
      <c r="GH97" s="180">
        <f>IFERROR(IF(FX97='Classificação geral'!$G91,'Classificação geral'!$AK91,""),"")</f>
        <v>0</v>
      </c>
      <c r="GI97" s="87" t="str">
        <f>IF(FX97='Classificação geral'!$G91,'Classificação geral'!$AL91,"")</f>
        <v/>
      </c>
      <c r="GJ97" s="77" t="str">
        <f>IFERROR(RANK(GI97,GI:GI,0)+ COUNTIF(GI$12:GI96,GI97),"")</f>
        <v/>
      </c>
    </row>
    <row r="98" spans="2:192" s="97" customFormat="1" ht="21.75" customHeight="1" x14ac:dyDescent="0.3">
      <c r="B98" s="89"/>
      <c r="C98" s="89"/>
      <c r="D98" s="89"/>
      <c r="E98" s="89"/>
      <c r="F98" s="90"/>
      <c r="G98" s="90"/>
      <c r="H98" s="90"/>
      <c r="I98" s="90"/>
      <c r="J98" s="90"/>
      <c r="K98" s="90"/>
      <c r="L98" s="90"/>
      <c r="M98" s="90"/>
      <c r="N98" s="90"/>
      <c r="O98" s="90"/>
      <c r="P98" s="90"/>
      <c r="Q98" s="90"/>
      <c r="R98" s="76"/>
      <c r="S98" s="76"/>
      <c r="T98" s="76"/>
      <c r="U98" s="91"/>
      <c r="V98" s="91"/>
      <c r="W98" s="91"/>
      <c r="X98" s="91"/>
      <c r="Y98" s="92"/>
      <c r="Z98" s="92"/>
      <c r="AA98" s="90"/>
      <c r="AB98" s="90"/>
      <c r="AC98" s="90"/>
      <c r="AD98" s="90"/>
      <c r="AE98" s="90"/>
      <c r="AF98" s="90"/>
      <c r="AG98" s="90"/>
      <c r="AH98" s="90"/>
      <c r="AI98" s="90"/>
      <c r="AJ98" s="93"/>
      <c r="AK98" s="76"/>
      <c r="AN98" s="89"/>
      <c r="AO98" s="89"/>
      <c r="AP98" s="90"/>
      <c r="AQ98" s="90"/>
      <c r="AR98" s="90"/>
      <c r="AS98" s="90"/>
      <c r="AT98" s="90"/>
      <c r="AU98" s="90"/>
      <c r="AV98" s="90"/>
      <c r="AW98" s="90"/>
      <c r="AX98" s="90"/>
      <c r="AY98" s="90"/>
      <c r="AZ98" s="90"/>
      <c r="BA98" s="90"/>
      <c r="BB98" s="90"/>
      <c r="BC98" s="90"/>
      <c r="BD98" s="76"/>
      <c r="BE98" s="76"/>
      <c r="BF98" s="76"/>
      <c r="BG98" s="91"/>
      <c r="BH98" s="91"/>
      <c r="BI98" s="92"/>
      <c r="BJ98" s="92"/>
      <c r="BK98" s="92"/>
      <c r="BL98" s="92"/>
      <c r="BM98" s="92"/>
      <c r="BN98" s="92"/>
      <c r="BO98" s="92"/>
      <c r="BP98" s="92"/>
      <c r="BQ98" s="92"/>
      <c r="BR98" s="92"/>
      <c r="BS98" s="92"/>
      <c r="BT98" s="92"/>
      <c r="BU98" s="92"/>
      <c r="BV98" s="92"/>
      <c r="BW98" s="76"/>
      <c r="BY98" s="76"/>
      <c r="BZ98" s="91"/>
      <c r="CA98" s="91"/>
      <c r="CB98" s="92"/>
      <c r="CC98" s="92"/>
      <c r="CD98" s="92"/>
      <c r="CE98" s="92"/>
      <c r="CF98" s="92"/>
      <c r="CG98" s="92"/>
      <c r="CH98" s="92"/>
      <c r="CI98" s="92"/>
      <c r="CJ98" s="92"/>
      <c r="CK98" s="92"/>
      <c r="CL98" s="92"/>
      <c r="CM98" s="92"/>
      <c r="CN98" s="92"/>
      <c r="CO98" s="92"/>
      <c r="CP98" s="76"/>
      <c r="CQ98" s="76"/>
      <c r="CR98" s="76"/>
      <c r="CS98" s="76"/>
      <c r="CT98" s="76"/>
      <c r="CU98" s="76"/>
      <c r="CV98" s="76"/>
      <c r="CW98" s="76"/>
      <c r="CX98" s="76"/>
      <c r="CZ98" s="189" t="str">
        <f>IFERROR(IF(AND('Classificação geral'!$G92="fem",'Classificação geral'!$H92=3,'Classificação geral'!$F92="par"),'Classificação geral'!$C92,""),"")</f>
        <v/>
      </c>
      <c r="DA98" s="178">
        <f>IF($CZ98='Classificação geral'!$C92,'Classificação geral'!$D92,"")</f>
        <v>0</v>
      </c>
      <c r="DB98" s="178">
        <f>IF($CZ98='Classificação geral'!$C92,'Classificação geral'!$E92,"")</f>
        <v>0</v>
      </c>
      <c r="DC98" s="178" t="str">
        <f>IF($CZ98='Classificação geral'!$C92,'Classificação geral'!$F92,"")</f>
        <v/>
      </c>
      <c r="DD98" s="178" t="str">
        <f>IF($CZ98='Classificação geral'!$C92,'Classificação geral'!$G92,"")</f>
        <v/>
      </c>
      <c r="DE98" s="189">
        <f>IF($DD98='Classificação geral'!$G92,'Classificação geral'!$H92,"")</f>
        <v>0</v>
      </c>
      <c r="DF98" s="176">
        <f>IFERROR(IF(DD98='Classificação geral'!$G92,'Classificação geral'!$K92,""),"")</f>
        <v>0</v>
      </c>
      <c r="DG98" s="176">
        <f>IFERROR(IF(DD98='Classificação geral'!$G92,'Classificação geral'!$L92,""),"")</f>
        <v>0</v>
      </c>
      <c r="DH98" s="176">
        <f>IFERROR(IF(DD98='Classificação geral'!$G92,'Classificação geral'!$J92,""),"")</f>
        <v>0</v>
      </c>
      <c r="DI98" s="176" t="str">
        <f>IFERROR(IF(DD98='Classificação geral'!$G92,'Classificação geral'!$EP92,""),"")</f>
        <v/>
      </c>
      <c r="DJ98" s="176" t="str">
        <f>IFERROR(IF(DD98='Classificação geral'!$G92,'Classificação geral'!$EQ92,""),"")</f>
        <v/>
      </c>
      <c r="DK98" s="176" t="str">
        <f>IFERROR(IF(DD98='Classificação geral'!$G92,'Classificação geral'!$ER92,""),"")</f>
        <v/>
      </c>
      <c r="DL98" s="176" t="str">
        <f>IFERROR(IF(DD98='Classificação geral'!$G92,'Classificação geral'!$ES92,""),"")</f>
        <v/>
      </c>
      <c r="DM98" s="176" t="str">
        <f>IFERROR(IF(DD98='Classificação geral'!$G92,'Classificação geral'!$ET92,""),"")</f>
        <v/>
      </c>
      <c r="DN98" s="180">
        <f>IFERROR(IF(DD98='Classificação geral'!$G92,'Classificação geral'!$AK92,""),"")</f>
        <v>0</v>
      </c>
      <c r="DO98" s="190" t="str">
        <f>IF($DD98='Classificação geral'!$G92,'Classificação geral'!$AL92,"")</f>
        <v/>
      </c>
      <c r="DP98" s="179" t="str">
        <f>IFERROR(RANK(DO98,DO:DO,0)+ COUNTIF(DO$12:DO97,DO98),"")</f>
        <v/>
      </c>
      <c r="DR98" s="87" t="str">
        <f>IFERROR(IF(AND('Classificação geral'!$G92="mas",'Classificação geral'!$H92=3,'Classificação geral'!$F92="par"),'Classificação geral'!$C92,""),"")</f>
        <v/>
      </c>
      <c r="DS98" s="88">
        <f>IF($DR98='Classificação geral'!$C92,'Classificação geral'!$D92,"")</f>
        <v>0</v>
      </c>
      <c r="DT98" s="88">
        <f>IF($DR98='Classificação geral'!$C92,'Classificação geral'!$E92,"")</f>
        <v>0</v>
      </c>
      <c r="DU98" s="88" t="str">
        <f>IF($DR98='Classificação geral'!$C92,'Classificação geral'!$F92,"")</f>
        <v/>
      </c>
      <c r="DV98" s="88" t="str">
        <f>IF($DR98='Classificação geral'!$C92,'Classificação geral'!$G92,"")</f>
        <v/>
      </c>
      <c r="DW98" s="87">
        <f>IF($DV98='Classificação geral'!$G92,'Classificação geral'!$H92,"")</f>
        <v>0</v>
      </c>
      <c r="DX98" s="176">
        <f>IFERROR(IF(DV98='Classificação geral'!$G92,'Classificação geral'!$K92,""),"")</f>
        <v>0</v>
      </c>
      <c r="DY98" s="176">
        <f>IFERROR(IF(DV98='Classificação geral'!$G92,'Classificação geral'!$L92,""),"")</f>
        <v>0</v>
      </c>
      <c r="DZ98" s="176">
        <f>IFERROR(IF(DV98='Classificação geral'!$G92,'Classificação geral'!$J92,""),"")</f>
        <v>0</v>
      </c>
      <c r="EA98" s="176" t="str">
        <f>IFERROR(IF(DV98='Classificação geral'!$G92,'Classificação geral'!$EP92,""),"")</f>
        <v/>
      </c>
      <c r="EB98" s="176" t="str">
        <f>IFERROR(IF(DV98='Classificação geral'!$G92,'Classificação geral'!$EQ92,""),"")</f>
        <v/>
      </c>
      <c r="EC98" s="176" t="str">
        <f>IFERROR(IF(DV98='Classificação geral'!$G92,'Classificação geral'!$ER92,""),"")</f>
        <v/>
      </c>
      <c r="ED98" s="176" t="str">
        <f>IFERROR(IF(DV98='Classificação geral'!$G92,'Classificação geral'!$ES92,""),"")</f>
        <v/>
      </c>
      <c r="EE98" s="176" t="str">
        <f>IFERROR(IF(DV98='Classificação geral'!$G92,'Classificação geral'!$ET92,""),"")</f>
        <v/>
      </c>
      <c r="EF98" s="180">
        <f>IFERROR(IF(DV98='Classificação geral'!$G92,'Classificação geral'!$AK92,""),"")</f>
        <v>0</v>
      </c>
      <c r="EG98" s="87" t="str">
        <f>IF($DV98='Classificação geral'!$G92,'Classificação geral'!$AL92,"")</f>
        <v/>
      </c>
      <c r="EH98" s="77" t="str">
        <f>IFERROR(RANK(EG98,EG:EG,0)+ COUNTIF(EG$12:EG97,EG98),"")</f>
        <v/>
      </c>
      <c r="EJ98" s="87" t="str">
        <f>IFERROR(IF(AND('Classificação geral'!$G92="fem",'Classificação geral'!$H92=3,'Classificação geral'!$F92="trio"),'Classificação geral'!$C92,""),"")</f>
        <v/>
      </c>
      <c r="EK98" s="88">
        <f>IF(EJ98='Classificação geral'!$C92,'Classificação geral'!$D92,"")</f>
        <v>0</v>
      </c>
      <c r="EL98" s="88">
        <f>IF(EJ98='Classificação geral'!$C92,'Classificação geral'!$E92,"")</f>
        <v>0</v>
      </c>
      <c r="EM98" s="88" t="str">
        <f>IF(EJ98='Classificação geral'!$C92,'Classificação geral'!$F92,"")</f>
        <v/>
      </c>
      <c r="EN98" s="88" t="str">
        <f>IF(EJ98='Classificação geral'!$C92,'Classificação geral'!$G92,"")</f>
        <v/>
      </c>
      <c r="EO98" s="87">
        <f>IF(EN98='Classificação geral'!$G92,'Classificação geral'!$H92,"")</f>
        <v>0</v>
      </c>
      <c r="EP98" s="176">
        <f>IFERROR(IF(EN98='Classificação geral'!$G92,'Classificação geral'!$K92,""),"")</f>
        <v>0</v>
      </c>
      <c r="EQ98" s="176">
        <f>IFERROR(IF(EN98='Classificação geral'!$G92,'Classificação geral'!$L92,""),"")</f>
        <v>0</v>
      </c>
      <c r="ER98" s="176">
        <f>IFERROR(IF(EN98='Classificação geral'!$G92,'Classificação geral'!$J92,""),"")</f>
        <v>0</v>
      </c>
      <c r="ES98" s="176" t="str">
        <f>IFERROR(IF(EN98='Classificação geral'!$G92,'Classificação geral'!$EP92,""),"")</f>
        <v/>
      </c>
      <c r="ET98" s="176" t="str">
        <f>IFERROR(IF(EN98='Classificação geral'!$G92,'Classificação geral'!$EQ92,""),"")</f>
        <v/>
      </c>
      <c r="EU98" s="176" t="str">
        <f>IFERROR(IF(EN98='Classificação geral'!$G92,'Classificação geral'!$ER92,""),"")</f>
        <v/>
      </c>
      <c r="EV98" s="176" t="str">
        <f>IFERROR(IF(EN98='Classificação geral'!$G92,'Classificação geral'!$ES92,""),"")</f>
        <v/>
      </c>
      <c r="EW98" s="176" t="str">
        <f>IFERROR(IF(EN98='Classificação geral'!$G92,'Classificação geral'!$ET92,""),"")</f>
        <v/>
      </c>
      <c r="EX98" s="180">
        <f>IFERROR(IF(EN98='Classificação geral'!$G92,'Classificação geral'!$AK92,""),"")</f>
        <v>0</v>
      </c>
      <c r="EY98" s="87" t="str">
        <f>IF(EN98='Classificação geral'!$G92,'Classificação geral'!$AL92,"")</f>
        <v/>
      </c>
      <c r="EZ98" s="77" t="str">
        <f>IFERROR(RANK(EY98,EY:EY,0)+ COUNTIF(EY$12:EY97,EY98),"")</f>
        <v/>
      </c>
      <c r="FB98" s="87" t="str">
        <f>IFERROR(IF(AND('Classificação geral'!$G92="mas",'Classificação geral'!$H92=3,'Classificação geral'!$F92="trio"),'Classificação geral'!$C92,""),"")</f>
        <v/>
      </c>
      <c r="FC98" s="88">
        <f>IF(FB98='Classificação geral'!$C92,'Classificação geral'!$D92,"")</f>
        <v>0</v>
      </c>
      <c r="FD98" s="88">
        <f>IF(FB98='Classificação geral'!$C92,'Classificação geral'!$E92,"")</f>
        <v>0</v>
      </c>
      <c r="FE98" s="88" t="str">
        <f>IF(FB98='Classificação geral'!$C92,'Classificação geral'!$F92,"")</f>
        <v/>
      </c>
      <c r="FF98" s="88" t="str">
        <f>IF(FB98='Classificação geral'!$C92,'Classificação geral'!$G92,"")</f>
        <v/>
      </c>
      <c r="FG98" s="87">
        <f>IF(FF98='Classificação geral'!$G92,'Classificação geral'!$H92,"")</f>
        <v>0</v>
      </c>
      <c r="FH98" s="176">
        <f>IFERROR(IF(FF98='Classificação geral'!$G92,'Classificação geral'!$K92,""),"")</f>
        <v>0</v>
      </c>
      <c r="FI98" s="176">
        <f>IFERROR(IF(FF98='Classificação geral'!$G92,'Classificação geral'!$L92,""),"")</f>
        <v>0</v>
      </c>
      <c r="FJ98" s="176">
        <f>IFERROR(IF(FF98='Classificação geral'!$G92,'Classificação geral'!$J92,""),"")</f>
        <v>0</v>
      </c>
      <c r="FK98" s="176" t="str">
        <f>IFERROR(IF(FF98='Classificação geral'!$G92,'Classificação geral'!$EP92,""),"")</f>
        <v/>
      </c>
      <c r="FL98" s="176" t="str">
        <f>IFERROR(IF(FF98='Classificação geral'!$G92,'Classificação geral'!$EQ92,""),"")</f>
        <v/>
      </c>
      <c r="FM98" s="176" t="str">
        <f>IFERROR(IF(FF98='Classificação geral'!$G92,'Classificação geral'!$ER92,""),"")</f>
        <v/>
      </c>
      <c r="FN98" s="176" t="str">
        <f>IFERROR(IF(FF98='Classificação geral'!$G92,'Classificação geral'!$ES92,""),"")</f>
        <v/>
      </c>
      <c r="FO98" s="176" t="str">
        <f>IFERROR(IF(FF98='Classificação geral'!$G92,'Classificação geral'!$ET92,""),"")</f>
        <v/>
      </c>
      <c r="FP98" s="180">
        <f>IFERROR(IF(FF98='Classificação geral'!$G92,'Classificação geral'!$AK92,""),"")</f>
        <v>0</v>
      </c>
      <c r="FQ98" s="87" t="str">
        <f>IF(FF98='Classificação geral'!$G92,'Classificação geral'!$AL92,"")</f>
        <v/>
      </c>
      <c r="FR98" s="77" t="str">
        <f>IFERROR(RANK(FQ98,FQ:FQ,0)+ COUNTIF(FQ$12:FQ97,FQ98),"")</f>
        <v/>
      </c>
      <c r="FT98" s="87" t="str">
        <f>IFERROR(IF(AND('Classificação geral'!$G92="misto",'Classificação geral'!$H92=3,'Classificação geral'!$F92="par"),'Classificação geral'!$C92,""),"")</f>
        <v/>
      </c>
      <c r="FU98" s="88">
        <f>IF(FT98='Classificação geral'!$C92,'Classificação geral'!$D92,"")</f>
        <v>0</v>
      </c>
      <c r="FV98" s="88">
        <f>IF(FT98='Classificação geral'!$C92,'Classificação geral'!$E92,"")</f>
        <v>0</v>
      </c>
      <c r="FW98" s="88" t="str">
        <f>IF(FT98='Classificação geral'!$C92,'Classificação geral'!$F92,"")</f>
        <v/>
      </c>
      <c r="FX98" s="88" t="str">
        <f>IF(FT98='Classificação geral'!$C92,'Classificação geral'!$G92,"")</f>
        <v/>
      </c>
      <c r="FY98" s="87">
        <f>IF(FX98='Classificação geral'!$G92,'Classificação geral'!$H92,"")</f>
        <v>0</v>
      </c>
      <c r="FZ98" s="176">
        <f>IFERROR(IF(FX98='Classificação geral'!$G92,'Classificação geral'!$K92,""),"")</f>
        <v>0</v>
      </c>
      <c r="GA98" s="176">
        <f>IFERROR(IF(FX98='Classificação geral'!$G92,'Classificação geral'!$L92,""),"")</f>
        <v>0</v>
      </c>
      <c r="GB98" s="176">
        <f>IFERROR(IF(FX98='Classificação geral'!$G92,'Classificação geral'!$J92,""),"")</f>
        <v>0</v>
      </c>
      <c r="GC98" s="176" t="str">
        <f>IFERROR(IF(FX98='Classificação geral'!$G92,'Classificação geral'!$EP92,""),"")</f>
        <v/>
      </c>
      <c r="GD98" s="176" t="str">
        <f>IFERROR(IF(FX98='Classificação geral'!$G92,'Classificação geral'!$EQ92,""),"")</f>
        <v/>
      </c>
      <c r="GE98" s="176" t="str">
        <f>IFERROR(IF(FX98='Classificação geral'!$G92,'Classificação geral'!$ER92,""),"")</f>
        <v/>
      </c>
      <c r="GF98" s="176" t="str">
        <f>IFERROR(IF(FX98='Classificação geral'!$G92,'Classificação geral'!$ES92,""),"")</f>
        <v/>
      </c>
      <c r="GG98" s="176" t="str">
        <f>IFERROR(IF(FX98='Classificação geral'!$G92,'Classificação geral'!$ET92,""),"")</f>
        <v/>
      </c>
      <c r="GH98" s="180">
        <f>IFERROR(IF(FX98='Classificação geral'!$G92,'Classificação geral'!$AK92,""),"")</f>
        <v>0</v>
      </c>
      <c r="GI98" s="87" t="str">
        <f>IF(FX98='Classificação geral'!$G92,'Classificação geral'!$AL92,"")</f>
        <v/>
      </c>
      <c r="GJ98" s="77" t="str">
        <f>IFERROR(RANK(GI98,GI:GI,0)+ COUNTIF(GI$12:GI97,GI98),"")</f>
        <v/>
      </c>
    </row>
    <row r="99" spans="2:192" s="97" customFormat="1" ht="21.75" customHeight="1" x14ac:dyDescent="0.3">
      <c r="B99" s="89"/>
      <c r="C99" s="89"/>
      <c r="D99" s="89"/>
      <c r="E99" s="89"/>
      <c r="F99" s="90"/>
      <c r="G99" s="90"/>
      <c r="H99" s="90"/>
      <c r="I99" s="90"/>
      <c r="J99" s="90"/>
      <c r="K99" s="90"/>
      <c r="L99" s="90"/>
      <c r="M99" s="90"/>
      <c r="N99" s="90"/>
      <c r="O99" s="90"/>
      <c r="P99" s="90"/>
      <c r="Q99" s="90"/>
      <c r="R99" s="76"/>
      <c r="S99" s="76"/>
      <c r="T99" s="76"/>
      <c r="U99" s="91"/>
      <c r="V99" s="91"/>
      <c r="W99" s="91"/>
      <c r="X99" s="91"/>
      <c r="Y99" s="92"/>
      <c r="Z99" s="92"/>
      <c r="AA99" s="90"/>
      <c r="AB99" s="90"/>
      <c r="AC99" s="90"/>
      <c r="AD99" s="90"/>
      <c r="AE99" s="90"/>
      <c r="AF99" s="90"/>
      <c r="AG99" s="90"/>
      <c r="AH99" s="90"/>
      <c r="AI99" s="90"/>
      <c r="AJ99" s="93"/>
      <c r="AK99" s="76"/>
      <c r="AN99" s="89"/>
      <c r="AO99" s="89"/>
      <c r="AP99" s="90"/>
      <c r="AQ99" s="90"/>
      <c r="AR99" s="90"/>
      <c r="AS99" s="90"/>
      <c r="AT99" s="90"/>
      <c r="AU99" s="90"/>
      <c r="AV99" s="90"/>
      <c r="AW99" s="90"/>
      <c r="AX99" s="90"/>
      <c r="AY99" s="90"/>
      <c r="AZ99" s="90"/>
      <c r="BA99" s="90"/>
      <c r="BB99" s="90"/>
      <c r="BC99" s="90"/>
      <c r="BD99" s="76"/>
      <c r="BE99" s="76"/>
      <c r="BF99" s="76"/>
      <c r="BG99" s="91"/>
      <c r="BH99" s="91"/>
      <c r="BI99" s="92"/>
      <c r="BJ99" s="92"/>
      <c r="BK99" s="92"/>
      <c r="BL99" s="92"/>
      <c r="BM99" s="92"/>
      <c r="BN99" s="92"/>
      <c r="BO99" s="92"/>
      <c r="BP99" s="92"/>
      <c r="BQ99" s="92"/>
      <c r="BR99" s="92"/>
      <c r="BS99" s="92"/>
      <c r="BT99" s="92"/>
      <c r="BU99" s="92"/>
      <c r="BV99" s="92"/>
      <c r="BW99" s="76"/>
      <c r="BY99" s="76"/>
      <c r="BZ99" s="91"/>
      <c r="CA99" s="91"/>
      <c r="CB99" s="92"/>
      <c r="CC99" s="92"/>
      <c r="CD99" s="92"/>
      <c r="CE99" s="92"/>
      <c r="CF99" s="92"/>
      <c r="CG99" s="92"/>
      <c r="CH99" s="92"/>
      <c r="CI99" s="92"/>
      <c r="CJ99" s="92"/>
      <c r="CK99" s="92"/>
      <c r="CL99" s="92"/>
      <c r="CM99" s="92"/>
      <c r="CN99" s="92"/>
      <c r="CO99" s="92"/>
      <c r="CP99" s="76"/>
      <c r="CQ99" s="76"/>
      <c r="CR99" s="76"/>
      <c r="CS99" s="76"/>
      <c r="CT99" s="76"/>
      <c r="CU99" s="76"/>
      <c r="CV99" s="76"/>
      <c r="CW99" s="76"/>
      <c r="CX99" s="76"/>
      <c r="CZ99" s="189" t="str">
        <f>IFERROR(IF(AND('Classificação geral'!$G93="fem",'Classificação geral'!$H93=3,'Classificação geral'!$F93="par"),'Classificação geral'!$C93,""),"")</f>
        <v/>
      </c>
      <c r="DA99" s="178">
        <f>IF($CZ99='Classificação geral'!$C93,'Classificação geral'!$D93,"")</f>
        <v>0</v>
      </c>
      <c r="DB99" s="178">
        <f>IF($CZ99='Classificação geral'!$C93,'Classificação geral'!$E93,"")</f>
        <v>0</v>
      </c>
      <c r="DC99" s="178" t="str">
        <f>IF($CZ99='Classificação geral'!$C93,'Classificação geral'!$F93,"")</f>
        <v/>
      </c>
      <c r="DD99" s="178" t="str">
        <f>IF($CZ99='Classificação geral'!$C93,'Classificação geral'!$G93,"")</f>
        <v/>
      </c>
      <c r="DE99" s="189">
        <f>IF($DD99='Classificação geral'!$G93,'Classificação geral'!$H93,"")</f>
        <v>0</v>
      </c>
      <c r="DF99" s="176">
        <f>IFERROR(IF(DD99='Classificação geral'!$G93,'Classificação geral'!$K93,""),"")</f>
        <v>0</v>
      </c>
      <c r="DG99" s="176">
        <f>IFERROR(IF(DD99='Classificação geral'!$G93,'Classificação geral'!$L93,""),"")</f>
        <v>0</v>
      </c>
      <c r="DH99" s="176">
        <f>IFERROR(IF(DD99='Classificação geral'!$G93,'Classificação geral'!$J93,""),"")</f>
        <v>0</v>
      </c>
      <c r="DI99" s="176" t="str">
        <f>IFERROR(IF(DD99='Classificação geral'!$G93,'Classificação geral'!$EP93,""),"")</f>
        <v/>
      </c>
      <c r="DJ99" s="176" t="str">
        <f>IFERROR(IF(DD99='Classificação geral'!$G93,'Classificação geral'!$EQ93,""),"")</f>
        <v/>
      </c>
      <c r="DK99" s="176" t="str">
        <f>IFERROR(IF(DD99='Classificação geral'!$G93,'Classificação geral'!$ER93,""),"")</f>
        <v/>
      </c>
      <c r="DL99" s="176" t="str">
        <f>IFERROR(IF(DD99='Classificação geral'!$G93,'Classificação geral'!$ES93,""),"")</f>
        <v/>
      </c>
      <c r="DM99" s="176" t="str">
        <f>IFERROR(IF(DD99='Classificação geral'!$G93,'Classificação geral'!$ET93,""),"")</f>
        <v/>
      </c>
      <c r="DN99" s="180">
        <f>IFERROR(IF(DD99='Classificação geral'!$G93,'Classificação geral'!$AK93,""),"")</f>
        <v>0</v>
      </c>
      <c r="DO99" s="190" t="str">
        <f>IF($DD99='Classificação geral'!$G93,'Classificação geral'!$AL93,"")</f>
        <v/>
      </c>
      <c r="DP99" s="179" t="str">
        <f>IFERROR(RANK(DO99,DO:DO,0)+ COUNTIF(DO$12:DO98,DO99),"")</f>
        <v/>
      </c>
      <c r="DR99" s="87" t="str">
        <f>IFERROR(IF(AND('Classificação geral'!$G93="mas",'Classificação geral'!$H93=3,'Classificação geral'!$F93="par"),'Classificação geral'!$C93,""),"")</f>
        <v/>
      </c>
      <c r="DS99" s="88">
        <f>IF($DR99='Classificação geral'!$C93,'Classificação geral'!$D93,"")</f>
        <v>0</v>
      </c>
      <c r="DT99" s="88">
        <f>IF($DR99='Classificação geral'!$C93,'Classificação geral'!$E93,"")</f>
        <v>0</v>
      </c>
      <c r="DU99" s="88" t="str">
        <f>IF($DR99='Classificação geral'!$C93,'Classificação geral'!$F93,"")</f>
        <v/>
      </c>
      <c r="DV99" s="88" t="str">
        <f>IF($DR99='Classificação geral'!$C93,'Classificação geral'!$G93,"")</f>
        <v/>
      </c>
      <c r="DW99" s="87">
        <f>IF($DV99='Classificação geral'!$G93,'Classificação geral'!$H93,"")</f>
        <v>0</v>
      </c>
      <c r="DX99" s="176">
        <f>IFERROR(IF(DV99='Classificação geral'!$G93,'Classificação geral'!$K93,""),"")</f>
        <v>0</v>
      </c>
      <c r="DY99" s="176">
        <f>IFERROR(IF(DV99='Classificação geral'!$G93,'Classificação geral'!$L93,""),"")</f>
        <v>0</v>
      </c>
      <c r="DZ99" s="176">
        <f>IFERROR(IF(DV99='Classificação geral'!$G93,'Classificação geral'!$J93,""),"")</f>
        <v>0</v>
      </c>
      <c r="EA99" s="176" t="str">
        <f>IFERROR(IF(DV99='Classificação geral'!$G93,'Classificação geral'!$EP93,""),"")</f>
        <v/>
      </c>
      <c r="EB99" s="176" t="str">
        <f>IFERROR(IF(DV99='Classificação geral'!$G93,'Classificação geral'!$EQ93,""),"")</f>
        <v/>
      </c>
      <c r="EC99" s="176" t="str">
        <f>IFERROR(IF(DV99='Classificação geral'!$G93,'Classificação geral'!$ER93,""),"")</f>
        <v/>
      </c>
      <c r="ED99" s="176" t="str">
        <f>IFERROR(IF(DV99='Classificação geral'!$G93,'Classificação geral'!$ES93,""),"")</f>
        <v/>
      </c>
      <c r="EE99" s="176" t="str">
        <f>IFERROR(IF(DV99='Classificação geral'!$G93,'Classificação geral'!$ET93,""),"")</f>
        <v/>
      </c>
      <c r="EF99" s="180">
        <f>IFERROR(IF(DV99='Classificação geral'!$G93,'Classificação geral'!$AK93,""),"")</f>
        <v>0</v>
      </c>
      <c r="EG99" s="87" t="str">
        <f>IF($DV99='Classificação geral'!$G93,'Classificação geral'!$AL93,"")</f>
        <v/>
      </c>
      <c r="EH99" s="77" t="str">
        <f>IFERROR(RANK(EG99,EG:EG,0)+ COUNTIF(EG$12:EG98,EG99),"")</f>
        <v/>
      </c>
      <c r="EJ99" s="87" t="str">
        <f>IFERROR(IF(AND('Classificação geral'!$G93="fem",'Classificação geral'!$H93=3,'Classificação geral'!$F93="trio"),'Classificação geral'!$C93,""),"")</f>
        <v/>
      </c>
      <c r="EK99" s="88">
        <f>IF(EJ99='Classificação geral'!$C93,'Classificação geral'!$D93,"")</f>
        <v>0</v>
      </c>
      <c r="EL99" s="88">
        <f>IF(EJ99='Classificação geral'!$C93,'Classificação geral'!$E93,"")</f>
        <v>0</v>
      </c>
      <c r="EM99" s="88" t="str">
        <f>IF(EJ99='Classificação geral'!$C93,'Classificação geral'!$F93,"")</f>
        <v/>
      </c>
      <c r="EN99" s="88" t="str">
        <f>IF(EJ99='Classificação geral'!$C93,'Classificação geral'!$G93,"")</f>
        <v/>
      </c>
      <c r="EO99" s="87">
        <f>IF(EN99='Classificação geral'!$G93,'Classificação geral'!$H93,"")</f>
        <v>0</v>
      </c>
      <c r="EP99" s="176">
        <f>IFERROR(IF(EN99='Classificação geral'!$G93,'Classificação geral'!$K93,""),"")</f>
        <v>0</v>
      </c>
      <c r="EQ99" s="176">
        <f>IFERROR(IF(EN99='Classificação geral'!$G93,'Classificação geral'!$L93,""),"")</f>
        <v>0</v>
      </c>
      <c r="ER99" s="176">
        <f>IFERROR(IF(EN99='Classificação geral'!$G93,'Classificação geral'!$J93,""),"")</f>
        <v>0</v>
      </c>
      <c r="ES99" s="176" t="str">
        <f>IFERROR(IF(EN99='Classificação geral'!$G93,'Classificação geral'!$EP93,""),"")</f>
        <v/>
      </c>
      <c r="ET99" s="176" t="str">
        <f>IFERROR(IF(EN99='Classificação geral'!$G93,'Classificação geral'!$EQ93,""),"")</f>
        <v/>
      </c>
      <c r="EU99" s="176" t="str">
        <f>IFERROR(IF(EN99='Classificação geral'!$G93,'Classificação geral'!$ER93,""),"")</f>
        <v/>
      </c>
      <c r="EV99" s="176" t="str">
        <f>IFERROR(IF(EN99='Classificação geral'!$G93,'Classificação geral'!$ES93,""),"")</f>
        <v/>
      </c>
      <c r="EW99" s="176" t="str">
        <f>IFERROR(IF(EN99='Classificação geral'!$G93,'Classificação geral'!$ET93,""),"")</f>
        <v/>
      </c>
      <c r="EX99" s="180">
        <f>IFERROR(IF(EN99='Classificação geral'!$G93,'Classificação geral'!$AK93,""),"")</f>
        <v>0</v>
      </c>
      <c r="EY99" s="87" t="str">
        <f>IF(EN99='Classificação geral'!$G93,'Classificação geral'!$AL93,"")</f>
        <v/>
      </c>
      <c r="EZ99" s="77" t="str">
        <f>IFERROR(RANK(EY99,EY:EY,0)+ COUNTIF(EY$12:EY98,EY99),"")</f>
        <v/>
      </c>
      <c r="FB99" s="87" t="str">
        <f>IFERROR(IF(AND('Classificação geral'!$G93="mas",'Classificação geral'!$H93=3,'Classificação geral'!$F93="trio"),'Classificação geral'!$C93,""),"")</f>
        <v/>
      </c>
      <c r="FC99" s="88">
        <f>IF(FB99='Classificação geral'!$C93,'Classificação geral'!$D93,"")</f>
        <v>0</v>
      </c>
      <c r="FD99" s="88">
        <f>IF(FB99='Classificação geral'!$C93,'Classificação geral'!$E93,"")</f>
        <v>0</v>
      </c>
      <c r="FE99" s="88" t="str">
        <f>IF(FB99='Classificação geral'!$C93,'Classificação geral'!$F93,"")</f>
        <v/>
      </c>
      <c r="FF99" s="88" t="str">
        <f>IF(FB99='Classificação geral'!$C93,'Classificação geral'!$G93,"")</f>
        <v/>
      </c>
      <c r="FG99" s="87">
        <f>IF(FF99='Classificação geral'!$G93,'Classificação geral'!$H93,"")</f>
        <v>0</v>
      </c>
      <c r="FH99" s="176">
        <f>IFERROR(IF(FF99='Classificação geral'!$G93,'Classificação geral'!$K93,""),"")</f>
        <v>0</v>
      </c>
      <c r="FI99" s="176">
        <f>IFERROR(IF(FF99='Classificação geral'!$G93,'Classificação geral'!$L93,""),"")</f>
        <v>0</v>
      </c>
      <c r="FJ99" s="176">
        <f>IFERROR(IF(FF99='Classificação geral'!$G93,'Classificação geral'!$J93,""),"")</f>
        <v>0</v>
      </c>
      <c r="FK99" s="176" t="str">
        <f>IFERROR(IF(FF99='Classificação geral'!$G93,'Classificação geral'!$EP93,""),"")</f>
        <v/>
      </c>
      <c r="FL99" s="176" t="str">
        <f>IFERROR(IF(FF99='Classificação geral'!$G93,'Classificação geral'!$EQ93,""),"")</f>
        <v/>
      </c>
      <c r="FM99" s="176" t="str">
        <f>IFERROR(IF(FF99='Classificação geral'!$G93,'Classificação geral'!$ER93,""),"")</f>
        <v/>
      </c>
      <c r="FN99" s="176" t="str">
        <f>IFERROR(IF(FF99='Classificação geral'!$G93,'Classificação geral'!$ES93,""),"")</f>
        <v/>
      </c>
      <c r="FO99" s="176" t="str">
        <f>IFERROR(IF(FF99='Classificação geral'!$G93,'Classificação geral'!$ET93,""),"")</f>
        <v/>
      </c>
      <c r="FP99" s="180">
        <f>IFERROR(IF(FF99='Classificação geral'!$G93,'Classificação geral'!$AK93,""),"")</f>
        <v>0</v>
      </c>
      <c r="FQ99" s="87" t="str">
        <f>IF(FF99='Classificação geral'!$G93,'Classificação geral'!$AL93,"")</f>
        <v/>
      </c>
      <c r="FR99" s="77" t="str">
        <f>IFERROR(RANK(FQ99,FQ:FQ,0)+ COUNTIF(FQ$12:FQ98,FQ99),"")</f>
        <v/>
      </c>
      <c r="FT99" s="87" t="str">
        <f>IFERROR(IF(AND('Classificação geral'!$G93="misto",'Classificação geral'!$H93=3,'Classificação geral'!$F93="par"),'Classificação geral'!$C93,""),"")</f>
        <v/>
      </c>
      <c r="FU99" s="88">
        <f>IF(FT99='Classificação geral'!$C93,'Classificação geral'!$D93,"")</f>
        <v>0</v>
      </c>
      <c r="FV99" s="88">
        <f>IF(FT99='Classificação geral'!$C93,'Classificação geral'!$E93,"")</f>
        <v>0</v>
      </c>
      <c r="FW99" s="88" t="str">
        <f>IF(FT99='Classificação geral'!$C93,'Classificação geral'!$F93,"")</f>
        <v/>
      </c>
      <c r="FX99" s="88" t="str">
        <f>IF(FT99='Classificação geral'!$C93,'Classificação geral'!$G93,"")</f>
        <v/>
      </c>
      <c r="FY99" s="87">
        <f>IF(FX99='Classificação geral'!$G93,'Classificação geral'!$H93,"")</f>
        <v>0</v>
      </c>
      <c r="FZ99" s="176">
        <f>IFERROR(IF(FX99='Classificação geral'!$G93,'Classificação geral'!$K93,""),"")</f>
        <v>0</v>
      </c>
      <c r="GA99" s="176">
        <f>IFERROR(IF(FX99='Classificação geral'!$G93,'Classificação geral'!$L93,""),"")</f>
        <v>0</v>
      </c>
      <c r="GB99" s="176">
        <f>IFERROR(IF(FX99='Classificação geral'!$G93,'Classificação geral'!$J93,""),"")</f>
        <v>0</v>
      </c>
      <c r="GC99" s="176" t="str">
        <f>IFERROR(IF(FX99='Classificação geral'!$G93,'Classificação geral'!$EP93,""),"")</f>
        <v/>
      </c>
      <c r="GD99" s="176" t="str">
        <f>IFERROR(IF(FX99='Classificação geral'!$G93,'Classificação geral'!$EQ93,""),"")</f>
        <v/>
      </c>
      <c r="GE99" s="176" t="str">
        <f>IFERROR(IF(FX99='Classificação geral'!$G93,'Classificação geral'!$ER93,""),"")</f>
        <v/>
      </c>
      <c r="GF99" s="176" t="str">
        <f>IFERROR(IF(FX99='Classificação geral'!$G93,'Classificação geral'!$ES93,""),"")</f>
        <v/>
      </c>
      <c r="GG99" s="176" t="str">
        <f>IFERROR(IF(FX99='Classificação geral'!$G93,'Classificação geral'!$ET93,""),"")</f>
        <v/>
      </c>
      <c r="GH99" s="180">
        <f>IFERROR(IF(FX99='Classificação geral'!$G93,'Classificação geral'!$AK93,""),"")</f>
        <v>0</v>
      </c>
      <c r="GI99" s="87" t="str">
        <f>IF(FX99='Classificação geral'!$G93,'Classificação geral'!$AL93,"")</f>
        <v/>
      </c>
      <c r="GJ99" s="77" t="str">
        <f>IFERROR(RANK(GI99,GI:GI,0)+ COUNTIF(GI$12:GI98,GI99),"")</f>
        <v/>
      </c>
    </row>
    <row r="100" spans="2:192" s="12" customFormat="1" ht="21.75" customHeight="1" x14ac:dyDescent="0.3">
      <c r="B100" s="17"/>
      <c r="C100" s="17"/>
      <c r="D100" s="17"/>
      <c r="E100" s="17"/>
      <c r="F100" s="18"/>
      <c r="G100" s="18"/>
      <c r="H100" s="18"/>
      <c r="I100" s="18"/>
      <c r="J100" s="18"/>
      <c r="K100" s="18"/>
      <c r="L100" s="18"/>
      <c r="M100" s="18"/>
      <c r="N100" s="18"/>
      <c r="O100" s="18"/>
      <c r="P100" s="18"/>
      <c r="Q100" s="18"/>
      <c r="R100" s="47"/>
      <c r="S100" s="47"/>
      <c r="T100" s="47"/>
      <c r="U100" s="55"/>
      <c r="V100" s="55"/>
      <c r="W100" s="55"/>
      <c r="X100" s="55"/>
      <c r="Y100" s="13"/>
      <c r="Z100" s="13"/>
      <c r="AA100" s="18"/>
      <c r="AB100" s="18"/>
      <c r="AC100" s="18"/>
      <c r="AD100" s="18"/>
      <c r="AE100" s="18"/>
      <c r="AF100" s="18"/>
      <c r="AG100" s="18"/>
      <c r="AH100" s="18"/>
      <c r="AI100" s="18"/>
      <c r="AJ100" s="56"/>
      <c r="AK100" s="47"/>
      <c r="AN100" s="17"/>
      <c r="AO100" s="17"/>
      <c r="AP100" s="18"/>
      <c r="AQ100" s="18"/>
      <c r="AR100" s="18"/>
      <c r="AS100" s="18"/>
      <c r="AT100" s="18"/>
      <c r="AU100" s="18"/>
      <c r="AV100" s="18"/>
      <c r="AW100" s="18"/>
      <c r="AX100" s="18"/>
      <c r="AY100" s="18"/>
      <c r="AZ100" s="18"/>
      <c r="BA100" s="18"/>
      <c r="BB100" s="18"/>
      <c r="BC100" s="18"/>
      <c r="BD100" s="47"/>
      <c r="BE100" s="47"/>
      <c r="BF100" s="47"/>
      <c r="BG100" s="55"/>
      <c r="BH100" s="55"/>
      <c r="BI100" s="13"/>
      <c r="BJ100" s="13"/>
      <c r="BK100" s="13"/>
      <c r="BL100" s="13"/>
      <c r="BM100" s="13"/>
      <c r="BN100" s="13"/>
      <c r="BO100" s="13"/>
      <c r="BP100" s="13"/>
      <c r="BQ100" s="13"/>
      <c r="BR100" s="13"/>
      <c r="BS100" s="13"/>
      <c r="BT100" s="13"/>
      <c r="BU100" s="13"/>
      <c r="BV100" s="13"/>
      <c r="BW100" s="47"/>
      <c r="BY100" s="47"/>
      <c r="BZ100" s="55"/>
      <c r="CA100" s="55"/>
      <c r="CB100" s="13"/>
      <c r="CC100" s="13"/>
      <c r="CD100" s="13"/>
      <c r="CE100" s="13"/>
      <c r="CF100" s="13"/>
      <c r="CG100" s="13"/>
      <c r="CH100" s="13"/>
      <c r="CI100" s="13"/>
      <c r="CJ100" s="13"/>
      <c r="CK100" s="13"/>
      <c r="CL100" s="13"/>
      <c r="CM100" s="13"/>
      <c r="CN100" s="13"/>
      <c r="CO100" s="13"/>
      <c r="CP100" s="47"/>
      <c r="CQ100" s="47"/>
      <c r="CR100" s="47"/>
      <c r="CS100" s="47"/>
      <c r="CT100" s="47"/>
      <c r="CU100" s="47"/>
      <c r="CV100" s="47"/>
      <c r="CW100" s="47"/>
      <c r="CX100" s="47"/>
      <c r="CZ100" s="189" t="str">
        <f>IFERROR(IF(AND('Classificação geral'!$G94="fem",'Classificação geral'!$H94=3,'Classificação geral'!$F94="par"),'Classificação geral'!$C94,""),"")</f>
        <v/>
      </c>
      <c r="DA100" s="178">
        <f>IF($CZ100='Classificação geral'!$C94,'Classificação geral'!$D94,"")</f>
        <v>0</v>
      </c>
      <c r="DB100" s="178">
        <f>IF($CZ100='Classificação geral'!$C94,'Classificação geral'!$E94,"")</f>
        <v>0</v>
      </c>
      <c r="DC100" s="178" t="str">
        <f>IF($CZ100='Classificação geral'!$C94,'Classificação geral'!$F94,"")</f>
        <v/>
      </c>
      <c r="DD100" s="178" t="str">
        <f>IF($CZ100='Classificação geral'!$C94,'Classificação geral'!$G94,"")</f>
        <v/>
      </c>
      <c r="DE100" s="189">
        <f>IF($DD100='Classificação geral'!$G94,'Classificação geral'!$H94,"")</f>
        <v>0</v>
      </c>
      <c r="DF100" s="176">
        <f>IFERROR(IF(DD100='Classificação geral'!$G94,'Classificação geral'!$K94,""),"")</f>
        <v>0</v>
      </c>
      <c r="DG100" s="176">
        <f>IFERROR(IF(DD100='Classificação geral'!$G94,'Classificação geral'!$L94,""),"")</f>
        <v>0</v>
      </c>
      <c r="DH100" s="176">
        <f>IFERROR(IF(DD100='Classificação geral'!$G94,'Classificação geral'!$J94,""),"")</f>
        <v>0</v>
      </c>
      <c r="DI100" s="176" t="str">
        <f>IFERROR(IF(DD100='Classificação geral'!$G94,'Classificação geral'!$EP94,""),"")</f>
        <v/>
      </c>
      <c r="DJ100" s="176" t="str">
        <f>IFERROR(IF(DD100='Classificação geral'!$G94,'Classificação geral'!$EQ94,""),"")</f>
        <v/>
      </c>
      <c r="DK100" s="176" t="str">
        <f>IFERROR(IF(DD100='Classificação geral'!$G94,'Classificação geral'!$ER94,""),"")</f>
        <v/>
      </c>
      <c r="DL100" s="176" t="str">
        <f>IFERROR(IF(DD100='Classificação geral'!$G94,'Classificação geral'!$ES94,""),"")</f>
        <v/>
      </c>
      <c r="DM100" s="176" t="str">
        <f>IFERROR(IF(DD100='Classificação geral'!$G94,'Classificação geral'!$ET94,""),"")</f>
        <v/>
      </c>
      <c r="DN100" s="180">
        <f>IFERROR(IF(DD100='Classificação geral'!$G94,'Classificação geral'!$AK94,""),"")</f>
        <v>0</v>
      </c>
      <c r="DO100" s="190" t="str">
        <f>IF($DD100='Classificação geral'!$G94,'Classificação geral'!$AL94,"")</f>
        <v/>
      </c>
      <c r="DP100" s="179" t="str">
        <f>IFERROR(RANK(DO100,DO:DO,0)+ COUNTIF(DO$12:DO99,DO100),"")</f>
        <v/>
      </c>
      <c r="DR100" s="87" t="str">
        <f>IFERROR(IF(AND('Classificação geral'!$G94="mas",'Classificação geral'!$H94=3,'Classificação geral'!$F94="par"),'Classificação geral'!$C94,""),"")</f>
        <v/>
      </c>
      <c r="DS100" s="88">
        <f>IF($DR100='Classificação geral'!$C94,'Classificação geral'!$D94,"")</f>
        <v>0</v>
      </c>
      <c r="DT100" s="88">
        <f>IF($DR100='Classificação geral'!$C94,'Classificação geral'!$E94,"")</f>
        <v>0</v>
      </c>
      <c r="DU100" s="88" t="str">
        <f>IF($DR100='Classificação geral'!$C94,'Classificação geral'!$F94,"")</f>
        <v/>
      </c>
      <c r="DV100" s="88" t="str">
        <f>IF($DR100='Classificação geral'!$C94,'Classificação geral'!$G94,"")</f>
        <v/>
      </c>
      <c r="DW100" s="87">
        <f>IF($DV100='Classificação geral'!$G94,'Classificação geral'!$H94,"")</f>
        <v>0</v>
      </c>
      <c r="DX100" s="176">
        <f>IFERROR(IF(DV100='Classificação geral'!$G94,'Classificação geral'!$K94,""),"")</f>
        <v>0</v>
      </c>
      <c r="DY100" s="176">
        <f>IFERROR(IF(DV100='Classificação geral'!$G94,'Classificação geral'!$L94,""),"")</f>
        <v>0</v>
      </c>
      <c r="DZ100" s="176">
        <f>IFERROR(IF(DV100='Classificação geral'!$G94,'Classificação geral'!$J94,""),"")</f>
        <v>0</v>
      </c>
      <c r="EA100" s="176" t="str">
        <f>IFERROR(IF(DV100='Classificação geral'!$G94,'Classificação geral'!$EP94,""),"")</f>
        <v/>
      </c>
      <c r="EB100" s="176" t="str">
        <f>IFERROR(IF(DV100='Classificação geral'!$G94,'Classificação geral'!$EQ94,""),"")</f>
        <v/>
      </c>
      <c r="EC100" s="176" t="str">
        <f>IFERROR(IF(DV100='Classificação geral'!$G94,'Classificação geral'!$ER94,""),"")</f>
        <v/>
      </c>
      <c r="ED100" s="176" t="str">
        <f>IFERROR(IF(DV100='Classificação geral'!$G94,'Classificação geral'!$ES94,""),"")</f>
        <v/>
      </c>
      <c r="EE100" s="176" t="str">
        <f>IFERROR(IF(DV100='Classificação geral'!$G94,'Classificação geral'!$ET94,""),"")</f>
        <v/>
      </c>
      <c r="EF100" s="180">
        <f>IFERROR(IF(DV100='Classificação geral'!$G94,'Classificação geral'!$AK94,""),"")</f>
        <v>0</v>
      </c>
      <c r="EG100" s="87" t="str">
        <f>IF($DV100='Classificação geral'!$G94,'Classificação geral'!$AL94,"")</f>
        <v/>
      </c>
      <c r="EH100" s="77" t="str">
        <f>IFERROR(RANK(EG100,EG:EG,0)+ COUNTIF(EG$12:EG99,EG100),"")</f>
        <v/>
      </c>
      <c r="EJ100" s="87" t="str">
        <f>IFERROR(IF(AND('Classificação geral'!$G94="fem",'Classificação geral'!$H94=3,'Classificação geral'!$F94="trio"),'Classificação geral'!$C94,""),"")</f>
        <v/>
      </c>
      <c r="EK100" s="88">
        <f>IF(EJ100='Classificação geral'!$C94,'Classificação geral'!$D94,"")</f>
        <v>0</v>
      </c>
      <c r="EL100" s="88">
        <f>IF(EJ100='Classificação geral'!$C94,'Classificação geral'!$E94,"")</f>
        <v>0</v>
      </c>
      <c r="EM100" s="88" t="str">
        <f>IF(EJ100='Classificação geral'!$C94,'Classificação geral'!$F94,"")</f>
        <v/>
      </c>
      <c r="EN100" s="88" t="str">
        <f>IF(EJ100='Classificação geral'!$C94,'Classificação geral'!$G94,"")</f>
        <v/>
      </c>
      <c r="EO100" s="87">
        <f>IF(EN100='Classificação geral'!$G94,'Classificação geral'!$H94,"")</f>
        <v>0</v>
      </c>
      <c r="EP100" s="176">
        <f>IFERROR(IF(EN100='Classificação geral'!$G94,'Classificação geral'!$K94,""),"")</f>
        <v>0</v>
      </c>
      <c r="EQ100" s="176">
        <f>IFERROR(IF(EN100='Classificação geral'!$G94,'Classificação geral'!$L94,""),"")</f>
        <v>0</v>
      </c>
      <c r="ER100" s="176">
        <f>IFERROR(IF(EN100='Classificação geral'!$G94,'Classificação geral'!$J94,""),"")</f>
        <v>0</v>
      </c>
      <c r="ES100" s="176" t="str">
        <f>IFERROR(IF(EN100='Classificação geral'!$G94,'Classificação geral'!$EP94,""),"")</f>
        <v/>
      </c>
      <c r="ET100" s="176" t="str">
        <f>IFERROR(IF(EN100='Classificação geral'!$G94,'Classificação geral'!$EQ94,""),"")</f>
        <v/>
      </c>
      <c r="EU100" s="176" t="str">
        <f>IFERROR(IF(EN100='Classificação geral'!$G94,'Classificação geral'!$ER94,""),"")</f>
        <v/>
      </c>
      <c r="EV100" s="176" t="str">
        <f>IFERROR(IF(EN100='Classificação geral'!$G94,'Classificação geral'!$ES94,""),"")</f>
        <v/>
      </c>
      <c r="EW100" s="176" t="str">
        <f>IFERROR(IF(EN100='Classificação geral'!$G94,'Classificação geral'!$ET94,""),"")</f>
        <v/>
      </c>
      <c r="EX100" s="180">
        <f>IFERROR(IF(EN100='Classificação geral'!$G94,'Classificação geral'!$AK94,""),"")</f>
        <v>0</v>
      </c>
      <c r="EY100" s="87" t="str">
        <f>IF(EN100='Classificação geral'!$G94,'Classificação geral'!$AL94,"")</f>
        <v/>
      </c>
      <c r="EZ100" s="77" t="str">
        <f>IFERROR(RANK(EY100,EY:EY,0)+ COUNTIF(EY$12:EY99,EY100),"")</f>
        <v/>
      </c>
      <c r="FB100" s="87" t="str">
        <f>IFERROR(IF(AND('Classificação geral'!$G94="mas",'Classificação geral'!$H94=3,'Classificação geral'!$F94="trio"),'Classificação geral'!$C94,""),"")</f>
        <v/>
      </c>
      <c r="FC100" s="88">
        <f>IF(FB100='Classificação geral'!$C94,'Classificação geral'!$D94,"")</f>
        <v>0</v>
      </c>
      <c r="FD100" s="88">
        <f>IF(FB100='Classificação geral'!$C94,'Classificação geral'!$E94,"")</f>
        <v>0</v>
      </c>
      <c r="FE100" s="88" t="str">
        <f>IF(FB100='Classificação geral'!$C94,'Classificação geral'!$F94,"")</f>
        <v/>
      </c>
      <c r="FF100" s="88" t="str">
        <f>IF(FB100='Classificação geral'!$C94,'Classificação geral'!$G94,"")</f>
        <v/>
      </c>
      <c r="FG100" s="87">
        <f>IF(FF100='Classificação geral'!$G94,'Classificação geral'!$H94,"")</f>
        <v>0</v>
      </c>
      <c r="FH100" s="176">
        <f>IFERROR(IF(FF100='Classificação geral'!$G94,'Classificação geral'!$K94,""),"")</f>
        <v>0</v>
      </c>
      <c r="FI100" s="176">
        <f>IFERROR(IF(FF100='Classificação geral'!$G94,'Classificação geral'!$L94,""),"")</f>
        <v>0</v>
      </c>
      <c r="FJ100" s="176">
        <f>IFERROR(IF(FF100='Classificação geral'!$G94,'Classificação geral'!$J94,""),"")</f>
        <v>0</v>
      </c>
      <c r="FK100" s="176" t="str">
        <f>IFERROR(IF(FF100='Classificação geral'!$G94,'Classificação geral'!$EP94,""),"")</f>
        <v/>
      </c>
      <c r="FL100" s="176" t="str">
        <f>IFERROR(IF(FF100='Classificação geral'!$G94,'Classificação geral'!$EQ94,""),"")</f>
        <v/>
      </c>
      <c r="FM100" s="176" t="str">
        <f>IFERROR(IF(FF100='Classificação geral'!$G94,'Classificação geral'!$ER94,""),"")</f>
        <v/>
      </c>
      <c r="FN100" s="176" t="str">
        <f>IFERROR(IF(FF100='Classificação geral'!$G94,'Classificação geral'!$ES94,""),"")</f>
        <v/>
      </c>
      <c r="FO100" s="176" t="str">
        <f>IFERROR(IF(FF100='Classificação geral'!$G94,'Classificação geral'!$ET94,""),"")</f>
        <v/>
      </c>
      <c r="FP100" s="180">
        <f>IFERROR(IF(FF100='Classificação geral'!$G94,'Classificação geral'!$AK94,""),"")</f>
        <v>0</v>
      </c>
      <c r="FQ100" s="87" t="str">
        <f>IF(FF100='Classificação geral'!$G94,'Classificação geral'!$AL94,"")</f>
        <v/>
      </c>
      <c r="FR100" s="77" t="str">
        <f>IFERROR(RANK(FQ100,FQ:FQ,0)+ COUNTIF(FQ$12:FQ99,FQ100),"")</f>
        <v/>
      </c>
      <c r="FT100" s="87" t="str">
        <f>IFERROR(IF(AND('Classificação geral'!$G94="misto",'Classificação geral'!$H94=3,'Classificação geral'!$F94="par"),'Classificação geral'!$C94,""),"")</f>
        <v/>
      </c>
      <c r="FU100" s="88">
        <f>IF(FT100='Classificação geral'!$C94,'Classificação geral'!$D94,"")</f>
        <v>0</v>
      </c>
      <c r="FV100" s="88">
        <f>IF(FT100='Classificação geral'!$C94,'Classificação geral'!$E94,"")</f>
        <v>0</v>
      </c>
      <c r="FW100" s="88" t="str">
        <f>IF(FT100='Classificação geral'!$C94,'Classificação geral'!$F94,"")</f>
        <v/>
      </c>
      <c r="FX100" s="88" t="str">
        <f>IF(FT100='Classificação geral'!$C94,'Classificação geral'!$G94,"")</f>
        <v/>
      </c>
      <c r="FY100" s="87">
        <f>IF(FX100='Classificação geral'!$G94,'Classificação geral'!$H94,"")</f>
        <v>0</v>
      </c>
      <c r="FZ100" s="176">
        <f>IFERROR(IF(FX100='Classificação geral'!$G94,'Classificação geral'!$K94,""),"")</f>
        <v>0</v>
      </c>
      <c r="GA100" s="176">
        <f>IFERROR(IF(FX100='Classificação geral'!$G94,'Classificação geral'!$L94,""),"")</f>
        <v>0</v>
      </c>
      <c r="GB100" s="176">
        <f>IFERROR(IF(FX100='Classificação geral'!$G94,'Classificação geral'!$J94,""),"")</f>
        <v>0</v>
      </c>
      <c r="GC100" s="176" t="str">
        <f>IFERROR(IF(FX100='Classificação geral'!$G94,'Classificação geral'!$EP94,""),"")</f>
        <v/>
      </c>
      <c r="GD100" s="176" t="str">
        <f>IFERROR(IF(FX100='Classificação geral'!$G94,'Classificação geral'!$EQ94,""),"")</f>
        <v/>
      </c>
      <c r="GE100" s="176" t="str">
        <f>IFERROR(IF(FX100='Classificação geral'!$G94,'Classificação geral'!$ER94,""),"")</f>
        <v/>
      </c>
      <c r="GF100" s="176" t="str">
        <f>IFERROR(IF(FX100='Classificação geral'!$G94,'Classificação geral'!$ES94,""),"")</f>
        <v/>
      </c>
      <c r="GG100" s="176" t="str">
        <f>IFERROR(IF(FX100='Classificação geral'!$G94,'Classificação geral'!$ET94,""),"")</f>
        <v/>
      </c>
      <c r="GH100" s="180">
        <f>IFERROR(IF(FX100='Classificação geral'!$G94,'Classificação geral'!$AK94,""),"")</f>
        <v>0</v>
      </c>
      <c r="GI100" s="87" t="str">
        <f>IF(FX100='Classificação geral'!$G94,'Classificação geral'!$AL94,"")</f>
        <v/>
      </c>
      <c r="GJ100" s="77" t="str">
        <f>IFERROR(RANK(GI100,GI:GI,0)+ COUNTIF(GI$12:GI99,GI100),"")</f>
        <v/>
      </c>
    </row>
    <row r="101" spans="2:192" s="12" customFormat="1" ht="21.75" customHeight="1" x14ac:dyDescent="0.3">
      <c r="B101" s="17"/>
      <c r="C101" s="17"/>
      <c r="D101" s="17"/>
      <c r="E101" s="17"/>
      <c r="F101" s="18"/>
      <c r="G101" s="18"/>
      <c r="H101" s="18"/>
      <c r="I101" s="18"/>
      <c r="J101" s="18"/>
      <c r="K101" s="18"/>
      <c r="L101" s="18"/>
      <c r="M101" s="18"/>
      <c r="N101" s="18"/>
      <c r="O101" s="18"/>
      <c r="P101" s="18"/>
      <c r="Q101" s="18"/>
      <c r="R101" s="47"/>
      <c r="S101" s="47"/>
      <c r="T101" s="47"/>
      <c r="U101" s="55"/>
      <c r="V101" s="55"/>
      <c r="W101" s="55"/>
      <c r="X101" s="55"/>
      <c r="Y101" s="13"/>
      <c r="Z101" s="13"/>
      <c r="AA101" s="18"/>
      <c r="AB101" s="18"/>
      <c r="AC101" s="18"/>
      <c r="AD101" s="18"/>
      <c r="AE101" s="18"/>
      <c r="AF101" s="18"/>
      <c r="AG101" s="18"/>
      <c r="AH101" s="18"/>
      <c r="AI101" s="18"/>
      <c r="AJ101" s="56"/>
      <c r="AK101" s="47"/>
      <c r="AN101" s="17"/>
      <c r="AO101" s="17"/>
      <c r="AP101" s="18"/>
      <c r="AQ101" s="18"/>
      <c r="AR101" s="18"/>
      <c r="AS101" s="18"/>
      <c r="AT101" s="18"/>
      <c r="AU101" s="18"/>
      <c r="AV101" s="18"/>
      <c r="AW101" s="18"/>
      <c r="AX101" s="18"/>
      <c r="AY101" s="18"/>
      <c r="AZ101" s="18"/>
      <c r="BA101" s="18"/>
      <c r="BB101" s="18"/>
      <c r="BC101" s="18"/>
      <c r="BD101" s="47"/>
      <c r="BE101" s="47"/>
      <c r="BF101" s="47"/>
      <c r="BG101" s="55"/>
      <c r="BH101" s="55"/>
      <c r="BI101" s="13"/>
      <c r="BJ101" s="13"/>
      <c r="BK101" s="13"/>
      <c r="BL101" s="13"/>
      <c r="BM101" s="13"/>
      <c r="BN101" s="13"/>
      <c r="BO101" s="13"/>
      <c r="BP101" s="13"/>
      <c r="BQ101" s="13"/>
      <c r="BR101" s="13"/>
      <c r="BS101" s="13"/>
      <c r="BT101" s="13"/>
      <c r="BU101" s="13"/>
      <c r="BV101" s="13"/>
      <c r="BW101" s="47"/>
      <c r="BY101" s="47"/>
      <c r="BZ101" s="55"/>
      <c r="CA101" s="55"/>
      <c r="CB101" s="13"/>
      <c r="CC101" s="13"/>
      <c r="CD101" s="13"/>
      <c r="CE101" s="13"/>
      <c r="CF101" s="13"/>
      <c r="CG101" s="13"/>
      <c r="CH101" s="13"/>
      <c r="CI101" s="13"/>
      <c r="CJ101" s="13"/>
      <c r="CK101" s="13"/>
      <c r="CL101" s="13"/>
      <c r="CM101" s="13"/>
      <c r="CN101" s="13"/>
      <c r="CO101" s="13"/>
      <c r="CP101" s="47"/>
      <c r="CQ101" s="47"/>
      <c r="CR101" s="47"/>
      <c r="CS101" s="47"/>
      <c r="CT101" s="47"/>
      <c r="CU101" s="47"/>
      <c r="CV101" s="47"/>
      <c r="CW101" s="47"/>
      <c r="CX101" s="47"/>
      <c r="CZ101" s="189" t="str">
        <f>IFERROR(IF(AND('Classificação geral'!$G95="fem",'Classificação geral'!$H95=3,'Classificação geral'!$F95="par"),'Classificação geral'!$C95,""),"")</f>
        <v/>
      </c>
      <c r="DA101" s="178">
        <f>IF($CZ101='Classificação geral'!$C95,'Classificação geral'!$D95,"")</f>
        <v>0</v>
      </c>
      <c r="DB101" s="178">
        <f>IF($CZ101='Classificação geral'!$C95,'Classificação geral'!$E95,"")</f>
        <v>0</v>
      </c>
      <c r="DC101" s="178" t="str">
        <f>IF($CZ101='Classificação geral'!$C95,'Classificação geral'!$F95,"")</f>
        <v/>
      </c>
      <c r="DD101" s="178" t="str">
        <f>IF($CZ101='Classificação geral'!$C95,'Classificação geral'!$G95,"")</f>
        <v/>
      </c>
      <c r="DE101" s="189">
        <f>IF($DD101='Classificação geral'!$G95,'Classificação geral'!$H95,"")</f>
        <v>0</v>
      </c>
      <c r="DF101" s="176">
        <f>IFERROR(IF(DD101='Classificação geral'!$G95,'Classificação geral'!$K95,""),"")</f>
        <v>0</v>
      </c>
      <c r="DG101" s="176">
        <f>IFERROR(IF(DD101='Classificação geral'!$G95,'Classificação geral'!$L95,""),"")</f>
        <v>0</v>
      </c>
      <c r="DH101" s="176">
        <f>IFERROR(IF(DD101='Classificação geral'!$G95,'Classificação geral'!$J95,""),"")</f>
        <v>0</v>
      </c>
      <c r="DI101" s="176" t="str">
        <f>IFERROR(IF(DD101='Classificação geral'!$G95,'Classificação geral'!$EP95,""),"")</f>
        <v/>
      </c>
      <c r="DJ101" s="176" t="str">
        <f>IFERROR(IF(DD101='Classificação geral'!$G95,'Classificação geral'!$EQ95,""),"")</f>
        <v/>
      </c>
      <c r="DK101" s="176" t="str">
        <f>IFERROR(IF(DD101='Classificação geral'!$G95,'Classificação geral'!$ER95,""),"")</f>
        <v/>
      </c>
      <c r="DL101" s="176" t="str">
        <f>IFERROR(IF(DD101='Classificação geral'!$G95,'Classificação geral'!$ES95,""),"")</f>
        <v/>
      </c>
      <c r="DM101" s="176" t="str">
        <f>IFERROR(IF(DD101='Classificação geral'!$G95,'Classificação geral'!$ET95,""),"")</f>
        <v/>
      </c>
      <c r="DN101" s="180">
        <f>IFERROR(IF(DD101='Classificação geral'!$G95,'Classificação geral'!$AK95,""),"")</f>
        <v>0</v>
      </c>
      <c r="DO101" s="190" t="str">
        <f>IF($DD101='Classificação geral'!$G95,'Classificação geral'!$AL95,"")</f>
        <v/>
      </c>
      <c r="DP101" s="179" t="str">
        <f>IFERROR(RANK(DO101,DO:DO,0)+ COUNTIF(DO$12:DO100,DO101),"")</f>
        <v/>
      </c>
      <c r="DR101" s="87" t="str">
        <f>IFERROR(IF(AND('Classificação geral'!$G95="mas",'Classificação geral'!$H95=3,'Classificação geral'!$F95="par"),'Classificação geral'!$C95,""),"")</f>
        <v/>
      </c>
      <c r="DS101" s="88">
        <f>IF($DR101='Classificação geral'!$C95,'Classificação geral'!$D95,"")</f>
        <v>0</v>
      </c>
      <c r="DT101" s="88">
        <f>IF($DR101='Classificação geral'!$C95,'Classificação geral'!$E95,"")</f>
        <v>0</v>
      </c>
      <c r="DU101" s="88" t="str">
        <f>IF($DR101='Classificação geral'!$C95,'Classificação geral'!$F95,"")</f>
        <v/>
      </c>
      <c r="DV101" s="88" t="str">
        <f>IF($DR101='Classificação geral'!$C95,'Classificação geral'!$G95,"")</f>
        <v/>
      </c>
      <c r="DW101" s="87">
        <f>IF($DV101='Classificação geral'!$G95,'Classificação geral'!$H95,"")</f>
        <v>0</v>
      </c>
      <c r="DX101" s="176">
        <f>IFERROR(IF(DV101='Classificação geral'!$G95,'Classificação geral'!$K95,""),"")</f>
        <v>0</v>
      </c>
      <c r="DY101" s="176">
        <f>IFERROR(IF(DV101='Classificação geral'!$G95,'Classificação geral'!$L95,""),"")</f>
        <v>0</v>
      </c>
      <c r="DZ101" s="176">
        <f>IFERROR(IF(DV101='Classificação geral'!$G95,'Classificação geral'!$J95,""),"")</f>
        <v>0</v>
      </c>
      <c r="EA101" s="176" t="str">
        <f>IFERROR(IF(DV101='Classificação geral'!$G95,'Classificação geral'!$EP95,""),"")</f>
        <v/>
      </c>
      <c r="EB101" s="176" t="str">
        <f>IFERROR(IF(DV101='Classificação geral'!$G95,'Classificação geral'!$EQ95,""),"")</f>
        <v/>
      </c>
      <c r="EC101" s="176" t="str">
        <f>IFERROR(IF(DV101='Classificação geral'!$G95,'Classificação geral'!$ER95,""),"")</f>
        <v/>
      </c>
      <c r="ED101" s="176" t="str">
        <f>IFERROR(IF(DV101='Classificação geral'!$G95,'Classificação geral'!$ES95,""),"")</f>
        <v/>
      </c>
      <c r="EE101" s="176" t="str">
        <f>IFERROR(IF(DV101='Classificação geral'!$G95,'Classificação geral'!$ET95,""),"")</f>
        <v/>
      </c>
      <c r="EF101" s="180">
        <f>IFERROR(IF(DV101='Classificação geral'!$G95,'Classificação geral'!$AK95,""),"")</f>
        <v>0</v>
      </c>
      <c r="EG101" s="87" t="str">
        <f>IF($DV101='Classificação geral'!$G95,'Classificação geral'!$AL95,"")</f>
        <v/>
      </c>
      <c r="EH101" s="77" t="str">
        <f>IFERROR(RANK(EG101,EG:EG,0)+ COUNTIF(EG$12:EG100,EG101),"")</f>
        <v/>
      </c>
      <c r="EJ101" s="87" t="str">
        <f>IFERROR(IF(AND('Classificação geral'!$G95="fem",'Classificação geral'!$H95=3,'Classificação geral'!$F95="trio"),'Classificação geral'!$C95,""),"")</f>
        <v/>
      </c>
      <c r="EK101" s="88">
        <f>IF(EJ101='Classificação geral'!$C95,'Classificação geral'!$D95,"")</f>
        <v>0</v>
      </c>
      <c r="EL101" s="88">
        <f>IF(EJ101='Classificação geral'!$C95,'Classificação geral'!$E95,"")</f>
        <v>0</v>
      </c>
      <c r="EM101" s="88" t="str">
        <f>IF(EJ101='Classificação geral'!$C95,'Classificação geral'!$F95,"")</f>
        <v/>
      </c>
      <c r="EN101" s="88" t="str">
        <f>IF(EJ101='Classificação geral'!$C95,'Classificação geral'!$G95,"")</f>
        <v/>
      </c>
      <c r="EO101" s="87">
        <f>IF(EN101='Classificação geral'!$G95,'Classificação geral'!$H95,"")</f>
        <v>0</v>
      </c>
      <c r="EP101" s="176">
        <f>IFERROR(IF(EN101='Classificação geral'!$G95,'Classificação geral'!$K95,""),"")</f>
        <v>0</v>
      </c>
      <c r="EQ101" s="176">
        <f>IFERROR(IF(EN101='Classificação geral'!$G95,'Classificação geral'!$L95,""),"")</f>
        <v>0</v>
      </c>
      <c r="ER101" s="176">
        <f>IFERROR(IF(EN101='Classificação geral'!$G95,'Classificação geral'!$J95,""),"")</f>
        <v>0</v>
      </c>
      <c r="ES101" s="176" t="str">
        <f>IFERROR(IF(EN101='Classificação geral'!$G95,'Classificação geral'!$EP95,""),"")</f>
        <v/>
      </c>
      <c r="ET101" s="176" t="str">
        <f>IFERROR(IF(EN101='Classificação geral'!$G95,'Classificação geral'!$EQ95,""),"")</f>
        <v/>
      </c>
      <c r="EU101" s="176" t="str">
        <f>IFERROR(IF(EN101='Classificação geral'!$G95,'Classificação geral'!$ER95,""),"")</f>
        <v/>
      </c>
      <c r="EV101" s="176" t="str">
        <f>IFERROR(IF(EN101='Classificação geral'!$G95,'Classificação geral'!$ES95,""),"")</f>
        <v/>
      </c>
      <c r="EW101" s="176" t="str">
        <f>IFERROR(IF(EN101='Classificação geral'!$G95,'Classificação geral'!$ET95,""),"")</f>
        <v/>
      </c>
      <c r="EX101" s="180">
        <f>IFERROR(IF(EN101='Classificação geral'!$G95,'Classificação geral'!$AK95,""),"")</f>
        <v>0</v>
      </c>
      <c r="EY101" s="87" t="str">
        <f>IF(EN101='Classificação geral'!$G95,'Classificação geral'!$AL95,"")</f>
        <v/>
      </c>
      <c r="EZ101" s="77" t="str">
        <f>IFERROR(RANK(EY101,EY:EY,0)+ COUNTIF(EY$12:EY100,EY101),"")</f>
        <v/>
      </c>
      <c r="FB101" s="87" t="str">
        <f>IFERROR(IF(AND('Classificação geral'!$G95="mas",'Classificação geral'!$H95=3,'Classificação geral'!$F95="trio"),'Classificação geral'!$C95,""),"")</f>
        <v/>
      </c>
      <c r="FC101" s="88">
        <f>IF(FB101='Classificação geral'!$C95,'Classificação geral'!$D95,"")</f>
        <v>0</v>
      </c>
      <c r="FD101" s="88">
        <f>IF(FB101='Classificação geral'!$C95,'Classificação geral'!$E95,"")</f>
        <v>0</v>
      </c>
      <c r="FE101" s="88" t="str">
        <f>IF(FB101='Classificação geral'!$C95,'Classificação geral'!$F95,"")</f>
        <v/>
      </c>
      <c r="FF101" s="88" t="str">
        <f>IF(FB101='Classificação geral'!$C95,'Classificação geral'!$G95,"")</f>
        <v/>
      </c>
      <c r="FG101" s="87">
        <f>IF(FF101='Classificação geral'!$G95,'Classificação geral'!$H95,"")</f>
        <v>0</v>
      </c>
      <c r="FH101" s="176">
        <f>IFERROR(IF(FF101='Classificação geral'!$G95,'Classificação geral'!$K95,""),"")</f>
        <v>0</v>
      </c>
      <c r="FI101" s="176">
        <f>IFERROR(IF(FF101='Classificação geral'!$G95,'Classificação geral'!$L95,""),"")</f>
        <v>0</v>
      </c>
      <c r="FJ101" s="176">
        <f>IFERROR(IF(FF101='Classificação geral'!$G95,'Classificação geral'!$J95,""),"")</f>
        <v>0</v>
      </c>
      <c r="FK101" s="176" t="str">
        <f>IFERROR(IF(FF101='Classificação geral'!$G95,'Classificação geral'!$EP95,""),"")</f>
        <v/>
      </c>
      <c r="FL101" s="176" t="str">
        <f>IFERROR(IF(FF101='Classificação geral'!$G95,'Classificação geral'!$EQ95,""),"")</f>
        <v/>
      </c>
      <c r="FM101" s="176" t="str">
        <f>IFERROR(IF(FF101='Classificação geral'!$G95,'Classificação geral'!$ER95,""),"")</f>
        <v/>
      </c>
      <c r="FN101" s="176" t="str">
        <f>IFERROR(IF(FF101='Classificação geral'!$G95,'Classificação geral'!$ES95,""),"")</f>
        <v/>
      </c>
      <c r="FO101" s="176" t="str">
        <f>IFERROR(IF(FF101='Classificação geral'!$G95,'Classificação geral'!$ET95,""),"")</f>
        <v/>
      </c>
      <c r="FP101" s="180">
        <f>IFERROR(IF(FF101='Classificação geral'!$G95,'Classificação geral'!$AK95,""),"")</f>
        <v>0</v>
      </c>
      <c r="FQ101" s="87" t="str">
        <f>IF(FF101='Classificação geral'!$G95,'Classificação geral'!$AL95,"")</f>
        <v/>
      </c>
      <c r="FR101" s="77" t="str">
        <f>IFERROR(RANK(FQ101,FQ:FQ,0)+ COUNTIF(FQ$12:FQ100,FQ101),"")</f>
        <v/>
      </c>
      <c r="FT101" s="87" t="str">
        <f>IFERROR(IF(AND('Classificação geral'!$G95="misto",'Classificação geral'!$H95=3,'Classificação geral'!$F95="par"),'Classificação geral'!$C95,""),"")</f>
        <v/>
      </c>
      <c r="FU101" s="88">
        <f>IF(FT101='Classificação geral'!$C95,'Classificação geral'!$D95,"")</f>
        <v>0</v>
      </c>
      <c r="FV101" s="88">
        <f>IF(FT101='Classificação geral'!$C95,'Classificação geral'!$E95,"")</f>
        <v>0</v>
      </c>
      <c r="FW101" s="88" t="str">
        <f>IF(FT101='Classificação geral'!$C95,'Classificação geral'!$F95,"")</f>
        <v/>
      </c>
      <c r="FX101" s="88" t="str">
        <f>IF(FT101='Classificação geral'!$C95,'Classificação geral'!$G95,"")</f>
        <v/>
      </c>
      <c r="FY101" s="87">
        <f>IF(FX101='Classificação geral'!$G95,'Classificação geral'!$H95,"")</f>
        <v>0</v>
      </c>
      <c r="FZ101" s="176">
        <f>IFERROR(IF(FX101='Classificação geral'!$G95,'Classificação geral'!$K95,""),"")</f>
        <v>0</v>
      </c>
      <c r="GA101" s="176">
        <f>IFERROR(IF(FX101='Classificação geral'!$G95,'Classificação geral'!$L95,""),"")</f>
        <v>0</v>
      </c>
      <c r="GB101" s="176">
        <f>IFERROR(IF(FX101='Classificação geral'!$G95,'Classificação geral'!$J95,""),"")</f>
        <v>0</v>
      </c>
      <c r="GC101" s="176" t="str">
        <f>IFERROR(IF(FX101='Classificação geral'!$G95,'Classificação geral'!$EP95,""),"")</f>
        <v/>
      </c>
      <c r="GD101" s="176" t="str">
        <f>IFERROR(IF(FX101='Classificação geral'!$G95,'Classificação geral'!$EQ95,""),"")</f>
        <v/>
      </c>
      <c r="GE101" s="176" t="str">
        <f>IFERROR(IF(FX101='Classificação geral'!$G95,'Classificação geral'!$ER95,""),"")</f>
        <v/>
      </c>
      <c r="GF101" s="176" t="str">
        <f>IFERROR(IF(FX101='Classificação geral'!$G95,'Classificação geral'!$ES95,""),"")</f>
        <v/>
      </c>
      <c r="GG101" s="176" t="str">
        <f>IFERROR(IF(FX101='Classificação geral'!$G95,'Classificação geral'!$ET95,""),"")</f>
        <v/>
      </c>
      <c r="GH101" s="180">
        <f>IFERROR(IF(FX101='Classificação geral'!$G95,'Classificação geral'!$AK95,""),"")</f>
        <v>0</v>
      </c>
      <c r="GI101" s="87" t="str">
        <f>IF(FX101='Classificação geral'!$G95,'Classificação geral'!$AL95,"")</f>
        <v/>
      </c>
      <c r="GJ101" s="77" t="str">
        <f>IFERROR(RANK(GI101,GI:GI,0)+ COUNTIF(GI$12:GI100,GI101),"")</f>
        <v/>
      </c>
    </row>
    <row r="102" spans="2:192" s="12" customFormat="1" ht="21.75" customHeight="1" x14ac:dyDescent="0.3">
      <c r="B102" s="17"/>
      <c r="C102" s="17"/>
      <c r="D102" s="17"/>
      <c r="E102" s="17"/>
      <c r="F102" s="18"/>
      <c r="G102" s="18"/>
      <c r="H102" s="18"/>
      <c r="I102" s="18"/>
      <c r="J102" s="18"/>
      <c r="K102" s="18"/>
      <c r="L102" s="18"/>
      <c r="M102" s="18"/>
      <c r="N102" s="18"/>
      <c r="O102" s="18"/>
      <c r="P102" s="18"/>
      <c r="Q102" s="18"/>
      <c r="R102" s="47"/>
      <c r="S102" s="47"/>
      <c r="T102" s="47"/>
      <c r="U102" s="55"/>
      <c r="V102" s="55"/>
      <c r="W102" s="55"/>
      <c r="X102" s="55"/>
      <c r="Y102" s="13"/>
      <c r="Z102" s="13"/>
      <c r="AA102" s="18"/>
      <c r="AB102" s="18"/>
      <c r="AC102" s="18"/>
      <c r="AD102" s="18"/>
      <c r="AE102" s="18"/>
      <c r="AF102" s="18"/>
      <c r="AG102" s="18"/>
      <c r="AH102" s="18"/>
      <c r="AI102" s="18"/>
      <c r="AJ102" s="56"/>
      <c r="AK102" s="47"/>
      <c r="AN102" s="17"/>
      <c r="AO102" s="17"/>
      <c r="AP102" s="18"/>
      <c r="AQ102" s="18"/>
      <c r="AR102" s="18"/>
      <c r="AS102" s="18"/>
      <c r="AT102" s="18"/>
      <c r="AU102" s="18"/>
      <c r="AV102" s="18"/>
      <c r="AW102" s="18"/>
      <c r="AX102" s="18"/>
      <c r="AY102" s="18"/>
      <c r="AZ102" s="18"/>
      <c r="BA102" s="18"/>
      <c r="BB102" s="18"/>
      <c r="BC102" s="18"/>
      <c r="BD102" s="47"/>
      <c r="BE102" s="47"/>
      <c r="BF102" s="47"/>
      <c r="BG102" s="55"/>
      <c r="BH102" s="55"/>
      <c r="BI102" s="13"/>
      <c r="BJ102" s="13"/>
      <c r="BK102" s="13"/>
      <c r="BL102" s="13"/>
      <c r="BM102" s="13"/>
      <c r="BN102" s="13"/>
      <c r="BO102" s="13"/>
      <c r="BP102" s="13"/>
      <c r="BQ102" s="13"/>
      <c r="BR102" s="13"/>
      <c r="BS102" s="13"/>
      <c r="BT102" s="13"/>
      <c r="BU102" s="13"/>
      <c r="BV102" s="13"/>
      <c r="BW102" s="47"/>
      <c r="BY102" s="47"/>
      <c r="BZ102" s="55"/>
      <c r="CA102" s="55"/>
      <c r="CB102" s="13"/>
      <c r="CC102" s="13"/>
      <c r="CD102" s="13"/>
      <c r="CE102" s="13"/>
      <c r="CF102" s="13"/>
      <c r="CG102" s="13"/>
      <c r="CH102" s="13"/>
      <c r="CI102" s="13"/>
      <c r="CJ102" s="13"/>
      <c r="CK102" s="13"/>
      <c r="CL102" s="13"/>
      <c r="CM102" s="13"/>
      <c r="CN102" s="13"/>
      <c r="CO102" s="13"/>
      <c r="CP102" s="47"/>
      <c r="CQ102" s="47"/>
      <c r="CR102" s="47"/>
      <c r="CS102" s="47"/>
      <c r="CT102" s="47"/>
      <c r="CU102" s="47"/>
      <c r="CV102" s="47"/>
      <c r="CW102" s="47"/>
      <c r="CX102" s="47"/>
      <c r="CZ102" s="189" t="str">
        <f>IFERROR(IF(AND('Classificação geral'!$G96="fem",'Classificação geral'!$H96=3,'Classificação geral'!$F96="par"),'Classificação geral'!$C96,""),"")</f>
        <v/>
      </c>
      <c r="DA102" s="178">
        <f>IF($CZ102='Classificação geral'!$C96,'Classificação geral'!$D96,"")</f>
        <v>0</v>
      </c>
      <c r="DB102" s="178">
        <f>IF($CZ102='Classificação geral'!$C96,'Classificação geral'!$E96,"")</f>
        <v>0</v>
      </c>
      <c r="DC102" s="178" t="str">
        <f>IF($CZ102='Classificação geral'!$C96,'Classificação geral'!$F96,"")</f>
        <v/>
      </c>
      <c r="DD102" s="178" t="str">
        <f>IF($CZ102='Classificação geral'!$C96,'Classificação geral'!$G96,"")</f>
        <v/>
      </c>
      <c r="DE102" s="189">
        <f>IF($DD102='Classificação geral'!$G96,'Classificação geral'!$H96,"")</f>
        <v>0</v>
      </c>
      <c r="DF102" s="176">
        <f>IFERROR(IF(DD102='Classificação geral'!$G96,'Classificação geral'!$K96,""),"")</f>
        <v>0</v>
      </c>
      <c r="DG102" s="176">
        <f>IFERROR(IF(DD102='Classificação geral'!$G96,'Classificação geral'!$L96,""),"")</f>
        <v>0</v>
      </c>
      <c r="DH102" s="176">
        <f>IFERROR(IF(DD102='Classificação geral'!$G96,'Classificação geral'!$J96,""),"")</f>
        <v>0</v>
      </c>
      <c r="DI102" s="176" t="str">
        <f>IFERROR(IF(DD102='Classificação geral'!$G96,'Classificação geral'!$EP96,""),"")</f>
        <v/>
      </c>
      <c r="DJ102" s="176" t="str">
        <f>IFERROR(IF(DD102='Classificação geral'!$G96,'Classificação geral'!$EQ96,""),"")</f>
        <v/>
      </c>
      <c r="DK102" s="176" t="str">
        <f>IFERROR(IF(DD102='Classificação geral'!$G96,'Classificação geral'!$ER96,""),"")</f>
        <v/>
      </c>
      <c r="DL102" s="176" t="str">
        <f>IFERROR(IF(DD102='Classificação geral'!$G96,'Classificação geral'!$ES96,""),"")</f>
        <v/>
      </c>
      <c r="DM102" s="176" t="str">
        <f>IFERROR(IF(DD102='Classificação geral'!$G96,'Classificação geral'!$ET96,""),"")</f>
        <v/>
      </c>
      <c r="DN102" s="180">
        <f>IFERROR(IF(DD102='Classificação geral'!$G96,'Classificação geral'!$AK96,""),"")</f>
        <v>0</v>
      </c>
      <c r="DO102" s="190" t="str">
        <f>IF($DD102='Classificação geral'!$G96,'Classificação geral'!$AL96,"")</f>
        <v/>
      </c>
      <c r="DP102" s="179" t="str">
        <f>IFERROR(RANK(DO102,DO:DO,0)+ COUNTIF(DO$12:DO101,DO102),"")</f>
        <v/>
      </c>
      <c r="DR102" s="87" t="str">
        <f>IFERROR(IF(AND('Classificação geral'!$G96="mas",'Classificação geral'!$H96=3,'Classificação geral'!$F96="par"),'Classificação geral'!$C96,""),"")</f>
        <v/>
      </c>
      <c r="DS102" s="88">
        <f>IF($DR102='Classificação geral'!$C96,'Classificação geral'!$D96,"")</f>
        <v>0</v>
      </c>
      <c r="DT102" s="88">
        <f>IF($DR102='Classificação geral'!$C96,'Classificação geral'!$E96,"")</f>
        <v>0</v>
      </c>
      <c r="DU102" s="88" t="str">
        <f>IF($DR102='Classificação geral'!$C96,'Classificação geral'!$F96,"")</f>
        <v/>
      </c>
      <c r="DV102" s="88" t="str">
        <f>IF($DR102='Classificação geral'!$C96,'Classificação geral'!$G96,"")</f>
        <v/>
      </c>
      <c r="DW102" s="87">
        <f>IF($DV102='Classificação geral'!$G96,'Classificação geral'!$H96,"")</f>
        <v>0</v>
      </c>
      <c r="DX102" s="176">
        <f>IFERROR(IF(DV102='Classificação geral'!$G96,'Classificação geral'!$K96,""),"")</f>
        <v>0</v>
      </c>
      <c r="DY102" s="176">
        <f>IFERROR(IF(DV102='Classificação geral'!$G96,'Classificação geral'!$L96,""),"")</f>
        <v>0</v>
      </c>
      <c r="DZ102" s="176">
        <f>IFERROR(IF(DV102='Classificação geral'!$G96,'Classificação geral'!$J96,""),"")</f>
        <v>0</v>
      </c>
      <c r="EA102" s="176" t="str">
        <f>IFERROR(IF(DV102='Classificação geral'!$G96,'Classificação geral'!$EP96,""),"")</f>
        <v/>
      </c>
      <c r="EB102" s="176" t="str">
        <f>IFERROR(IF(DV102='Classificação geral'!$G96,'Classificação geral'!$EQ96,""),"")</f>
        <v/>
      </c>
      <c r="EC102" s="176" t="str">
        <f>IFERROR(IF(DV102='Classificação geral'!$G96,'Classificação geral'!$ER96,""),"")</f>
        <v/>
      </c>
      <c r="ED102" s="176" t="str">
        <f>IFERROR(IF(DV102='Classificação geral'!$G96,'Classificação geral'!$ES96,""),"")</f>
        <v/>
      </c>
      <c r="EE102" s="176" t="str">
        <f>IFERROR(IF(DV102='Classificação geral'!$G96,'Classificação geral'!$ET96,""),"")</f>
        <v/>
      </c>
      <c r="EF102" s="180">
        <f>IFERROR(IF(DV102='Classificação geral'!$G96,'Classificação geral'!$AK96,""),"")</f>
        <v>0</v>
      </c>
      <c r="EG102" s="87" t="str">
        <f>IF($DV102='Classificação geral'!$G96,'Classificação geral'!$AL96,"")</f>
        <v/>
      </c>
      <c r="EH102" s="77" t="str">
        <f>IFERROR(RANK(EG102,EG:EG,0)+ COUNTIF(EG$12:EG101,EG102),"")</f>
        <v/>
      </c>
      <c r="EJ102" s="87" t="str">
        <f>IFERROR(IF(AND('Classificação geral'!$G96="fem",'Classificação geral'!$H96=3,'Classificação geral'!$F96="trio"),'Classificação geral'!$C96,""),"")</f>
        <v/>
      </c>
      <c r="EK102" s="88">
        <f>IF(EJ102='Classificação geral'!$C96,'Classificação geral'!$D96,"")</f>
        <v>0</v>
      </c>
      <c r="EL102" s="88">
        <f>IF(EJ102='Classificação geral'!$C96,'Classificação geral'!$E96,"")</f>
        <v>0</v>
      </c>
      <c r="EM102" s="88" t="str">
        <f>IF(EJ102='Classificação geral'!$C96,'Classificação geral'!$F96,"")</f>
        <v/>
      </c>
      <c r="EN102" s="88" t="str">
        <f>IF(EJ102='Classificação geral'!$C96,'Classificação geral'!$G96,"")</f>
        <v/>
      </c>
      <c r="EO102" s="87">
        <f>IF(EN102='Classificação geral'!$G96,'Classificação geral'!$H96,"")</f>
        <v>0</v>
      </c>
      <c r="EP102" s="176">
        <f>IFERROR(IF(EN102='Classificação geral'!$G96,'Classificação geral'!$K96,""),"")</f>
        <v>0</v>
      </c>
      <c r="EQ102" s="176">
        <f>IFERROR(IF(EN102='Classificação geral'!$G96,'Classificação geral'!$L96,""),"")</f>
        <v>0</v>
      </c>
      <c r="ER102" s="176">
        <f>IFERROR(IF(EN102='Classificação geral'!$G96,'Classificação geral'!$J96,""),"")</f>
        <v>0</v>
      </c>
      <c r="ES102" s="176" t="str">
        <f>IFERROR(IF(EN102='Classificação geral'!$G96,'Classificação geral'!$EP96,""),"")</f>
        <v/>
      </c>
      <c r="ET102" s="176" t="str">
        <f>IFERROR(IF(EN102='Classificação geral'!$G96,'Classificação geral'!$EQ96,""),"")</f>
        <v/>
      </c>
      <c r="EU102" s="176" t="str">
        <f>IFERROR(IF(EN102='Classificação geral'!$G96,'Classificação geral'!$ER96,""),"")</f>
        <v/>
      </c>
      <c r="EV102" s="176" t="str">
        <f>IFERROR(IF(EN102='Classificação geral'!$G96,'Classificação geral'!$ES96,""),"")</f>
        <v/>
      </c>
      <c r="EW102" s="176" t="str">
        <f>IFERROR(IF(EN102='Classificação geral'!$G96,'Classificação geral'!$ET96,""),"")</f>
        <v/>
      </c>
      <c r="EX102" s="180">
        <f>IFERROR(IF(EN102='Classificação geral'!$G96,'Classificação geral'!$AK96,""),"")</f>
        <v>0</v>
      </c>
      <c r="EY102" s="87" t="str">
        <f>IF(EN102='Classificação geral'!$G96,'Classificação geral'!$AL96,"")</f>
        <v/>
      </c>
      <c r="EZ102" s="77" t="str">
        <f>IFERROR(RANK(EY102,EY:EY,0)+ COUNTIF(EY$12:EY101,EY102),"")</f>
        <v/>
      </c>
      <c r="FB102" s="87" t="str">
        <f>IFERROR(IF(AND('Classificação geral'!$G96="mas",'Classificação geral'!$H96=3,'Classificação geral'!$F96="trio"),'Classificação geral'!$C96,""),"")</f>
        <v/>
      </c>
      <c r="FC102" s="88">
        <f>IF(FB102='Classificação geral'!$C96,'Classificação geral'!$D96,"")</f>
        <v>0</v>
      </c>
      <c r="FD102" s="88">
        <f>IF(FB102='Classificação geral'!$C96,'Classificação geral'!$E96,"")</f>
        <v>0</v>
      </c>
      <c r="FE102" s="88" t="str">
        <f>IF(FB102='Classificação geral'!$C96,'Classificação geral'!$F96,"")</f>
        <v/>
      </c>
      <c r="FF102" s="88" t="str">
        <f>IF(FB102='Classificação geral'!$C96,'Classificação geral'!$G96,"")</f>
        <v/>
      </c>
      <c r="FG102" s="87">
        <f>IF(FF102='Classificação geral'!$G96,'Classificação geral'!$H96,"")</f>
        <v>0</v>
      </c>
      <c r="FH102" s="176">
        <f>IFERROR(IF(FF102='Classificação geral'!$G96,'Classificação geral'!$K96,""),"")</f>
        <v>0</v>
      </c>
      <c r="FI102" s="176">
        <f>IFERROR(IF(FF102='Classificação geral'!$G96,'Classificação geral'!$L96,""),"")</f>
        <v>0</v>
      </c>
      <c r="FJ102" s="176">
        <f>IFERROR(IF(FF102='Classificação geral'!$G96,'Classificação geral'!$J96,""),"")</f>
        <v>0</v>
      </c>
      <c r="FK102" s="176" t="str">
        <f>IFERROR(IF(FF102='Classificação geral'!$G96,'Classificação geral'!$EP96,""),"")</f>
        <v/>
      </c>
      <c r="FL102" s="176" t="str">
        <f>IFERROR(IF(FF102='Classificação geral'!$G96,'Classificação geral'!$EQ96,""),"")</f>
        <v/>
      </c>
      <c r="FM102" s="176" t="str">
        <f>IFERROR(IF(FF102='Classificação geral'!$G96,'Classificação geral'!$ER96,""),"")</f>
        <v/>
      </c>
      <c r="FN102" s="176" t="str">
        <f>IFERROR(IF(FF102='Classificação geral'!$G96,'Classificação geral'!$ES96,""),"")</f>
        <v/>
      </c>
      <c r="FO102" s="176" t="str">
        <f>IFERROR(IF(FF102='Classificação geral'!$G96,'Classificação geral'!$ET96,""),"")</f>
        <v/>
      </c>
      <c r="FP102" s="180">
        <f>IFERROR(IF(FF102='Classificação geral'!$G96,'Classificação geral'!$AK96,""),"")</f>
        <v>0</v>
      </c>
      <c r="FQ102" s="87" t="str">
        <f>IF(FF102='Classificação geral'!$G96,'Classificação geral'!$AL96,"")</f>
        <v/>
      </c>
      <c r="FR102" s="77" t="str">
        <f>IFERROR(RANK(FQ102,FQ:FQ,0)+ COUNTIF(FQ$12:FQ101,FQ102),"")</f>
        <v/>
      </c>
      <c r="FT102" s="87" t="str">
        <f>IFERROR(IF(AND('Classificação geral'!$G96="misto",'Classificação geral'!$H96=3,'Classificação geral'!$F96="par"),'Classificação geral'!$C96,""),"")</f>
        <v/>
      </c>
      <c r="FU102" s="88">
        <f>IF(FT102='Classificação geral'!$C96,'Classificação geral'!$D96,"")</f>
        <v>0</v>
      </c>
      <c r="FV102" s="88">
        <f>IF(FT102='Classificação geral'!$C96,'Classificação geral'!$E96,"")</f>
        <v>0</v>
      </c>
      <c r="FW102" s="88" t="str">
        <f>IF(FT102='Classificação geral'!$C96,'Classificação geral'!$F96,"")</f>
        <v/>
      </c>
      <c r="FX102" s="88" t="str">
        <f>IF(FT102='Classificação geral'!$C96,'Classificação geral'!$G96,"")</f>
        <v/>
      </c>
      <c r="FY102" s="87">
        <f>IF(FX102='Classificação geral'!$G96,'Classificação geral'!$H96,"")</f>
        <v>0</v>
      </c>
      <c r="FZ102" s="176">
        <f>IFERROR(IF(FX102='Classificação geral'!$G96,'Classificação geral'!$K96,""),"")</f>
        <v>0</v>
      </c>
      <c r="GA102" s="176">
        <f>IFERROR(IF(FX102='Classificação geral'!$G96,'Classificação geral'!$L96,""),"")</f>
        <v>0</v>
      </c>
      <c r="GB102" s="176">
        <f>IFERROR(IF(FX102='Classificação geral'!$G96,'Classificação geral'!$J96,""),"")</f>
        <v>0</v>
      </c>
      <c r="GC102" s="176" t="str">
        <f>IFERROR(IF(FX102='Classificação geral'!$G96,'Classificação geral'!$EP96,""),"")</f>
        <v/>
      </c>
      <c r="GD102" s="176" t="str">
        <f>IFERROR(IF(FX102='Classificação geral'!$G96,'Classificação geral'!$EQ96,""),"")</f>
        <v/>
      </c>
      <c r="GE102" s="176" t="str">
        <f>IFERROR(IF(FX102='Classificação geral'!$G96,'Classificação geral'!$ER96,""),"")</f>
        <v/>
      </c>
      <c r="GF102" s="176" t="str">
        <f>IFERROR(IF(FX102='Classificação geral'!$G96,'Classificação geral'!$ES96,""),"")</f>
        <v/>
      </c>
      <c r="GG102" s="176" t="str">
        <f>IFERROR(IF(FX102='Classificação geral'!$G96,'Classificação geral'!$ET96,""),"")</f>
        <v/>
      </c>
      <c r="GH102" s="180">
        <f>IFERROR(IF(FX102='Classificação geral'!$G96,'Classificação geral'!$AK96,""),"")</f>
        <v>0</v>
      </c>
      <c r="GI102" s="87" t="str">
        <f>IF(FX102='Classificação geral'!$G96,'Classificação geral'!$AL96,"")</f>
        <v/>
      </c>
      <c r="GJ102" s="77" t="str">
        <f>IFERROR(RANK(GI102,GI:GI,0)+ COUNTIF(GI$12:GI101,GI102),"")</f>
        <v/>
      </c>
    </row>
    <row r="103" spans="2:192" s="12" customFormat="1" ht="21.75" customHeight="1" x14ac:dyDescent="0.3">
      <c r="B103" s="17"/>
      <c r="C103" s="17"/>
      <c r="D103" s="17"/>
      <c r="E103" s="17"/>
      <c r="F103" s="18"/>
      <c r="G103" s="18"/>
      <c r="H103" s="18"/>
      <c r="I103" s="18"/>
      <c r="J103" s="18"/>
      <c r="K103" s="18"/>
      <c r="L103" s="18"/>
      <c r="M103" s="18"/>
      <c r="N103" s="18"/>
      <c r="O103" s="18"/>
      <c r="P103" s="18"/>
      <c r="Q103" s="18"/>
      <c r="R103" s="47"/>
      <c r="S103" s="47"/>
      <c r="T103" s="47"/>
      <c r="U103" s="55"/>
      <c r="V103" s="55"/>
      <c r="W103" s="55"/>
      <c r="X103" s="55"/>
      <c r="Y103" s="13"/>
      <c r="Z103" s="13"/>
      <c r="AA103" s="18"/>
      <c r="AB103" s="18"/>
      <c r="AC103" s="18"/>
      <c r="AD103" s="18"/>
      <c r="AE103" s="18"/>
      <c r="AF103" s="18"/>
      <c r="AG103" s="18"/>
      <c r="AH103" s="18"/>
      <c r="AI103" s="18"/>
      <c r="AJ103" s="56"/>
      <c r="AK103" s="47"/>
      <c r="AN103" s="17"/>
      <c r="AO103" s="17"/>
      <c r="AP103" s="18"/>
      <c r="AQ103" s="18"/>
      <c r="AR103" s="18"/>
      <c r="AS103" s="18"/>
      <c r="AT103" s="18"/>
      <c r="AU103" s="18"/>
      <c r="AV103" s="18"/>
      <c r="AW103" s="18"/>
      <c r="AX103" s="18"/>
      <c r="AY103" s="18"/>
      <c r="AZ103" s="18"/>
      <c r="BA103" s="18"/>
      <c r="BB103" s="18"/>
      <c r="BC103" s="18"/>
      <c r="BD103" s="47"/>
      <c r="BE103" s="47"/>
      <c r="BF103" s="47"/>
      <c r="BG103" s="55"/>
      <c r="BH103" s="55"/>
      <c r="BI103" s="13"/>
      <c r="BJ103" s="13"/>
      <c r="BK103" s="13"/>
      <c r="BL103" s="13"/>
      <c r="BM103" s="13"/>
      <c r="BN103" s="13"/>
      <c r="BO103" s="13"/>
      <c r="BP103" s="13"/>
      <c r="BQ103" s="13"/>
      <c r="BR103" s="13"/>
      <c r="BS103" s="13"/>
      <c r="BT103" s="13"/>
      <c r="BU103" s="13"/>
      <c r="BV103" s="13"/>
      <c r="BW103" s="47"/>
      <c r="BY103" s="47"/>
      <c r="BZ103" s="55"/>
      <c r="CA103" s="55"/>
      <c r="CB103" s="13"/>
      <c r="CC103" s="13"/>
      <c r="CD103" s="13"/>
      <c r="CE103" s="13"/>
      <c r="CF103" s="13"/>
      <c r="CG103" s="13"/>
      <c r="CH103" s="13"/>
      <c r="CI103" s="13"/>
      <c r="CJ103" s="13"/>
      <c r="CK103" s="13"/>
      <c r="CL103" s="13"/>
      <c r="CM103" s="13"/>
      <c r="CN103" s="13"/>
      <c r="CO103" s="13"/>
      <c r="CP103" s="47"/>
      <c r="CQ103" s="47"/>
      <c r="CR103" s="47"/>
      <c r="CS103" s="47"/>
      <c r="CT103" s="47"/>
      <c r="CU103" s="47"/>
      <c r="CV103" s="47"/>
      <c r="CW103" s="47"/>
      <c r="CX103" s="47"/>
      <c r="CZ103" s="189" t="str">
        <f>IFERROR(IF(AND('Classificação geral'!$G97="fem",'Classificação geral'!$H97=3,'Classificação geral'!$F97="par"),'Classificação geral'!$C97,""),"")</f>
        <v/>
      </c>
      <c r="DA103" s="178">
        <f>IF($CZ103='Classificação geral'!$C97,'Classificação geral'!$D97,"")</f>
        <v>0</v>
      </c>
      <c r="DB103" s="178">
        <f>IF($CZ103='Classificação geral'!$C97,'Classificação geral'!$E97,"")</f>
        <v>0</v>
      </c>
      <c r="DC103" s="178" t="str">
        <f>IF($CZ103='Classificação geral'!$C97,'Classificação geral'!$F97,"")</f>
        <v/>
      </c>
      <c r="DD103" s="178" t="str">
        <f>IF($CZ103='Classificação geral'!$C97,'Classificação geral'!$G97,"")</f>
        <v/>
      </c>
      <c r="DE103" s="189">
        <f>IF($DD103='Classificação geral'!$G97,'Classificação geral'!$H97,"")</f>
        <v>0</v>
      </c>
      <c r="DF103" s="176">
        <f>IFERROR(IF(DD103='Classificação geral'!$G97,'Classificação geral'!$K97,""),"")</f>
        <v>0</v>
      </c>
      <c r="DG103" s="176">
        <f>IFERROR(IF(DD103='Classificação geral'!$G97,'Classificação geral'!$L97,""),"")</f>
        <v>0</v>
      </c>
      <c r="DH103" s="176">
        <f>IFERROR(IF(DD103='Classificação geral'!$G97,'Classificação geral'!$J97,""),"")</f>
        <v>0</v>
      </c>
      <c r="DI103" s="176" t="str">
        <f>IFERROR(IF(DD103='Classificação geral'!$G97,'Classificação geral'!$EP97,""),"")</f>
        <v/>
      </c>
      <c r="DJ103" s="176" t="str">
        <f>IFERROR(IF(DD103='Classificação geral'!$G97,'Classificação geral'!$EQ97,""),"")</f>
        <v/>
      </c>
      <c r="DK103" s="176" t="str">
        <f>IFERROR(IF(DD103='Classificação geral'!$G97,'Classificação geral'!$ER97,""),"")</f>
        <v/>
      </c>
      <c r="DL103" s="176" t="str">
        <f>IFERROR(IF(DD103='Classificação geral'!$G97,'Classificação geral'!$ES97,""),"")</f>
        <v/>
      </c>
      <c r="DM103" s="176" t="str">
        <f>IFERROR(IF(DD103='Classificação geral'!$G97,'Classificação geral'!$ET97,""),"")</f>
        <v/>
      </c>
      <c r="DN103" s="180">
        <f>IFERROR(IF(DD103='Classificação geral'!$G97,'Classificação geral'!$AK97,""),"")</f>
        <v>0</v>
      </c>
      <c r="DO103" s="190" t="str">
        <f>IF($DD103='Classificação geral'!$G97,'Classificação geral'!$AL97,"")</f>
        <v/>
      </c>
      <c r="DP103" s="179" t="str">
        <f>IFERROR(RANK(DO103,DO:DO,0)+ COUNTIF(DO$12:DO102,DO103),"")</f>
        <v/>
      </c>
      <c r="DR103" s="87" t="str">
        <f>IFERROR(IF(AND('Classificação geral'!$G97="mas",'Classificação geral'!$H97=3,'Classificação geral'!$F97="par"),'Classificação geral'!$C97,""),"")</f>
        <v/>
      </c>
      <c r="DS103" s="88">
        <f>IF($DR103='Classificação geral'!$C97,'Classificação geral'!$D97,"")</f>
        <v>0</v>
      </c>
      <c r="DT103" s="88">
        <f>IF($DR103='Classificação geral'!$C97,'Classificação geral'!$E97,"")</f>
        <v>0</v>
      </c>
      <c r="DU103" s="88" t="str">
        <f>IF($DR103='Classificação geral'!$C97,'Classificação geral'!$F97,"")</f>
        <v/>
      </c>
      <c r="DV103" s="88" t="str">
        <f>IF($DR103='Classificação geral'!$C97,'Classificação geral'!$G97,"")</f>
        <v/>
      </c>
      <c r="DW103" s="87">
        <f>IF($DV103='Classificação geral'!$G97,'Classificação geral'!$H97,"")</f>
        <v>0</v>
      </c>
      <c r="DX103" s="176">
        <f>IFERROR(IF(DV103='Classificação geral'!$G97,'Classificação geral'!$K97,""),"")</f>
        <v>0</v>
      </c>
      <c r="DY103" s="176">
        <f>IFERROR(IF(DV103='Classificação geral'!$G97,'Classificação geral'!$L97,""),"")</f>
        <v>0</v>
      </c>
      <c r="DZ103" s="176">
        <f>IFERROR(IF(DV103='Classificação geral'!$G97,'Classificação geral'!$J97,""),"")</f>
        <v>0</v>
      </c>
      <c r="EA103" s="176" t="str">
        <f>IFERROR(IF(DV103='Classificação geral'!$G97,'Classificação geral'!$EP97,""),"")</f>
        <v/>
      </c>
      <c r="EB103" s="176" t="str">
        <f>IFERROR(IF(DV103='Classificação geral'!$G97,'Classificação geral'!$EQ97,""),"")</f>
        <v/>
      </c>
      <c r="EC103" s="176" t="str">
        <f>IFERROR(IF(DV103='Classificação geral'!$G97,'Classificação geral'!$ER97,""),"")</f>
        <v/>
      </c>
      <c r="ED103" s="176" t="str">
        <f>IFERROR(IF(DV103='Classificação geral'!$G97,'Classificação geral'!$ES97,""),"")</f>
        <v/>
      </c>
      <c r="EE103" s="176" t="str">
        <f>IFERROR(IF(DV103='Classificação geral'!$G97,'Classificação geral'!$ET97,""),"")</f>
        <v/>
      </c>
      <c r="EF103" s="180">
        <f>IFERROR(IF(DV103='Classificação geral'!$G97,'Classificação geral'!$AK97,""),"")</f>
        <v>0</v>
      </c>
      <c r="EG103" s="87" t="str">
        <f>IF($DV103='Classificação geral'!$G97,'Classificação geral'!$AL97,"")</f>
        <v/>
      </c>
      <c r="EH103" s="77" t="str">
        <f>IFERROR(RANK(EG103,EG:EG,0)+ COUNTIF(EG$12:EG102,EG103),"")</f>
        <v/>
      </c>
      <c r="EJ103" s="87" t="str">
        <f>IFERROR(IF(AND('Classificação geral'!$G97="fem",'Classificação geral'!$H97=3,'Classificação geral'!$F97="trio"),'Classificação geral'!$C97,""),"")</f>
        <v/>
      </c>
      <c r="EK103" s="88">
        <f>IF(EJ103='Classificação geral'!$C97,'Classificação geral'!$D97,"")</f>
        <v>0</v>
      </c>
      <c r="EL103" s="88">
        <f>IF(EJ103='Classificação geral'!$C97,'Classificação geral'!$E97,"")</f>
        <v>0</v>
      </c>
      <c r="EM103" s="88" t="str">
        <f>IF(EJ103='Classificação geral'!$C97,'Classificação geral'!$F97,"")</f>
        <v/>
      </c>
      <c r="EN103" s="88" t="str">
        <f>IF(EJ103='Classificação geral'!$C97,'Classificação geral'!$G97,"")</f>
        <v/>
      </c>
      <c r="EO103" s="87">
        <f>IF(EN103='Classificação geral'!$G97,'Classificação geral'!$H97,"")</f>
        <v>0</v>
      </c>
      <c r="EP103" s="176">
        <f>IFERROR(IF(EN103='Classificação geral'!$G97,'Classificação geral'!$K97,""),"")</f>
        <v>0</v>
      </c>
      <c r="EQ103" s="176">
        <f>IFERROR(IF(EN103='Classificação geral'!$G97,'Classificação geral'!$L97,""),"")</f>
        <v>0</v>
      </c>
      <c r="ER103" s="176">
        <f>IFERROR(IF(EN103='Classificação geral'!$G97,'Classificação geral'!$J97,""),"")</f>
        <v>0</v>
      </c>
      <c r="ES103" s="176" t="str">
        <f>IFERROR(IF(EN103='Classificação geral'!$G97,'Classificação geral'!$EP97,""),"")</f>
        <v/>
      </c>
      <c r="ET103" s="176" t="str">
        <f>IFERROR(IF(EN103='Classificação geral'!$G97,'Classificação geral'!$EQ97,""),"")</f>
        <v/>
      </c>
      <c r="EU103" s="176" t="str">
        <f>IFERROR(IF(EN103='Classificação geral'!$G97,'Classificação geral'!$ER97,""),"")</f>
        <v/>
      </c>
      <c r="EV103" s="176" t="str">
        <f>IFERROR(IF(EN103='Classificação geral'!$G97,'Classificação geral'!$ES97,""),"")</f>
        <v/>
      </c>
      <c r="EW103" s="176" t="str">
        <f>IFERROR(IF(EN103='Classificação geral'!$G97,'Classificação geral'!$ET97,""),"")</f>
        <v/>
      </c>
      <c r="EX103" s="180">
        <f>IFERROR(IF(EN103='Classificação geral'!$G97,'Classificação geral'!$AK97,""),"")</f>
        <v>0</v>
      </c>
      <c r="EY103" s="87" t="str">
        <f>IF(EN103='Classificação geral'!$G97,'Classificação geral'!$AL97,"")</f>
        <v/>
      </c>
      <c r="EZ103" s="77" t="str">
        <f>IFERROR(RANK(EY103,EY:EY,0)+ COUNTIF(EY$12:EY102,EY103),"")</f>
        <v/>
      </c>
      <c r="FB103" s="87" t="str">
        <f>IFERROR(IF(AND('Classificação geral'!$G97="mas",'Classificação geral'!$H97=3,'Classificação geral'!$F97="trio"),'Classificação geral'!$C97,""),"")</f>
        <v/>
      </c>
      <c r="FC103" s="88">
        <f>IF(FB103='Classificação geral'!$C97,'Classificação geral'!$D97,"")</f>
        <v>0</v>
      </c>
      <c r="FD103" s="88">
        <f>IF(FB103='Classificação geral'!$C97,'Classificação geral'!$E97,"")</f>
        <v>0</v>
      </c>
      <c r="FE103" s="88" t="str">
        <f>IF(FB103='Classificação geral'!$C97,'Classificação geral'!$F97,"")</f>
        <v/>
      </c>
      <c r="FF103" s="88" t="str">
        <f>IF(FB103='Classificação geral'!$C97,'Classificação geral'!$G97,"")</f>
        <v/>
      </c>
      <c r="FG103" s="87">
        <f>IF(FF103='Classificação geral'!$G97,'Classificação geral'!$H97,"")</f>
        <v>0</v>
      </c>
      <c r="FH103" s="176">
        <f>IFERROR(IF(FF103='Classificação geral'!$G97,'Classificação geral'!$K97,""),"")</f>
        <v>0</v>
      </c>
      <c r="FI103" s="176">
        <f>IFERROR(IF(FF103='Classificação geral'!$G97,'Classificação geral'!$L97,""),"")</f>
        <v>0</v>
      </c>
      <c r="FJ103" s="176">
        <f>IFERROR(IF(FF103='Classificação geral'!$G97,'Classificação geral'!$J97,""),"")</f>
        <v>0</v>
      </c>
      <c r="FK103" s="176" t="str">
        <f>IFERROR(IF(FF103='Classificação geral'!$G97,'Classificação geral'!$EP97,""),"")</f>
        <v/>
      </c>
      <c r="FL103" s="176" t="str">
        <f>IFERROR(IF(FF103='Classificação geral'!$G97,'Classificação geral'!$EQ97,""),"")</f>
        <v/>
      </c>
      <c r="FM103" s="176" t="str">
        <f>IFERROR(IF(FF103='Classificação geral'!$G97,'Classificação geral'!$ER97,""),"")</f>
        <v/>
      </c>
      <c r="FN103" s="176" t="str">
        <f>IFERROR(IF(FF103='Classificação geral'!$G97,'Classificação geral'!$ES97,""),"")</f>
        <v/>
      </c>
      <c r="FO103" s="176" t="str">
        <f>IFERROR(IF(FF103='Classificação geral'!$G97,'Classificação geral'!$ET97,""),"")</f>
        <v/>
      </c>
      <c r="FP103" s="180">
        <f>IFERROR(IF(FF103='Classificação geral'!$G97,'Classificação geral'!$AK97,""),"")</f>
        <v>0</v>
      </c>
      <c r="FQ103" s="87" t="str">
        <f>IF(FF103='Classificação geral'!$G97,'Classificação geral'!$AL97,"")</f>
        <v/>
      </c>
      <c r="FR103" s="77" t="str">
        <f>IFERROR(RANK(FQ103,FQ:FQ,0)+ COUNTIF(FQ$12:FQ102,FQ103),"")</f>
        <v/>
      </c>
      <c r="FT103" s="87" t="str">
        <f>IFERROR(IF(AND('Classificação geral'!$G97="misto",'Classificação geral'!$H97=3,'Classificação geral'!$F97="par"),'Classificação geral'!$C97,""),"")</f>
        <v/>
      </c>
      <c r="FU103" s="88">
        <f>IF(FT103='Classificação geral'!$C97,'Classificação geral'!$D97,"")</f>
        <v>0</v>
      </c>
      <c r="FV103" s="88">
        <f>IF(FT103='Classificação geral'!$C97,'Classificação geral'!$E97,"")</f>
        <v>0</v>
      </c>
      <c r="FW103" s="88" t="str">
        <f>IF(FT103='Classificação geral'!$C97,'Classificação geral'!$F97,"")</f>
        <v/>
      </c>
      <c r="FX103" s="88" t="str">
        <f>IF(FT103='Classificação geral'!$C97,'Classificação geral'!$G97,"")</f>
        <v/>
      </c>
      <c r="FY103" s="87">
        <f>IF(FX103='Classificação geral'!$G97,'Classificação geral'!$H97,"")</f>
        <v>0</v>
      </c>
      <c r="FZ103" s="176">
        <f>IFERROR(IF(FX103='Classificação geral'!$G97,'Classificação geral'!$K97,""),"")</f>
        <v>0</v>
      </c>
      <c r="GA103" s="176">
        <f>IFERROR(IF(FX103='Classificação geral'!$G97,'Classificação geral'!$L97,""),"")</f>
        <v>0</v>
      </c>
      <c r="GB103" s="176">
        <f>IFERROR(IF(FX103='Classificação geral'!$G97,'Classificação geral'!$J97,""),"")</f>
        <v>0</v>
      </c>
      <c r="GC103" s="176" t="str">
        <f>IFERROR(IF(FX103='Classificação geral'!$G97,'Classificação geral'!$EP97,""),"")</f>
        <v/>
      </c>
      <c r="GD103" s="176" t="str">
        <f>IFERROR(IF(FX103='Classificação geral'!$G97,'Classificação geral'!$EQ97,""),"")</f>
        <v/>
      </c>
      <c r="GE103" s="176" t="str">
        <f>IFERROR(IF(FX103='Classificação geral'!$G97,'Classificação geral'!$ER97,""),"")</f>
        <v/>
      </c>
      <c r="GF103" s="176" t="str">
        <f>IFERROR(IF(FX103='Classificação geral'!$G97,'Classificação geral'!$ES97,""),"")</f>
        <v/>
      </c>
      <c r="GG103" s="176" t="str">
        <f>IFERROR(IF(FX103='Classificação geral'!$G97,'Classificação geral'!$ET97,""),"")</f>
        <v/>
      </c>
      <c r="GH103" s="180">
        <f>IFERROR(IF(FX103='Classificação geral'!$G97,'Classificação geral'!$AK97,""),"")</f>
        <v>0</v>
      </c>
      <c r="GI103" s="87" t="str">
        <f>IF(FX103='Classificação geral'!$G97,'Classificação geral'!$AL97,"")</f>
        <v/>
      </c>
      <c r="GJ103" s="77" t="str">
        <f>IFERROR(RANK(GI103,GI:GI,0)+ COUNTIF(GI$12:GI102,GI103),"")</f>
        <v/>
      </c>
    </row>
    <row r="104" spans="2:192" s="12" customFormat="1" ht="21.75" customHeight="1" x14ac:dyDescent="0.3">
      <c r="B104" s="17"/>
      <c r="C104" s="17"/>
      <c r="D104" s="17"/>
      <c r="E104" s="17"/>
      <c r="F104" s="18"/>
      <c r="G104" s="18"/>
      <c r="H104" s="18"/>
      <c r="I104" s="18"/>
      <c r="J104" s="18"/>
      <c r="K104" s="18"/>
      <c r="L104" s="18"/>
      <c r="M104" s="18"/>
      <c r="N104" s="18"/>
      <c r="O104" s="18"/>
      <c r="P104" s="18"/>
      <c r="Q104" s="18"/>
      <c r="R104" s="47"/>
      <c r="S104" s="47"/>
      <c r="T104" s="47"/>
      <c r="U104" s="55"/>
      <c r="V104" s="55"/>
      <c r="W104" s="55"/>
      <c r="X104" s="55"/>
      <c r="Y104" s="13"/>
      <c r="Z104" s="13"/>
      <c r="AA104" s="18"/>
      <c r="AB104" s="18"/>
      <c r="AC104" s="18"/>
      <c r="AD104" s="18"/>
      <c r="AE104" s="18"/>
      <c r="AF104" s="18"/>
      <c r="AG104" s="18"/>
      <c r="AH104" s="18"/>
      <c r="AI104" s="18"/>
      <c r="AJ104" s="56"/>
      <c r="AK104" s="47"/>
      <c r="AN104" s="17"/>
      <c r="AO104" s="17"/>
      <c r="AP104" s="18"/>
      <c r="AQ104" s="18"/>
      <c r="AR104" s="18"/>
      <c r="AS104" s="18"/>
      <c r="AT104" s="18"/>
      <c r="AU104" s="18"/>
      <c r="AV104" s="18"/>
      <c r="AW104" s="18"/>
      <c r="AX104" s="18"/>
      <c r="AY104" s="18"/>
      <c r="AZ104" s="18"/>
      <c r="BA104" s="18"/>
      <c r="BB104" s="18"/>
      <c r="BC104" s="18"/>
      <c r="BD104" s="47"/>
      <c r="BE104" s="47"/>
      <c r="BF104" s="47"/>
      <c r="BG104" s="55"/>
      <c r="BH104" s="55"/>
      <c r="BI104" s="13"/>
      <c r="BJ104" s="13"/>
      <c r="BK104" s="13"/>
      <c r="BL104" s="13"/>
      <c r="BM104" s="13"/>
      <c r="BN104" s="13"/>
      <c r="BO104" s="13"/>
      <c r="BP104" s="13"/>
      <c r="BQ104" s="13"/>
      <c r="BR104" s="13"/>
      <c r="BS104" s="13"/>
      <c r="BT104" s="13"/>
      <c r="BU104" s="13"/>
      <c r="BV104" s="13"/>
      <c r="BW104" s="47"/>
      <c r="BY104" s="47"/>
      <c r="BZ104" s="55"/>
      <c r="CA104" s="55"/>
      <c r="CB104" s="13"/>
      <c r="CC104" s="13"/>
      <c r="CD104" s="13"/>
      <c r="CE104" s="13"/>
      <c r="CF104" s="13"/>
      <c r="CG104" s="13"/>
      <c r="CH104" s="13"/>
      <c r="CI104" s="13"/>
      <c r="CJ104" s="13"/>
      <c r="CK104" s="13"/>
      <c r="CL104" s="13"/>
      <c r="CM104" s="13"/>
      <c r="CN104" s="13"/>
      <c r="CO104" s="13"/>
      <c r="CP104" s="47"/>
      <c r="CQ104" s="47"/>
      <c r="CR104" s="47"/>
      <c r="CS104" s="47"/>
      <c r="CT104" s="47"/>
      <c r="CU104" s="47"/>
      <c r="CV104" s="47"/>
      <c r="CW104" s="47"/>
      <c r="CX104" s="47"/>
      <c r="CZ104" s="189" t="str">
        <f>IFERROR(IF(AND('Classificação geral'!$G98="fem",'Classificação geral'!$H98=3,'Classificação geral'!$F98="par"),'Classificação geral'!$C98,""),"")</f>
        <v/>
      </c>
      <c r="DA104" s="178">
        <f>IF($CZ104='Classificação geral'!$C98,'Classificação geral'!$D98,"")</f>
        <v>0</v>
      </c>
      <c r="DB104" s="178">
        <f>IF($CZ104='Classificação geral'!$C98,'Classificação geral'!$E98,"")</f>
        <v>0</v>
      </c>
      <c r="DC104" s="178" t="str">
        <f>IF($CZ104='Classificação geral'!$C98,'Classificação geral'!$F98,"")</f>
        <v/>
      </c>
      <c r="DD104" s="178" t="str">
        <f>IF($CZ104='Classificação geral'!$C98,'Classificação geral'!$G98,"")</f>
        <v/>
      </c>
      <c r="DE104" s="189">
        <f>IF($DD104='Classificação geral'!$G98,'Classificação geral'!$H98,"")</f>
        <v>0</v>
      </c>
      <c r="DF104" s="176">
        <f>IFERROR(IF(DD104='Classificação geral'!$G98,'Classificação geral'!$K98,""),"")</f>
        <v>0</v>
      </c>
      <c r="DG104" s="176">
        <f>IFERROR(IF(DD104='Classificação geral'!$G98,'Classificação geral'!$L98,""),"")</f>
        <v>0</v>
      </c>
      <c r="DH104" s="176">
        <f>IFERROR(IF(DD104='Classificação geral'!$G98,'Classificação geral'!$J98,""),"")</f>
        <v>0</v>
      </c>
      <c r="DI104" s="176" t="str">
        <f>IFERROR(IF(DD104='Classificação geral'!$G98,'Classificação geral'!$EP98,""),"")</f>
        <v/>
      </c>
      <c r="DJ104" s="176" t="str">
        <f>IFERROR(IF(DD104='Classificação geral'!$G98,'Classificação geral'!$EQ98,""),"")</f>
        <v/>
      </c>
      <c r="DK104" s="176" t="str">
        <f>IFERROR(IF(DD104='Classificação geral'!$G98,'Classificação geral'!$ER98,""),"")</f>
        <v/>
      </c>
      <c r="DL104" s="176" t="str">
        <f>IFERROR(IF(DD104='Classificação geral'!$G98,'Classificação geral'!$ES98,""),"")</f>
        <v/>
      </c>
      <c r="DM104" s="176" t="str">
        <f>IFERROR(IF(DD104='Classificação geral'!$G98,'Classificação geral'!$ET98,""),"")</f>
        <v/>
      </c>
      <c r="DN104" s="180">
        <f>IFERROR(IF(DD104='Classificação geral'!$G98,'Classificação geral'!$AK98,""),"")</f>
        <v>0</v>
      </c>
      <c r="DO104" s="190" t="str">
        <f>IF($DD104='Classificação geral'!$G98,'Classificação geral'!$AL98,"")</f>
        <v/>
      </c>
      <c r="DP104" s="179" t="str">
        <f>IFERROR(RANK(DO104,DO:DO,0)+ COUNTIF(DO$12:DO103,DO104),"")</f>
        <v/>
      </c>
      <c r="DR104" s="87" t="str">
        <f>IFERROR(IF(AND('Classificação geral'!$G98="mas",'Classificação geral'!$H98=3,'Classificação geral'!$F98="par"),'Classificação geral'!$C98,""),"")</f>
        <v/>
      </c>
      <c r="DS104" s="88">
        <f>IF($DR104='Classificação geral'!$C98,'Classificação geral'!$D98,"")</f>
        <v>0</v>
      </c>
      <c r="DT104" s="88">
        <f>IF($DR104='Classificação geral'!$C98,'Classificação geral'!$E98,"")</f>
        <v>0</v>
      </c>
      <c r="DU104" s="88" t="str">
        <f>IF($DR104='Classificação geral'!$C98,'Classificação geral'!$F98,"")</f>
        <v/>
      </c>
      <c r="DV104" s="88" t="str">
        <f>IF($DR104='Classificação geral'!$C98,'Classificação geral'!$G98,"")</f>
        <v/>
      </c>
      <c r="DW104" s="87">
        <f>IF($DV104='Classificação geral'!$G98,'Classificação geral'!$H98,"")</f>
        <v>0</v>
      </c>
      <c r="DX104" s="176">
        <f>IFERROR(IF(DV104='Classificação geral'!$G98,'Classificação geral'!$K98,""),"")</f>
        <v>0</v>
      </c>
      <c r="DY104" s="176">
        <f>IFERROR(IF(DV104='Classificação geral'!$G98,'Classificação geral'!$L98,""),"")</f>
        <v>0</v>
      </c>
      <c r="DZ104" s="176">
        <f>IFERROR(IF(DV104='Classificação geral'!$G98,'Classificação geral'!$J98,""),"")</f>
        <v>0</v>
      </c>
      <c r="EA104" s="176" t="str">
        <f>IFERROR(IF(DV104='Classificação geral'!$G98,'Classificação geral'!$EP98,""),"")</f>
        <v/>
      </c>
      <c r="EB104" s="176" t="str">
        <f>IFERROR(IF(DV104='Classificação geral'!$G98,'Classificação geral'!$EQ98,""),"")</f>
        <v/>
      </c>
      <c r="EC104" s="176" t="str">
        <f>IFERROR(IF(DV104='Classificação geral'!$G98,'Classificação geral'!$ER98,""),"")</f>
        <v/>
      </c>
      <c r="ED104" s="176" t="str">
        <f>IFERROR(IF(DV104='Classificação geral'!$G98,'Classificação geral'!$ES98,""),"")</f>
        <v/>
      </c>
      <c r="EE104" s="176" t="str">
        <f>IFERROR(IF(DV104='Classificação geral'!$G98,'Classificação geral'!$ET98,""),"")</f>
        <v/>
      </c>
      <c r="EF104" s="180">
        <f>IFERROR(IF(DV104='Classificação geral'!$G98,'Classificação geral'!$AK98,""),"")</f>
        <v>0</v>
      </c>
      <c r="EG104" s="87" t="str">
        <f>IF($DV104='Classificação geral'!$G98,'Classificação geral'!$AL98,"")</f>
        <v/>
      </c>
      <c r="EH104" s="77" t="str">
        <f>IFERROR(RANK(EG104,EG:EG,0)+ COUNTIF(EG$12:EG103,EG104),"")</f>
        <v/>
      </c>
      <c r="EJ104" s="87" t="str">
        <f>IFERROR(IF(AND('Classificação geral'!$G98="fem",'Classificação geral'!$H98=3,'Classificação geral'!$F98="trio"),'Classificação geral'!$C98,""),"")</f>
        <v/>
      </c>
      <c r="EK104" s="88">
        <f>IF(EJ104='Classificação geral'!$C98,'Classificação geral'!$D98,"")</f>
        <v>0</v>
      </c>
      <c r="EL104" s="88">
        <f>IF(EJ104='Classificação geral'!$C98,'Classificação geral'!$E98,"")</f>
        <v>0</v>
      </c>
      <c r="EM104" s="88" t="str">
        <f>IF(EJ104='Classificação geral'!$C98,'Classificação geral'!$F98,"")</f>
        <v/>
      </c>
      <c r="EN104" s="88" t="str">
        <f>IF(EJ104='Classificação geral'!$C98,'Classificação geral'!$G98,"")</f>
        <v/>
      </c>
      <c r="EO104" s="87">
        <f>IF(EN104='Classificação geral'!$G98,'Classificação geral'!$H98,"")</f>
        <v>0</v>
      </c>
      <c r="EP104" s="176">
        <f>IFERROR(IF(EN104='Classificação geral'!$G98,'Classificação geral'!$K98,""),"")</f>
        <v>0</v>
      </c>
      <c r="EQ104" s="176">
        <f>IFERROR(IF(EN104='Classificação geral'!$G98,'Classificação geral'!$L98,""),"")</f>
        <v>0</v>
      </c>
      <c r="ER104" s="176">
        <f>IFERROR(IF(EN104='Classificação geral'!$G98,'Classificação geral'!$J98,""),"")</f>
        <v>0</v>
      </c>
      <c r="ES104" s="176" t="str">
        <f>IFERROR(IF(EN104='Classificação geral'!$G98,'Classificação geral'!$EP98,""),"")</f>
        <v/>
      </c>
      <c r="ET104" s="176" t="str">
        <f>IFERROR(IF(EN104='Classificação geral'!$G98,'Classificação geral'!$EQ98,""),"")</f>
        <v/>
      </c>
      <c r="EU104" s="176" t="str">
        <f>IFERROR(IF(EN104='Classificação geral'!$G98,'Classificação geral'!$ER98,""),"")</f>
        <v/>
      </c>
      <c r="EV104" s="176" t="str">
        <f>IFERROR(IF(EN104='Classificação geral'!$G98,'Classificação geral'!$ES98,""),"")</f>
        <v/>
      </c>
      <c r="EW104" s="176" t="str">
        <f>IFERROR(IF(EN104='Classificação geral'!$G98,'Classificação geral'!$ET98,""),"")</f>
        <v/>
      </c>
      <c r="EX104" s="180">
        <f>IFERROR(IF(EN104='Classificação geral'!$G98,'Classificação geral'!$AK98,""),"")</f>
        <v>0</v>
      </c>
      <c r="EY104" s="87" t="str">
        <f>IF(EN104='Classificação geral'!$G98,'Classificação geral'!$AL98,"")</f>
        <v/>
      </c>
      <c r="EZ104" s="77" t="str">
        <f>IFERROR(RANK(EY104,EY:EY,0)+ COUNTIF(EY$12:EY103,EY104),"")</f>
        <v/>
      </c>
      <c r="FB104" s="87" t="str">
        <f>IFERROR(IF(AND('Classificação geral'!$G98="mas",'Classificação geral'!$H98=3,'Classificação geral'!$F98="trio"),'Classificação geral'!$C98,""),"")</f>
        <v/>
      </c>
      <c r="FC104" s="88">
        <f>IF(FB104='Classificação geral'!$C98,'Classificação geral'!$D98,"")</f>
        <v>0</v>
      </c>
      <c r="FD104" s="88">
        <f>IF(FB104='Classificação geral'!$C98,'Classificação geral'!$E98,"")</f>
        <v>0</v>
      </c>
      <c r="FE104" s="88" t="str">
        <f>IF(FB104='Classificação geral'!$C98,'Classificação geral'!$F98,"")</f>
        <v/>
      </c>
      <c r="FF104" s="88" t="str">
        <f>IF(FB104='Classificação geral'!$C98,'Classificação geral'!$G98,"")</f>
        <v/>
      </c>
      <c r="FG104" s="87">
        <f>IF(FF104='Classificação geral'!$G98,'Classificação geral'!$H98,"")</f>
        <v>0</v>
      </c>
      <c r="FH104" s="176">
        <f>IFERROR(IF(FF104='Classificação geral'!$G98,'Classificação geral'!$K98,""),"")</f>
        <v>0</v>
      </c>
      <c r="FI104" s="176">
        <f>IFERROR(IF(FF104='Classificação geral'!$G98,'Classificação geral'!$L98,""),"")</f>
        <v>0</v>
      </c>
      <c r="FJ104" s="176">
        <f>IFERROR(IF(FF104='Classificação geral'!$G98,'Classificação geral'!$J98,""),"")</f>
        <v>0</v>
      </c>
      <c r="FK104" s="176" t="str">
        <f>IFERROR(IF(FF104='Classificação geral'!$G98,'Classificação geral'!$EP98,""),"")</f>
        <v/>
      </c>
      <c r="FL104" s="176" t="str">
        <f>IFERROR(IF(FF104='Classificação geral'!$G98,'Classificação geral'!$EQ98,""),"")</f>
        <v/>
      </c>
      <c r="FM104" s="176" t="str">
        <f>IFERROR(IF(FF104='Classificação geral'!$G98,'Classificação geral'!$ER98,""),"")</f>
        <v/>
      </c>
      <c r="FN104" s="176" t="str">
        <f>IFERROR(IF(FF104='Classificação geral'!$G98,'Classificação geral'!$ES98,""),"")</f>
        <v/>
      </c>
      <c r="FO104" s="176" t="str">
        <f>IFERROR(IF(FF104='Classificação geral'!$G98,'Classificação geral'!$ET98,""),"")</f>
        <v/>
      </c>
      <c r="FP104" s="180">
        <f>IFERROR(IF(FF104='Classificação geral'!$G98,'Classificação geral'!$AK98,""),"")</f>
        <v>0</v>
      </c>
      <c r="FQ104" s="87" t="str">
        <f>IF(FF104='Classificação geral'!$G98,'Classificação geral'!$AL98,"")</f>
        <v/>
      </c>
      <c r="FR104" s="77" t="str">
        <f>IFERROR(RANK(FQ104,FQ:FQ,0)+ COUNTIF(FQ$12:FQ103,FQ104),"")</f>
        <v/>
      </c>
      <c r="FT104" s="87" t="str">
        <f>IFERROR(IF(AND('Classificação geral'!$G98="misto",'Classificação geral'!$H98=3,'Classificação geral'!$F98="par"),'Classificação geral'!$C98,""),"")</f>
        <v/>
      </c>
      <c r="FU104" s="88">
        <f>IF(FT104='Classificação geral'!$C98,'Classificação geral'!$D98,"")</f>
        <v>0</v>
      </c>
      <c r="FV104" s="88">
        <f>IF(FT104='Classificação geral'!$C98,'Classificação geral'!$E98,"")</f>
        <v>0</v>
      </c>
      <c r="FW104" s="88" t="str">
        <f>IF(FT104='Classificação geral'!$C98,'Classificação geral'!$F98,"")</f>
        <v/>
      </c>
      <c r="FX104" s="88" t="str">
        <f>IF(FT104='Classificação geral'!$C98,'Classificação geral'!$G98,"")</f>
        <v/>
      </c>
      <c r="FY104" s="87">
        <f>IF(FX104='Classificação geral'!$G98,'Classificação geral'!$H98,"")</f>
        <v>0</v>
      </c>
      <c r="FZ104" s="176">
        <f>IFERROR(IF(FX104='Classificação geral'!$G98,'Classificação geral'!$K98,""),"")</f>
        <v>0</v>
      </c>
      <c r="GA104" s="176">
        <f>IFERROR(IF(FX104='Classificação geral'!$G98,'Classificação geral'!$L98,""),"")</f>
        <v>0</v>
      </c>
      <c r="GB104" s="176">
        <f>IFERROR(IF(FX104='Classificação geral'!$G98,'Classificação geral'!$J98,""),"")</f>
        <v>0</v>
      </c>
      <c r="GC104" s="176" t="str">
        <f>IFERROR(IF(FX104='Classificação geral'!$G98,'Classificação geral'!$EP98,""),"")</f>
        <v/>
      </c>
      <c r="GD104" s="176" t="str">
        <f>IFERROR(IF(FX104='Classificação geral'!$G98,'Classificação geral'!$EQ98,""),"")</f>
        <v/>
      </c>
      <c r="GE104" s="176" t="str">
        <f>IFERROR(IF(FX104='Classificação geral'!$G98,'Classificação geral'!$ER98,""),"")</f>
        <v/>
      </c>
      <c r="GF104" s="176" t="str">
        <f>IFERROR(IF(FX104='Classificação geral'!$G98,'Classificação geral'!$ES98,""),"")</f>
        <v/>
      </c>
      <c r="GG104" s="176" t="str">
        <f>IFERROR(IF(FX104='Classificação geral'!$G98,'Classificação geral'!$ET98,""),"")</f>
        <v/>
      </c>
      <c r="GH104" s="180">
        <f>IFERROR(IF(FX104='Classificação geral'!$G98,'Classificação geral'!$AK98,""),"")</f>
        <v>0</v>
      </c>
      <c r="GI104" s="87" t="str">
        <f>IF(FX104='Classificação geral'!$G98,'Classificação geral'!$AL98,"")</f>
        <v/>
      </c>
      <c r="GJ104" s="77" t="str">
        <f>IFERROR(RANK(GI104,GI:GI,0)+ COUNTIF(GI$12:GI103,GI104),"")</f>
        <v/>
      </c>
    </row>
    <row r="105" spans="2:192" s="12" customFormat="1" ht="21.75" customHeight="1" x14ac:dyDescent="0.3">
      <c r="B105" s="17"/>
      <c r="C105" s="17"/>
      <c r="D105" s="17"/>
      <c r="E105" s="17"/>
      <c r="F105" s="18"/>
      <c r="G105" s="18"/>
      <c r="H105" s="18"/>
      <c r="I105" s="18"/>
      <c r="J105" s="18"/>
      <c r="K105" s="18"/>
      <c r="L105" s="18"/>
      <c r="M105" s="18"/>
      <c r="N105" s="18"/>
      <c r="O105" s="18"/>
      <c r="P105" s="18"/>
      <c r="Q105" s="18"/>
      <c r="R105" s="47"/>
      <c r="S105" s="47"/>
      <c r="T105" s="47"/>
      <c r="U105" s="55"/>
      <c r="V105" s="55"/>
      <c r="W105" s="55"/>
      <c r="X105" s="55"/>
      <c r="Y105" s="13"/>
      <c r="Z105" s="13"/>
      <c r="AA105" s="18"/>
      <c r="AB105" s="18"/>
      <c r="AC105" s="18"/>
      <c r="AD105" s="18"/>
      <c r="AE105" s="18"/>
      <c r="AF105" s="18"/>
      <c r="AG105" s="18"/>
      <c r="AH105" s="18"/>
      <c r="AI105" s="18"/>
      <c r="AJ105" s="56"/>
      <c r="AK105" s="47"/>
      <c r="AN105" s="17"/>
      <c r="AO105" s="17"/>
      <c r="AP105" s="18"/>
      <c r="AQ105" s="18"/>
      <c r="AR105" s="18"/>
      <c r="AS105" s="18"/>
      <c r="AT105" s="18"/>
      <c r="AU105" s="18"/>
      <c r="AV105" s="18"/>
      <c r="AW105" s="18"/>
      <c r="AX105" s="18"/>
      <c r="AY105" s="18"/>
      <c r="AZ105" s="18"/>
      <c r="BA105" s="18"/>
      <c r="BB105" s="18"/>
      <c r="BC105" s="18"/>
      <c r="BD105" s="47"/>
      <c r="BE105" s="47"/>
      <c r="BF105" s="47"/>
      <c r="BG105" s="55"/>
      <c r="BH105" s="55"/>
      <c r="BI105" s="13"/>
      <c r="BJ105" s="13"/>
      <c r="BK105" s="13"/>
      <c r="BL105" s="13"/>
      <c r="BM105" s="13"/>
      <c r="BN105" s="13"/>
      <c r="BO105" s="13"/>
      <c r="BP105" s="13"/>
      <c r="BQ105" s="13"/>
      <c r="BR105" s="13"/>
      <c r="BS105" s="13"/>
      <c r="BT105" s="13"/>
      <c r="BU105" s="13"/>
      <c r="BV105" s="13"/>
      <c r="BW105" s="47"/>
      <c r="BY105" s="47"/>
      <c r="BZ105" s="55"/>
      <c r="CA105" s="55"/>
      <c r="CB105" s="13"/>
      <c r="CC105" s="13"/>
      <c r="CD105" s="13"/>
      <c r="CE105" s="13"/>
      <c r="CF105" s="13"/>
      <c r="CG105" s="13"/>
      <c r="CH105" s="13"/>
      <c r="CI105" s="13"/>
      <c r="CJ105" s="13"/>
      <c r="CK105" s="13"/>
      <c r="CL105" s="13"/>
      <c r="CM105" s="13"/>
      <c r="CN105" s="13"/>
      <c r="CO105" s="13"/>
      <c r="CP105" s="47"/>
      <c r="CQ105" s="47"/>
      <c r="CR105" s="47"/>
      <c r="CS105" s="47"/>
      <c r="CT105" s="47"/>
      <c r="CU105" s="47"/>
      <c r="CV105" s="47"/>
      <c r="CW105" s="47"/>
      <c r="CX105" s="47"/>
      <c r="CZ105" s="189" t="str">
        <f>IFERROR(IF(AND('Classificação geral'!$G99="fem",'Classificação geral'!$H99=3,'Classificação geral'!$F99="par"),'Classificação geral'!$C99,""),"")</f>
        <v/>
      </c>
      <c r="DA105" s="178">
        <f>IF($CZ105='Classificação geral'!$C99,'Classificação geral'!$D99,"")</f>
        <v>0</v>
      </c>
      <c r="DB105" s="178">
        <f>IF($CZ105='Classificação geral'!$C99,'Classificação geral'!$E99,"")</f>
        <v>0</v>
      </c>
      <c r="DC105" s="178" t="str">
        <f>IF($CZ105='Classificação geral'!$C99,'Classificação geral'!$F99,"")</f>
        <v/>
      </c>
      <c r="DD105" s="178" t="str">
        <f>IF($CZ105='Classificação geral'!$C99,'Classificação geral'!$G99,"")</f>
        <v/>
      </c>
      <c r="DE105" s="189">
        <f>IF($DD105='Classificação geral'!$G99,'Classificação geral'!$H99,"")</f>
        <v>0</v>
      </c>
      <c r="DF105" s="176">
        <f>IFERROR(IF(DD105='Classificação geral'!$G99,'Classificação geral'!$K99,""),"")</f>
        <v>0</v>
      </c>
      <c r="DG105" s="176">
        <f>IFERROR(IF(DD105='Classificação geral'!$G99,'Classificação geral'!$L99,""),"")</f>
        <v>0</v>
      </c>
      <c r="DH105" s="176">
        <f>IFERROR(IF(DD105='Classificação geral'!$G99,'Classificação geral'!$J99,""),"")</f>
        <v>0</v>
      </c>
      <c r="DI105" s="176" t="str">
        <f>IFERROR(IF(DD105='Classificação geral'!$G99,'Classificação geral'!$EP99,""),"")</f>
        <v/>
      </c>
      <c r="DJ105" s="176" t="str">
        <f>IFERROR(IF(DD105='Classificação geral'!$G99,'Classificação geral'!$EQ99,""),"")</f>
        <v/>
      </c>
      <c r="DK105" s="176" t="str">
        <f>IFERROR(IF(DD105='Classificação geral'!$G99,'Classificação geral'!$ER99,""),"")</f>
        <v/>
      </c>
      <c r="DL105" s="176" t="str">
        <f>IFERROR(IF(DD105='Classificação geral'!$G99,'Classificação geral'!$ES99,""),"")</f>
        <v/>
      </c>
      <c r="DM105" s="176" t="str">
        <f>IFERROR(IF(DD105='Classificação geral'!$G99,'Classificação geral'!$ET99,""),"")</f>
        <v/>
      </c>
      <c r="DN105" s="180">
        <f>IFERROR(IF(DD105='Classificação geral'!$G99,'Classificação geral'!$AK99,""),"")</f>
        <v>0</v>
      </c>
      <c r="DO105" s="190" t="str">
        <f>IF($DD105='Classificação geral'!$G99,'Classificação geral'!$AL99,"")</f>
        <v/>
      </c>
      <c r="DP105" s="179" t="str">
        <f>IFERROR(RANK(DO105,DO:DO,0)+ COUNTIF(DO$12:DO104,DO105),"")</f>
        <v/>
      </c>
      <c r="DR105" s="87" t="str">
        <f>IFERROR(IF(AND('Classificação geral'!$G99="mas",'Classificação geral'!$H99=3,'Classificação geral'!$F99="par"),'Classificação geral'!$C99,""),"")</f>
        <v/>
      </c>
      <c r="DS105" s="88">
        <f>IF($DR105='Classificação geral'!$C99,'Classificação geral'!$D99,"")</f>
        <v>0</v>
      </c>
      <c r="DT105" s="88">
        <f>IF($DR105='Classificação geral'!$C99,'Classificação geral'!$E99,"")</f>
        <v>0</v>
      </c>
      <c r="DU105" s="88" t="str">
        <f>IF($DR105='Classificação geral'!$C99,'Classificação geral'!$F99,"")</f>
        <v/>
      </c>
      <c r="DV105" s="88" t="str">
        <f>IF($DR105='Classificação geral'!$C99,'Classificação geral'!$G99,"")</f>
        <v/>
      </c>
      <c r="DW105" s="87">
        <f>IF($DV105='Classificação geral'!$G99,'Classificação geral'!$H99,"")</f>
        <v>0</v>
      </c>
      <c r="DX105" s="176">
        <f>IFERROR(IF(DV105='Classificação geral'!$G99,'Classificação geral'!$K99,""),"")</f>
        <v>0</v>
      </c>
      <c r="DY105" s="176">
        <f>IFERROR(IF(DV105='Classificação geral'!$G99,'Classificação geral'!$L99,""),"")</f>
        <v>0</v>
      </c>
      <c r="DZ105" s="176">
        <f>IFERROR(IF(DV105='Classificação geral'!$G99,'Classificação geral'!$J99,""),"")</f>
        <v>0</v>
      </c>
      <c r="EA105" s="176" t="str">
        <f>IFERROR(IF(DV105='Classificação geral'!$G99,'Classificação geral'!$EP99,""),"")</f>
        <v/>
      </c>
      <c r="EB105" s="176" t="str">
        <f>IFERROR(IF(DV105='Classificação geral'!$G99,'Classificação geral'!$EQ99,""),"")</f>
        <v/>
      </c>
      <c r="EC105" s="176" t="str">
        <f>IFERROR(IF(DV105='Classificação geral'!$G99,'Classificação geral'!$ER99,""),"")</f>
        <v/>
      </c>
      <c r="ED105" s="176" t="str">
        <f>IFERROR(IF(DV105='Classificação geral'!$G99,'Classificação geral'!$ES99,""),"")</f>
        <v/>
      </c>
      <c r="EE105" s="176" t="str">
        <f>IFERROR(IF(DV105='Classificação geral'!$G99,'Classificação geral'!$ET99,""),"")</f>
        <v/>
      </c>
      <c r="EF105" s="180">
        <f>IFERROR(IF(DV105='Classificação geral'!$G99,'Classificação geral'!$AK99,""),"")</f>
        <v>0</v>
      </c>
      <c r="EG105" s="87" t="str">
        <f>IF($DV105='Classificação geral'!$G99,'Classificação geral'!$AL99,"")</f>
        <v/>
      </c>
      <c r="EH105" s="77" t="str">
        <f>IFERROR(RANK(EG105,EG:EG,0)+ COUNTIF(EG$12:EG104,EG105),"")</f>
        <v/>
      </c>
      <c r="EJ105" s="87" t="str">
        <f>IFERROR(IF(AND('Classificação geral'!$G99="fem",'Classificação geral'!$H99=3,'Classificação geral'!$F99="trio"),'Classificação geral'!$C99,""),"")</f>
        <v/>
      </c>
      <c r="EK105" s="88">
        <f>IF(EJ105='Classificação geral'!$C99,'Classificação geral'!$D99,"")</f>
        <v>0</v>
      </c>
      <c r="EL105" s="88">
        <f>IF(EJ105='Classificação geral'!$C99,'Classificação geral'!$E99,"")</f>
        <v>0</v>
      </c>
      <c r="EM105" s="88" t="str">
        <f>IF(EJ105='Classificação geral'!$C99,'Classificação geral'!$F99,"")</f>
        <v/>
      </c>
      <c r="EN105" s="88" t="str">
        <f>IF(EJ105='Classificação geral'!$C99,'Classificação geral'!$G99,"")</f>
        <v/>
      </c>
      <c r="EO105" s="87">
        <f>IF(EN105='Classificação geral'!$G99,'Classificação geral'!$H99,"")</f>
        <v>0</v>
      </c>
      <c r="EP105" s="176">
        <f>IFERROR(IF(EN105='Classificação geral'!$G99,'Classificação geral'!$K99,""),"")</f>
        <v>0</v>
      </c>
      <c r="EQ105" s="176">
        <f>IFERROR(IF(EN105='Classificação geral'!$G99,'Classificação geral'!$L99,""),"")</f>
        <v>0</v>
      </c>
      <c r="ER105" s="176">
        <f>IFERROR(IF(EN105='Classificação geral'!$G99,'Classificação geral'!$J99,""),"")</f>
        <v>0</v>
      </c>
      <c r="ES105" s="176" t="str">
        <f>IFERROR(IF(EN105='Classificação geral'!$G99,'Classificação geral'!$EP99,""),"")</f>
        <v/>
      </c>
      <c r="ET105" s="176" t="str">
        <f>IFERROR(IF(EN105='Classificação geral'!$G99,'Classificação geral'!$EQ99,""),"")</f>
        <v/>
      </c>
      <c r="EU105" s="176" t="str">
        <f>IFERROR(IF(EN105='Classificação geral'!$G99,'Classificação geral'!$ER99,""),"")</f>
        <v/>
      </c>
      <c r="EV105" s="176" t="str">
        <f>IFERROR(IF(EN105='Classificação geral'!$G99,'Classificação geral'!$ES99,""),"")</f>
        <v/>
      </c>
      <c r="EW105" s="176" t="str">
        <f>IFERROR(IF(EN105='Classificação geral'!$G99,'Classificação geral'!$ET99,""),"")</f>
        <v/>
      </c>
      <c r="EX105" s="180">
        <f>IFERROR(IF(EN105='Classificação geral'!$G99,'Classificação geral'!$AK99,""),"")</f>
        <v>0</v>
      </c>
      <c r="EY105" s="87" t="str">
        <f>IF(EN105='Classificação geral'!$G99,'Classificação geral'!$AL99,"")</f>
        <v/>
      </c>
      <c r="EZ105" s="77" t="str">
        <f>IFERROR(RANK(EY105,EY:EY,0)+ COUNTIF(EY$12:EY104,EY105),"")</f>
        <v/>
      </c>
      <c r="FB105" s="87" t="str">
        <f>IFERROR(IF(AND('Classificação geral'!$G99="mas",'Classificação geral'!$H99=3,'Classificação geral'!$F99="trio"),'Classificação geral'!$C99,""),"")</f>
        <v/>
      </c>
      <c r="FC105" s="88">
        <f>IF(FB105='Classificação geral'!$C99,'Classificação geral'!$D99,"")</f>
        <v>0</v>
      </c>
      <c r="FD105" s="88">
        <f>IF(FB105='Classificação geral'!$C99,'Classificação geral'!$E99,"")</f>
        <v>0</v>
      </c>
      <c r="FE105" s="88" t="str">
        <f>IF(FB105='Classificação geral'!$C99,'Classificação geral'!$F99,"")</f>
        <v/>
      </c>
      <c r="FF105" s="88" t="str">
        <f>IF(FB105='Classificação geral'!$C99,'Classificação geral'!$G99,"")</f>
        <v/>
      </c>
      <c r="FG105" s="87">
        <f>IF(FF105='Classificação geral'!$G99,'Classificação geral'!$H99,"")</f>
        <v>0</v>
      </c>
      <c r="FH105" s="176">
        <f>IFERROR(IF(FF105='Classificação geral'!$G99,'Classificação geral'!$K99,""),"")</f>
        <v>0</v>
      </c>
      <c r="FI105" s="176">
        <f>IFERROR(IF(FF105='Classificação geral'!$G99,'Classificação geral'!$L99,""),"")</f>
        <v>0</v>
      </c>
      <c r="FJ105" s="176">
        <f>IFERROR(IF(FF105='Classificação geral'!$G99,'Classificação geral'!$J99,""),"")</f>
        <v>0</v>
      </c>
      <c r="FK105" s="176" t="str">
        <f>IFERROR(IF(FF105='Classificação geral'!$G99,'Classificação geral'!$EP99,""),"")</f>
        <v/>
      </c>
      <c r="FL105" s="176" t="str">
        <f>IFERROR(IF(FF105='Classificação geral'!$G99,'Classificação geral'!$EQ99,""),"")</f>
        <v/>
      </c>
      <c r="FM105" s="176" t="str">
        <f>IFERROR(IF(FF105='Classificação geral'!$G99,'Classificação geral'!$ER99,""),"")</f>
        <v/>
      </c>
      <c r="FN105" s="176" t="str">
        <f>IFERROR(IF(FF105='Classificação geral'!$G99,'Classificação geral'!$ES99,""),"")</f>
        <v/>
      </c>
      <c r="FO105" s="176" t="str">
        <f>IFERROR(IF(FF105='Classificação geral'!$G99,'Classificação geral'!$ET99,""),"")</f>
        <v/>
      </c>
      <c r="FP105" s="180">
        <f>IFERROR(IF(FF105='Classificação geral'!$G99,'Classificação geral'!$AK99,""),"")</f>
        <v>0</v>
      </c>
      <c r="FQ105" s="87" t="str">
        <f>IF(FF105='Classificação geral'!$G99,'Classificação geral'!$AL99,"")</f>
        <v/>
      </c>
      <c r="FR105" s="77" t="str">
        <f>IFERROR(RANK(FQ105,FQ:FQ,0)+ COUNTIF(FQ$12:FQ104,FQ105),"")</f>
        <v/>
      </c>
      <c r="FT105" s="87" t="str">
        <f>IFERROR(IF(AND('Classificação geral'!$G99="misto",'Classificação geral'!$H99=3,'Classificação geral'!$F99="par"),'Classificação geral'!$C99,""),"")</f>
        <v/>
      </c>
      <c r="FU105" s="88">
        <f>IF(FT105='Classificação geral'!$C99,'Classificação geral'!$D99,"")</f>
        <v>0</v>
      </c>
      <c r="FV105" s="88">
        <f>IF(FT105='Classificação geral'!$C99,'Classificação geral'!$E99,"")</f>
        <v>0</v>
      </c>
      <c r="FW105" s="88" t="str">
        <f>IF(FT105='Classificação geral'!$C99,'Classificação geral'!$F99,"")</f>
        <v/>
      </c>
      <c r="FX105" s="88" t="str">
        <f>IF(FT105='Classificação geral'!$C99,'Classificação geral'!$G99,"")</f>
        <v/>
      </c>
      <c r="FY105" s="87">
        <f>IF(FX105='Classificação geral'!$G99,'Classificação geral'!$H99,"")</f>
        <v>0</v>
      </c>
      <c r="FZ105" s="176">
        <f>IFERROR(IF(FX105='Classificação geral'!$G99,'Classificação geral'!$K99,""),"")</f>
        <v>0</v>
      </c>
      <c r="GA105" s="176">
        <f>IFERROR(IF(FX105='Classificação geral'!$G99,'Classificação geral'!$L99,""),"")</f>
        <v>0</v>
      </c>
      <c r="GB105" s="176">
        <f>IFERROR(IF(FX105='Classificação geral'!$G99,'Classificação geral'!$J99,""),"")</f>
        <v>0</v>
      </c>
      <c r="GC105" s="176" t="str">
        <f>IFERROR(IF(FX105='Classificação geral'!$G99,'Classificação geral'!$EP99,""),"")</f>
        <v/>
      </c>
      <c r="GD105" s="176" t="str">
        <f>IFERROR(IF(FX105='Classificação geral'!$G99,'Classificação geral'!$EQ99,""),"")</f>
        <v/>
      </c>
      <c r="GE105" s="176" t="str">
        <f>IFERROR(IF(FX105='Classificação geral'!$G99,'Classificação geral'!$ER99,""),"")</f>
        <v/>
      </c>
      <c r="GF105" s="176" t="str">
        <f>IFERROR(IF(FX105='Classificação geral'!$G99,'Classificação geral'!$ES99,""),"")</f>
        <v/>
      </c>
      <c r="GG105" s="176" t="str">
        <f>IFERROR(IF(FX105='Classificação geral'!$G99,'Classificação geral'!$ET99,""),"")</f>
        <v/>
      </c>
      <c r="GH105" s="180">
        <f>IFERROR(IF(FX105='Classificação geral'!$G99,'Classificação geral'!$AK99,""),"")</f>
        <v>0</v>
      </c>
      <c r="GI105" s="87" t="str">
        <f>IF(FX105='Classificação geral'!$G99,'Classificação geral'!$AL99,"")</f>
        <v/>
      </c>
      <c r="GJ105" s="77" t="str">
        <f>IFERROR(RANK(GI105,GI:GI,0)+ COUNTIF(GI$12:GI104,GI105),"")</f>
        <v/>
      </c>
    </row>
    <row r="106" spans="2:192" s="12" customFormat="1" ht="18.75" customHeight="1" x14ac:dyDescent="0.3">
      <c r="B106" s="17"/>
      <c r="C106" s="17"/>
      <c r="D106" s="17"/>
      <c r="E106" s="17"/>
      <c r="F106" s="18"/>
      <c r="G106" s="18"/>
      <c r="H106" s="18"/>
      <c r="I106" s="18"/>
      <c r="J106" s="18"/>
      <c r="K106" s="18"/>
      <c r="L106" s="18"/>
      <c r="M106" s="18"/>
      <c r="N106" s="18"/>
      <c r="O106" s="18"/>
      <c r="P106" s="18"/>
      <c r="Q106" s="18"/>
      <c r="R106" s="47"/>
      <c r="S106" s="47"/>
      <c r="T106" s="47"/>
      <c r="U106" s="55"/>
      <c r="V106" s="55"/>
      <c r="W106" s="55"/>
      <c r="X106" s="55"/>
      <c r="Y106" s="13"/>
      <c r="Z106" s="13"/>
      <c r="AA106" s="18"/>
      <c r="AB106" s="18"/>
      <c r="AC106" s="18"/>
      <c r="AD106" s="18"/>
      <c r="AE106" s="18"/>
      <c r="AF106" s="18"/>
      <c r="AG106" s="18"/>
      <c r="AH106" s="18"/>
      <c r="AI106" s="18"/>
      <c r="AJ106" s="56"/>
      <c r="AK106" s="47"/>
      <c r="AN106" s="17"/>
      <c r="AO106" s="17"/>
      <c r="AP106" s="18"/>
      <c r="AQ106" s="18"/>
      <c r="AR106" s="18"/>
      <c r="AS106" s="18"/>
      <c r="AT106" s="18"/>
      <c r="AU106" s="18"/>
      <c r="AV106" s="18"/>
      <c r="AW106" s="18"/>
      <c r="AX106" s="18"/>
      <c r="AY106" s="18"/>
      <c r="AZ106" s="18"/>
      <c r="BA106" s="18"/>
      <c r="BB106" s="18"/>
      <c r="BC106" s="18"/>
      <c r="BD106" s="47"/>
      <c r="BE106" s="47"/>
      <c r="BF106" s="47"/>
      <c r="BG106" s="55"/>
      <c r="BH106" s="55"/>
      <c r="BI106" s="13"/>
      <c r="BJ106" s="13"/>
      <c r="BK106" s="13"/>
      <c r="BL106" s="13"/>
      <c r="BM106" s="13"/>
      <c r="BN106" s="13"/>
      <c r="BO106" s="13"/>
      <c r="BP106" s="13"/>
      <c r="BQ106" s="13"/>
      <c r="BR106" s="13"/>
      <c r="BS106" s="13"/>
      <c r="BT106" s="13"/>
      <c r="BU106" s="13"/>
      <c r="BV106" s="13"/>
      <c r="BW106" s="47"/>
      <c r="BY106" s="47"/>
      <c r="BZ106" s="55"/>
      <c r="CA106" s="55"/>
      <c r="CB106" s="13"/>
      <c r="CC106" s="13"/>
      <c r="CD106" s="13"/>
      <c r="CE106" s="13"/>
      <c r="CF106" s="13"/>
      <c r="CG106" s="13"/>
      <c r="CH106" s="13"/>
      <c r="CI106" s="13"/>
      <c r="CJ106" s="13"/>
      <c r="CK106" s="13"/>
      <c r="CL106" s="13"/>
      <c r="CM106" s="13"/>
      <c r="CN106" s="13"/>
      <c r="CO106" s="13"/>
      <c r="CP106" s="47"/>
      <c r="CQ106" s="47"/>
      <c r="CR106" s="47"/>
      <c r="CS106" s="47"/>
      <c r="CT106" s="47"/>
      <c r="CU106" s="47"/>
      <c r="CV106" s="47"/>
      <c r="CW106" s="47"/>
      <c r="CX106" s="47"/>
      <c r="DA106" s="13"/>
      <c r="DB106" s="13"/>
      <c r="DC106" s="13"/>
      <c r="DD106" s="13"/>
      <c r="DE106" s="13"/>
      <c r="DF106" s="13"/>
      <c r="DG106" s="13"/>
      <c r="DH106" s="13"/>
      <c r="DI106" s="13"/>
      <c r="DJ106" s="13"/>
      <c r="DK106" s="13"/>
      <c r="DL106" s="13"/>
      <c r="DM106" s="13"/>
      <c r="DN106" s="13"/>
      <c r="DO106" s="14"/>
      <c r="DP106" s="13"/>
      <c r="DS106" s="13"/>
      <c r="DT106" s="13"/>
      <c r="DU106" s="13"/>
      <c r="DV106" s="13"/>
      <c r="DW106" s="13"/>
      <c r="DX106" s="13"/>
      <c r="DY106" s="13"/>
      <c r="DZ106" s="13"/>
      <c r="EA106" s="13"/>
      <c r="EB106" s="13"/>
      <c r="EC106" s="13"/>
      <c r="ED106" s="13"/>
      <c r="EE106" s="13"/>
      <c r="EF106" s="13"/>
      <c r="EG106" s="14"/>
      <c r="EH106" s="13"/>
      <c r="EK106" s="13"/>
      <c r="EL106" s="13"/>
      <c r="EM106" s="13"/>
      <c r="EN106" s="13"/>
      <c r="EO106" s="13"/>
      <c r="EP106" s="13"/>
      <c r="EQ106" s="13"/>
      <c r="ER106" s="13"/>
      <c r="ES106" s="13"/>
      <c r="ET106" s="13"/>
      <c r="EU106" s="13"/>
      <c r="EV106" s="13"/>
      <c r="EW106" s="13"/>
      <c r="EX106" s="13"/>
      <c r="EY106" s="14"/>
      <c r="EZ106" s="13"/>
      <c r="FC106" s="13"/>
      <c r="FD106" s="13"/>
      <c r="FE106" s="13"/>
      <c r="FF106" s="13"/>
      <c r="FG106" s="13"/>
      <c r="FH106" s="13"/>
      <c r="FI106" s="13"/>
      <c r="FJ106" s="13"/>
      <c r="FK106" s="13"/>
      <c r="FL106" s="13"/>
      <c r="FM106" s="13"/>
      <c r="FN106" s="13"/>
      <c r="FO106" s="13"/>
      <c r="FP106" s="13"/>
      <c r="FQ106" s="14"/>
      <c r="FR106" s="13"/>
      <c r="FU106" s="13"/>
      <c r="FV106" s="13"/>
      <c r="FW106" s="13"/>
      <c r="FX106" s="13"/>
      <c r="FY106" s="13"/>
      <c r="FZ106" s="13"/>
      <c r="GA106" s="13"/>
      <c r="GB106" s="13"/>
      <c r="GC106" s="13"/>
      <c r="GD106" s="13"/>
      <c r="GE106" s="13"/>
      <c r="GF106" s="13"/>
      <c r="GG106" s="13"/>
      <c r="GH106" s="13"/>
      <c r="GI106" s="14"/>
      <c r="GJ106" s="13"/>
    </row>
    <row r="107" spans="2:192" s="12" customFormat="1" ht="18.75" customHeight="1" x14ac:dyDescent="0.3">
      <c r="B107" s="17"/>
      <c r="C107" s="17"/>
      <c r="D107" s="17"/>
      <c r="E107" s="17"/>
      <c r="F107" s="18"/>
      <c r="G107" s="18"/>
      <c r="H107" s="18"/>
      <c r="I107" s="18"/>
      <c r="J107" s="18"/>
      <c r="K107" s="18"/>
      <c r="L107" s="18"/>
      <c r="M107" s="18"/>
      <c r="N107" s="18"/>
      <c r="O107" s="18"/>
      <c r="P107" s="18"/>
      <c r="Q107" s="18"/>
      <c r="R107" s="47"/>
      <c r="S107" s="47"/>
      <c r="T107" s="47"/>
      <c r="U107" s="55"/>
      <c r="V107" s="55"/>
      <c r="W107" s="55"/>
      <c r="X107" s="55"/>
      <c r="Y107" s="13"/>
      <c r="Z107" s="13"/>
      <c r="AA107" s="18"/>
      <c r="AB107" s="18"/>
      <c r="AC107" s="18"/>
      <c r="AD107" s="18"/>
      <c r="AE107" s="18"/>
      <c r="AF107" s="18"/>
      <c r="AG107" s="18"/>
      <c r="AH107" s="18"/>
      <c r="AI107" s="18"/>
      <c r="AJ107" s="56"/>
      <c r="AK107" s="47"/>
      <c r="AN107" s="17"/>
      <c r="AO107" s="17"/>
      <c r="AP107" s="18"/>
      <c r="AQ107" s="18"/>
      <c r="AR107" s="18"/>
      <c r="AS107" s="18"/>
      <c r="AT107" s="18"/>
      <c r="AU107" s="18"/>
      <c r="AV107" s="18"/>
      <c r="AW107" s="18"/>
      <c r="AX107" s="18"/>
      <c r="AY107" s="18"/>
      <c r="AZ107" s="18"/>
      <c r="BA107" s="18"/>
      <c r="BB107" s="18"/>
      <c r="BC107" s="18"/>
      <c r="BD107" s="47"/>
      <c r="BE107" s="47"/>
      <c r="BF107" s="47"/>
      <c r="BG107" s="55"/>
      <c r="BH107" s="55"/>
      <c r="BI107" s="13"/>
      <c r="BJ107" s="13"/>
      <c r="BK107" s="13"/>
      <c r="BL107" s="13"/>
      <c r="BM107" s="13"/>
      <c r="BN107" s="13"/>
      <c r="BO107" s="13"/>
      <c r="BP107" s="13"/>
      <c r="BQ107" s="13"/>
      <c r="BR107" s="13"/>
      <c r="BS107" s="13"/>
      <c r="BT107" s="13"/>
      <c r="BU107" s="13"/>
      <c r="BV107" s="13"/>
      <c r="BW107" s="47"/>
      <c r="BY107" s="47"/>
      <c r="BZ107" s="55"/>
      <c r="CA107" s="55"/>
      <c r="CB107" s="13"/>
      <c r="CC107" s="13"/>
      <c r="CD107" s="13"/>
      <c r="CE107" s="13"/>
      <c r="CF107" s="13"/>
      <c r="CG107" s="13"/>
      <c r="CH107" s="13"/>
      <c r="CI107" s="13"/>
      <c r="CJ107" s="13"/>
      <c r="CK107" s="13"/>
      <c r="CL107" s="13"/>
      <c r="CM107" s="13"/>
      <c r="CN107" s="13"/>
      <c r="CO107" s="13"/>
      <c r="CP107" s="47"/>
      <c r="CQ107" s="47"/>
      <c r="CR107" s="47"/>
      <c r="CS107" s="47"/>
      <c r="CT107" s="47"/>
      <c r="CU107" s="47"/>
      <c r="CV107" s="47"/>
      <c r="CW107" s="47"/>
      <c r="CX107" s="47"/>
      <c r="DA107" s="13"/>
      <c r="DB107" s="13"/>
      <c r="DC107" s="13"/>
      <c r="DD107" s="13"/>
      <c r="DE107" s="13"/>
      <c r="DF107" s="13"/>
      <c r="DG107" s="13"/>
      <c r="DH107" s="13"/>
      <c r="DI107" s="13"/>
      <c r="DJ107" s="13"/>
      <c r="DK107" s="13"/>
      <c r="DL107" s="13"/>
      <c r="DM107" s="13"/>
      <c r="DN107" s="13"/>
      <c r="DO107" s="14"/>
      <c r="DP107" s="13"/>
      <c r="DS107" s="13"/>
      <c r="DT107" s="13"/>
      <c r="DU107" s="13"/>
      <c r="DV107" s="13"/>
      <c r="DW107" s="13"/>
      <c r="DX107" s="13"/>
      <c r="DY107" s="13"/>
      <c r="DZ107" s="13"/>
      <c r="EA107" s="13"/>
      <c r="EB107" s="13"/>
      <c r="EC107" s="13"/>
      <c r="ED107" s="13"/>
      <c r="EE107" s="13"/>
      <c r="EF107" s="13"/>
      <c r="EG107" s="14"/>
      <c r="EH107" s="13"/>
      <c r="EK107" s="13"/>
      <c r="EL107" s="13"/>
      <c r="EM107" s="13"/>
      <c r="EN107" s="13"/>
      <c r="EO107" s="13"/>
      <c r="EP107" s="13"/>
      <c r="EQ107" s="13"/>
      <c r="ER107" s="13"/>
      <c r="ES107" s="13"/>
      <c r="ET107" s="13"/>
      <c r="EU107" s="13"/>
      <c r="EV107" s="13"/>
      <c r="EW107" s="13"/>
      <c r="EX107" s="13"/>
      <c r="EY107" s="14"/>
      <c r="EZ107" s="13"/>
      <c r="FC107" s="13"/>
      <c r="FD107" s="13"/>
      <c r="FE107" s="13"/>
      <c r="FF107" s="13"/>
      <c r="FG107" s="13"/>
      <c r="FH107" s="13"/>
      <c r="FI107" s="13"/>
      <c r="FJ107" s="13"/>
      <c r="FK107" s="13"/>
      <c r="FL107" s="13"/>
      <c r="FM107" s="13"/>
      <c r="FN107" s="13"/>
      <c r="FO107" s="13"/>
      <c r="FP107" s="13"/>
      <c r="FQ107" s="14"/>
      <c r="FR107" s="13"/>
      <c r="FU107" s="13"/>
      <c r="FV107" s="13"/>
      <c r="FW107" s="13"/>
      <c r="FX107" s="13"/>
      <c r="FY107" s="13"/>
      <c r="FZ107" s="13"/>
      <c r="GA107" s="13"/>
      <c r="GB107" s="13"/>
      <c r="GC107" s="13"/>
      <c r="GD107" s="13"/>
      <c r="GE107" s="13"/>
      <c r="GF107" s="13"/>
      <c r="GG107" s="13"/>
      <c r="GH107" s="13"/>
      <c r="GI107" s="14"/>
      <c r="GJ107" s="13"/>
    </row>
    <row r="108" spans="2:192" s="12" customFormat="1" ht="18.75" customHeight="1" x14ac:dyDescent="0.3">
      <c r="B108" s="17"/>
      <c r="C108" s="17"/>
      <c r="D108" s="17"/>
      <c r="E108" s="17"/>
      <c r="F108" s="18"/>
      <c r="G108" s="18"/>
      <c r="H108" s="18"/>
      <c r="I108" s="18"/>
      <c r="J108" s="18"/>
      <c r="K108" s="18"/>
      <c r="L108" s="18"/>
      <c r="M108" s="18"/>
      <c r="N108" s="18"/>
      <c r="O108" s="18"/>
      <c r="P108" s="18"/>
      <c r="Q108" s="18"/>
      <c r="R108" s="47"/>
      <c r="S108" s="47"/>
      <c r="T108" s="47"/>
      <c r="U108" s="55"/>
      <c r="V108" s="55"/>
      <c r="W108" s="55"/>
      <c r="X108" s="55"/>
      <c r="Y108" s="13"/>
      <c r="Z108" s="13"/>
      <c r="AA108" s="18"/>
      <c r="AB108" s="18"/>
      <c r="AC108" s="18"/>
      <c r="AD108" s="18"/>
      <c r="AE108" s="18"/>
      <c r="AF108" s="18"/>
      <c r="AG108" s="18"/>
      <c r="AH108" s="18"/>
      <c r="AI108" s="18"/>
      <c r="AJ108" s="56"/>
      <c r="AK108" s="47"/>
      <c r="AN108" s="17"/>
      <c r="AO108" s="17"/>
      <c r="AP108" s="18"/>
      <c r="AQ108" s="18"/>
      <c r="AR108" s="18"/>
      <c r="AS108" s="18"/>
      <c r="AT108" s="18"/>
      <c r="AU108" s="18"/>
      <c r="AV108" s="18"/>
      <c r="AW108" s="18"/>
      <c r="AX108" s="18"/>
      <c r="AY108" s="18"/>
      <c r="AZ108" s="18"/>
      <c r="BA108" s="18"/>
      <c r="BB108" s="18"/>
      <c r="BC108" s="18"/>
      <c r="BD108" s="47"/>
      <c r="BE108" s="47"/>
      <c r="BF108" s="47"/>
      <c r="BG108" s="55"/>
      <c r="BH108" s="55"/>
      <c r="BI108" s="13"/>
      <c r="BJ108" s="13"/>
      <c r="BK108" s="13"/>
      <c r="BL108" s="13"/>
      <c r="BM108" s="13"/>
      <c r="BN108" s="13"/>
      <c r="BO108" s="13"/>
      <c r="BP108" s="13"/>
      <c r="BQ108" s="13"/>
      <c r="BR108" s="13"/>
      <c r="BS108" s="13"/>
      <c r="BT108" s="13"/>
      <c r="BU108" s="13"/>
      <c r="BV108" s="13"/>
      <c r="BW108" s="47"/>
      <c r="BY108" s="47"/>
      <c r="BZ108" s="55"/>
      <c r="CA108" s="55"/>
      <c r="CB108" s="13"/>
      <c r="CC108" s="13"/>
      <c r="CD108" s="13"/>
      <c r="CE108" s="13"/>
      <c r="CF108" s="13"/>
      <c r="CG108" s="13"/>
      <c r="CH108" s="13"/>
      <c r="CI108" s="13"/>
      <c r="CJ108" s="13"/>
      <c r="CK108" s="13"/>
      <c r="CL108" s="13"/>
      <c r="CM108" s="13"/>
      <c r="CN108" s="13"/>
      <c r="CO108" s="13"/>
      <c r="CP108" s="47"/>
      <c r="CQ108" s="47"/>
      <c r="CR108" s="47"/>
      <c r="CS108" s="47"/>
      <c r="CT108" s="47"/>
      <c r="CU108" s="47"/>
      <c r="CV108" s="47"/>
      <c r="CW108" s="47"/>
      <c r="CX108" s="47"/>
      <c r="DA108" s="13"/>
      <c r="DB108" s="13"/>
      <c r="DC108" s="13"/>
      <c r="DD108" s="13"/>
      <c r="DE108" s="13"/>
      <c r="DF108" s="13"/>
      <c r="DG108" s="13"/>
      <c r="DH108" s="13"/>
      <c r="DI108" s="13"/>
      <c r="DJ108" s="13"/>
      <c r="DK108" s="13"/>
      <c r="DL108" s="13"/>
      <c r="DM108" s="13"/>
      <c r="DN108" s="13"/>
      <c r="DO108" s="14"/>
      <c r="DP108" s="13"/>
      <c r="DS108" s="13"/>
      <c r="DT108" s="13"/>
      <c r="DU108" s="13"/>
      <c r="DV108" s="13"/>
      <c r="DW108" s="13"/>
      <c r="DX108" s="13"/>
      <c r="DY108" s="13"/>
      <c r="DZ108" s="13"/>
      <c r="EA108" s="13"/>
      <c r="EB108" s="13"/>
      <c r="EC108" s="13"/>
      <c r="ED108" s="13"/>
      <c r="EE108" s="13"/>
      <c r="EF108" s="13"/>
      <c r="EG108" s="14"/>
      <c r="EH108" s="13"/>
      <c r="EK108" s="13"/>
      <c r="EL108" s="13"/>
      <c r="EM108" s="13"/>
      <c r="EN108" s="13"/>
      <c r="EO108" s="13"/>
      <c r="EP108" s="13"/>
      <c r="EQ108" s="13"/>
      <c r="ER108" s="13"/>
      <c r="ES108" s="13"/>
      <c r="ET108" s="13"/>
      <c r="EU108" s="13"/>
      <c r="EV108" s="13"/>
      <c r="EW108" s="13"/>
      <c r="EX108" s="13"/>
      <c r="EY108" s="14"/>
      <c r="EZ108" s="13"/>
      <c r="FC108" s="13"/>
      <c r="FD108" s="13"/>
      <c r="FE108" s="13"/>
      <c r="FF108" s="13"/>
      <c r="FG108" s="13"/>
      <c r="FH108" s="13"/>
      <c r="FI108" s="13"/>
      <c r="FJ108" s="13"/>
      <c r="FK108" s="13"/>
      <c r="FL108" s="13"/>
      <c r="FM108" s="13"/>
      <c r="FN108" s="13"/>
      <c r="FO108" s="13"/>
      <c r="FP108" s="13"/>
      <c r="FQ108" s="14"/>
      <c r="FR108" s="13"/>
      <c r="FU108" s="13"/>
      <c r="FV108" s="13"/>
      <c r="FW108" s="13"/>
      <c r="FX108" s="13"/>
      <c r="FY108" s="13"/>
      <c r="FZ108" s="13"/>
      <c r="GA108" s="13"/>
      <c r="GB108" s="13"/>
      <c r="GC108" s="13"/>
      <c r="GD108" s="13"/>
      <c r="GE108" s="13"/>
      <c r="GF108" s="13"/>
      <c r="GG108" s="13"/>
      <c r="GH108" s="13"/>
      <c r="GI108" s="14"/>
      <c r="GJ108" s="13"/>
    </row>
    <row r="109" spans="2:192" s="12" customFormat="1" ht="18.75" customHeight="1" x14ac:dyDescent="0.3">
      <c r="B109" s="17"/>
      <c r="C109" s="17"/>
      <c r="D109" s="17"/>
      <c r="E109" s="17"/>
      <c r="F109" s="18"/>
      <c r="G109" s="18"/>
      <c r="H109" s="18"/>
      <c r="I109" s="18"/>
      <c r="J109" s="18"/>
      <c r="K109" s="18"/>
      <c r="L109" s="18"/>
      <c r="M109" s="18"/>
      <c r="N109" s="18"/>
      <c r="O109" s="18"/>
      <c r="P109" s="18"/>
      <c r="Q109" s="18"/>
      <c r="R109" s="47"/>
      <c r="S109" s="47"/>
      <c r="T109" s="47"/>
      <c r="U109" s="55"/>
      <c r="V109" s="55"/>
      <c r="W109" s="55"/>
      <c r="X109" s="55"/>
      <c r="Y109" s="13"/>
      <c r="Z109" s="13"/>
      <c r="AA109" s="18"/>
      <c r="AB109" s="18"/>
      <c r="AC109" s="18"/>
      <c r="AD109" s="18"/>
      <c r="AE109" s="18"/>
      <c r="AF109" s="18"/>
      <c r="AG109" s="18"/>
      <c r="AH109" s="18"/>
      <c r="AI109" s="18"/>
      <c r="AJ109" s="56"/>
      <c r="AK109" s="47"/>
      <c r="AN109" s="17"/>
      <c r="AO109" s="17"/>
      <c r="AP109" s="18"/>
      <c r="AQ109" s="18"/>
      <c r="AR109" s="18"/>
      <c r="AS109" s="18"/>
      <c r="AT109" s="18"/>
      <c r="AU109" s="18"/>
      <c r="AV109" s="18"/>
      <c r="AW109" s="18"/>
      <c r="AX109" s="18"/>
      <c r="AY109" s="18"/>
      <c r="AZ109" s="18"/>
      <c r="BA109" s="18"/>
      <c r="BB109" s="18"/>
      <c r="BC109" s="18"/>
      <c r="BD109" s="47"/>
      <c r="BE109" s="47"/>
      <c r="BF109" s="47"/>
      <c r="BG109" s="55"/>
      <c r="BH109" s="55"/>
      <c r="BI109" s="13"/>
      <c r="BJ109" s="13"/>
      <c r="BK109" s="13"/>
      <c r="BL109" s="13"/>
      <c r="BM109" s="13"/>
      <c r="BN109" s="13"/>
      <c r="BO109" s="13"/>
      <c r="BP109" s="13"/>
      <c r="BQ109" s="13"/>
      <c r="BR109" s="13"/>
      <c r="BS109" s="13"/>
      <c r="BT109" s="13"/>
      <c r="BU109" s="13"/>
      <c r="BV109" s="13"/>
      <c r="BW109" s="47"/>
      <c r="BY109" s="47"/>
      <c r="BZ109" s="55"/>
      <c r="CA109" s="55"/>
      <c r="CB109" s="13"/>
      <c r="CC109" s="13"/>
      <c r="CD109" s="13"/>
      <c r="CE109" s="13"/>
      <c r="CF109" s="13"/>
      <c r="CG109" s="13"/>
      <c r="CH109" s="13"/>
      <c r="CI109" s="13"/>
      <c r="CJ109" s="13"/>
      <c r="CK109" s="13"/>
      <c r="CL109" s="13"/>
      <c r="CM109" s="13"/>
      <c r="CN109" s="13"/>
      <c r="CO109" s="13"/>
      <c r="CP109" s="47"/>
      <c r="CQ109" s="47"/>
      <c r="CR109" s="47"/>
      <c r="CS109" s="47"/>
      <c r="CT109" s="47"/>
      <c r="CU109" s="47"/>
      <c r="CV109" s="47"/>
      <c r="CW109" s="47"/>
      <c r="CX109" s="47"/>
      <c r="DA109" s="13"/>
      <c r="DB109" s="13"/>
      <c r="DC109" s="13"/>
      <c r="DD109" s="13"/>
      <c r="DE109" s="13"/>
      <c r="DF109" s="13"/>
      <c r="DG109" s="13"/>
      <c r="DH109" s="13"/>
      <c r="DI109" s="13"/>
      <c r="DJ109" s="13"/>
      <c r="DK109" s="13"/>
      <c r="DL109" s="13"/>
      <c r="DM109" s="13"/>
      <c r="DN109" s="13"/>
      <c r="DO109" s="14"/>
      <c r="DP109" s="13"/>
      <c r="DS109" s="13"/>
      <c r="DT109" s="13"/>
      <c r="DU109" s="13"/>
      <c r="DV109" s="13"/>
      <c r="DW109" s="13"/>
      <c r="DX109" s="13"/>
      <c r="DY109" s="13"/>
      <c r="DZ109" s="13"/>
      <c r="EA109" s="13"/>
      <c r="EB109" s="13"/>
      <c r="EC109" s="13"/>
      <c r="ED109" s="13"/>
      <c r="EE109" s="13"/>
      <c r="EF109" s="13"/>
      <c r="EG109" s="14"/>
      <c r="EH109" s="13"/>
      <c r="EK109" s="13"/>
      <c r="EL109" s="13"/>
      <c r="EM109" s="13"/>
      <c r="EN109" s="13"/>
      <c r="EO109" s="13"/>
      <c r="EP109" s="13"/>
      <c r="EQ109" s="13"/>
      <c r="ER109" s="13"/>
      <c r="ES109" s="13"/>
      <c r="ET109" s="13"/>
      <c r="EU109" s="13"/>
      <c r="EV109" s="13"/>
      <c r="EW109" s="13"/>
      <c r="EX109" s="13"/>
      <c r="EY109" s="14"/>
      <c r="EZ109" s="13"/>
      <c r="FC109" s="13"/>
      <c r="FD109" s="13"/>
      <c r="FE109" s="13"/>
      <c r="FF109" s="13"/>
      <c r="FG109" s="13"/>
      <c r="FH109" s="13"/>
      <c r="FI109" s="13"/>
      <c r="FJ109" s="13"/>
      <c r="FK109" s="13"/>
      <c r="FL109" s="13"/>
      <c r="FM109" s="13"/>
      <c r="FN109" s="13"/>
      <c r="FO109" s="13"/>
      <c r="FP109" s="13"/>
      <c r="FQ109" s="14"/>
      <c r="FR109" s="13"/>
      <c r="FU109" s="13"/>
      <c r="FV109" s="13"/>
      <c r="FW109" s="13"/>
      <c r="FX109" s="13"/>
      <c r="FY109" s="13"/>
      <c r="FZ109" s="13"/>
      <c r="GA109" s="13"/>
      <c r="GB109" s="13"/>
      <c r="GC109" s="13"/>
      <c r="GD109" s="13"/>
      <c r="GE109" s="13"/>
      <c r="GF109" s="13"/>
      <c r="GG109" s="13"/>
      <c r="GH109" s="13"/>
      <c r="GI109" s="14"/>
      <c r="GJ109" s="13"/>
    </row>
    <row r="110" spans="2:192" s="12" customFormat="1" ht="18.75" customHeight="1" x14ac:dyDescent="0.3">
      <c r="B110" s="17"/>
      <c r="C110" s="17"/>
      <c r="D110" s="17"/>
      <c r="E110" s="17"/>
      <c r="F110" s="18"/>
      <c r="G110" s="18"/>
      <c r="H110" s="18"/>
      <c r="I110" s="18"/>
      <c r="J110" s="18"/>
      <c r="K110" s="18"/>
      <c r="L110" s="18"/>
      <c r="M110" s="18"/>
      <c r="N110" s="18"/>
      <c r="O110" s="18"/>
      <c r="P110" s="18"/>
      <c r="Q110" s="18"/>
      <c r="R110" s="47"/>
      <c r="S110" s="47"/>
      <c r="T110" s="47"/>
      <c r="U110" s="55"/>
      <c r="V110" s="55"/>
      <c r="W110" s="55"/>
      <c r="X110" s="55"/>
      <c r="Y110" s="13"/>
      <c r="Z110" s="13"/>
      <c r="AA110" s="18"/>
      <c r="AB110" s="18"/>
      <c r="AC110" s="18"/>
      <c r="AD110" s="18"/>
      <c r="AE110" s="18"/>
      <c r="AF110" s="18"/>
      <c r="AG110" s="18"/>
      <c r="AH110" s="18"/>
      <c r="AI110" s="18"/>
      <c r="AJ110" s="56"/>
      <c r="AK110" s="47"/>
      <c r="AN110" s="17"/>
      <c r="AO110" s="17"/>
      <c r="AP110" s="18"/>
      <c r="AQ110" s="18"/>
      <c r="AR110" s="18"/>
      <c r="AS110" s="18"/>
      <c r="AT110" s="18"/>
      <c r="AU110" s="18"/>
      <c r="AV110" s="18"/>
      <c r="AW110" s="18"/>
      <c r="AX110" s="18"/>
      <c r="AY110" s="18"/>
      <c r="AZ110" s="18"/>
      <c r="BA110" s="18"/>
      <c r="BB110" s="18"/>
      <c r="BC110" s="18"/>
      <c r="BD110" s="47"/>
      <c r="BE110" s="47"/>
      <c r="BF110" s="47"/>
      <c r="BG110" s="55"/>
      <c r="BH110" s="55"/>
      <c r="BI110" s="13"/>
      <c r="BJ110" s="13"/>
      <c r="BK110" s="13"/>
      <c r="BL110" s="13"/>
      <c r="BM110" s="13"/>
      <c r="BN110" s="13"/>
      <c r="BO110" s="13"/>
      <c r="BP110" s="13"/>
      <c r="BQ110" s="13"/>
      <c r="BR110" s="13"/>
      <c r="BS110" s="13"/>
      <c r="BT110" s="13"/>
      <c r="BU110" s="13"/>
      <c r="BV110" s="13"/>
      <c r="BW110" s="47"/>
      <c r="BY110" s="47"/>
      <c r="BZ110" s="55"/>
      <c r="CA110" s="55"/>
      <c r="CB110" s="13"/>
      <c r="CC110" s="13"/>
      <c r="CD110" s="13"/>
      <c r="CE110" s="13"/>
      <c r="CF110" s="13"/>
      <c r="CG110" s="13"/>
      <c r="CH110" s="13"/>
      <c r="CI110" s="13"/>
      <c r="CJ110" s="13"/>
      <c r="CK110" s="13"/>
      <c r="CL110" s="13"/>
      <c r="CM110" s="13"/>
      <c r="CN110" s="13"/>
      <c r="CO110" s="13"/>
      <c r="CP110" s="47"/>
      <c r="CQ110" s="47"/>
      <c r="CR110" s="47"/>
      <c r="CS110" s="47"/>
      <c r="CT110" s="47"/>
      <c r="CU110" s="47"/>
      <c r="CV110" s="47"/>
      <c r="CW110" s="47"/>
      <c r="CX110" s="47"/>
      <c r="DA110" s="13"/>
      <c r="DB110" s="13"/>
      <c r="DC110" s="13"/>
      <c r="DD110" s="13"/>
      <c r="DE110" s="13"/>
      <c r="DF110" s="13"/>
      <c r="DG110" s="13"/>
      <c r="DH110" s="13"/>
      <c r="DI110" s="13"/>
      <c r="DJ110" s="13"/>
      <c r="DK110" s="13"/>
      <c r="DL110" s="13"/>
      <c r="DM110" s="13"/>
      <c r="DN110" s="13"/>
      <c r="DO110" s="14"/>
      <c r="DP110" s="13"/>
      <c r="DS110" s="13"/>
      <c r="DT110" s="13"/>
      <c r="DU110" s="13"/>
      <c r="DV110" s="13"/>
      <c r="DW110" s="13"/>
      <c r="DX110" s="13"/>
      <c r="DY110" s="13"/>
      <c r="DZ110" s="13"/>
      <c r="EA110" s="13"/>
      <c r="EB110" s="13"/>
      <c r="EC110" s="13"/>
      <c r="ED110" s="13"/>
      <c r="EE110" s="13"/>
      <c r="EF110" s="13"/>
      <c r="EG110" s="14"/>
      <c r="EH110" s="13"/>
      <c r="EK110" s="13"/>
      <c r="EL110" s="13"/>
      <c r="EM110" s="13"/>
      <c r="EN110" s="13"/>
      <c r="EO110" s="13"/>
      <c r="EP110" s="13"/>
      <c r="EQ110" s="13"/>
      <c r="ER110" s="13"/>
      <c r="ES110" s="13"/>
      <c r="ET110" s="13"/>
      <c r="EU110" s="13"/>
      <c r="EV110" s="13"/>
      <c r="EW110" s="13"/>
      <c r="EX110" s="13"/>
      <c r="EY110" s="14"/>
      <c r="EZ110" s="13"/>
      <c r="FC110" s="13"/>
      <c r="FD110" s="13"/>
      <c r="FE110" s="13"/>
      <c r="FF110" s="13"/>
      <c r="FG110" s="13"/>
      <c r="FH110" s="13"/>
      <c r="FI110" s="13"/>
      <c r="FJ110" s="13"/>
      <c r="FK110" s="13"/>
      <c r="FL110" s="13"/>
      <c r="FM110" s="13"/>
      <c r="FN110" s="13"/>
      <c r="FO110" s="13"/>
      <c r="FP110" s="13"/>
      <c r="FQ110" s="14"/>
      <c r="FR110" s="13"/>
      <c r="FU110" s="13"/>
      <c r="FV110" s="13"/>
      <c r="FW110" s="13"/>
      <c r="FX110" s="13"/>
      <c r="FY110" s="13"/>
      <c r="FZ110" s="13"/>
      <c r="GA110" s="13"/>
      <c r="GB110" s="13"/>
      <c r="GC110" s="13"/>
      <c r="GD110" s="13"/>
      <c r="GE110" s="13"/>
      <c r="GF110" s="13"/>
      <c r="GG110" s="13"/>
      <c r="GH110" s="13"/>
      <c r="GI110" s="14"/>
      <c r="GJ110" s="13"/>
    </row>
    <row r="111" spans="2:192" s="12" customFormat="1" ht="18.75" customHeight="1" x14ac:dyDescent="0.3">
      <c r="B111" s="17"/>
      <c r="C111" s="17"/>
      <c r="D111" s="17"/>
      <c r="E111" s="17"/>
      <c r="F111" s="18"/>
      <c r="G111" s="18"/>
      <c r="H111" s="18"/>
      <c r="I111" s="18"/>
      <c r="J111" s="18"/>
      <c r="K111" s="18"/>
      <c r="L111" s="18"/>
      <c r="M111" s="18"/>
      <c r="N111" s="18"/>
      <c r="O111" s="18"/>
      <c r="P111" s="18"/>
      <c r="Q111" s="18"/>
      <c r="R111" s="47"/>
      <c r="S111" s="47"/>
      <c r="T111" s="47"/>
      <c r="U111" s="55"/>
      <c r="V111" s="55"/>
      <c r="W111" s="55"/>
      <c r="X111" s="55"/>
      <c r="Y111" s="13"/>
      <c r="Z111" s="13"/>
      <c r="AA111" s="18"/>
      <c r="AB111" s="18"/>
      <c r="AC111" s="18"/>
      <c r="AD111" s="18"/>
      <c r="AE111" s="18"/>
      <c r="AF111" s="18"/>
      <c r="AG111" s="18"/>
      <c r="AH111" s="18"/>
      <c r="AI111" s="18"/>
      <c r="AJ111" s="56"/>
      <c r="AK111" s="47"/>
      <c r="AN111" s="17"/>
      <c r="AO111" s="17"/>
      <c r="AP111" s="18"/>
      <c r="AQ111" s="18"/>
      <c r="AR111" s="18"/>
      <c r="AS111" s="18"/>
      <c r="AT111" s="18"/>
      <c r="AU111" s="18"/>
      <c r="AV111" s="18"/>
      <c r="AW111" s="18"/>
      <c r="AX111" s="18"/>
      <c r="AY111" s="18"/>
      <c r="AZ111" s="18"/>
      <c r="BA111" s="18"/>
      <c r="BB111" s="18"/>
      <c r="BC111" s="18"/>
      <c r="BD111" s="47"/>
      <c r="BE111" s="47"/>
      <c r="BF111" s="47"/>
      <c r="BG111" s="55"/>
      <c r="BH111" s="55"/>
      <c r="BI111" s="13"/>
      <c r="BJ111" s="13"/>
      <c r="BK111" s="13"/>
      <c r="BL111" s="13"/>
      <c r="BM111" s="13"/>
      <c r="BN111" s="13"/>
      <c r="BO111" s="13"/>
      <c r="BP111" s="13"/>
      <c r="BQ111" s="13"/>
      <c r="BR111" s="13"/>
      <c r="BS111" s="13"/>
      <c r="BT111" s="13"/>
      <c r="BU111" s="13"/>
      <c r="BV111" s="13"/>
      <c r="BW111" s="47"/>
      <c r="BY111" s="47"/>
      <c r="BZ111" s="55"/>
      <c r="CA111" s="55"/>
      <c r="CB111" s="13"/>
      <c r="CC111" s="13"/>
      <c r="CD111" s="13"/>
      <c r="CE111" s="13"/>
      <c r="CF111" s="13"/>
      <c r="CG111" s="13"/>
      <c r="CH111" s="13"/>
      <c r="CI111" s="13"/>
      <c r="CJ111" s="13"/>
      <c r="CK111" s="13"/>
      <c r="CL111" s="13"/>
      <c r="CM111" s="13"/>
      <c r="CN111" s="13"/>
      <c r="CO111" s="13"/>
      <c r="CP111" s="47"/>
      <c r="CQ111" s="47"/>
      <c r="CR111" s="47"/>
      <c r="CS111" s="47"/>
      <c r="CT111" s="47"/>
      <c r="CU111" s="47"/>
      <c r="CV111" s="47"/>
      <c r="CW111" s="47"/>
      <c r="CX111" s="47"/>
      <c r="DA111" s="13"/>
      <c r="DB111" s="13"/>
      <c r="DC111" s="13"/>
      <c r="DD111" s="13"/>
      <c r="DE111" s="13"/>
      <c r="DF111" s="13"/>
      <c r="DG111" s="13"/>
      <c r="DH111" s="13"/>
      <c r="DI111" s="13"/>
      <c r="DJ111" s="13"/>
      <c r="DK111" s="13"/>
      <c r="DL111" s="13"/>
      <c r="DM111" s="13"/>
      <c r="DN111" s="13"/>
      <c r="DO111" s="14"/>
      <c r="DP111" s="13"/>
      <c r="DS111" s="13"/>
      <c r="DT111" s="13"/>
      <c r="DU111" s="13"/>
      <c r="DV111" s="13"/>
      <c r="DW111" s="13"/>
      <c r="DX111" s="13"/>
      <c r="DY111" s="13"/>
      <c r="DZ111" s="13"/>
      <c r="EA111" s="13"/>
      <c r="EB111" s="13"/>
      <c r="EC111" s="13"/>
      <c r="ED111" s="13"/>
      <c r="EE111" s="13"/>
      <c r="EF111" s="13"/>
      <c r="EG111" s="14"/>
      <c r="EH111" s="13"/>
      <c r="EK111" s="13"/>
      <c r="EL111" s="13"/>
      <c r="EM111" s="13"/>
      <c r="EN111" s="13"/>
      <c r="EO111" s="13"/>
      <c r="EP111" s="13"/>
      <c r="EQ111" s="13"/>
      <c r="ER111" s="13"/>
      <c r="ES111" s="13"/>
      <c r="ET111" s="13"/>
      <c r="EU111" s="13"/>
      <c r="EV111" s="13"/>
      <c r="EW111" s="13"/>
      <c r="EX111" s="13"/>
      <c r="EY111" s="14"/>
      <c r="EZ111" s="13"/>
      <c r="FC111" s="13"/>
      <c r="FD111" s="13"/>
      <c r="FE111" s="13"/>
      <c r="FF111" s="13"/>
      <c r="FG111" s="13"/>
      <c r="FH111" s="13"/>
      <c r="FI111" s="13"/>
      <c r="FJ111" s="13"/>
      <c r="FK111" s="13"/>
      <c r="FL111" s="13"/>
      <c r="FM111" s="13"/>
      <c r="FN111" s="13"/>
      <c r="FO111" s="13"/>
      <c r="FP111" s="13"/>
      <c r="FQ111" s="14"/>
      <c r="FR111" s="13"/>
      <c r="FU111" s="13"/>
      <c r="FV111" s="13"/>
      <c r="FW111" s="13"/>
      <c r="FX111" s="13"/>
      <c r="FY111" s="13"/>
      <c r="FZ111" s="13"/>
      <c r="GA111" s="13"/>
      <c r="GB111" s="13"/>
      <c r="GC111" s="13"/>
      <c r="GD111" s="13"/>
      <c r="GE111" s="13"/>
      <c r="GF111" s="13"/>
      <c r="GG111" s="13"/>
      <c r="GH111" s="13"/>
      <c r="GI111" s="14"/>
      <c r="GJ111" s="13"/>
    </row>
    <row r="112" spans="2:192" s="12" customFormat="1" ht="18.75" customHeight="1" x14ac:dyDescent="0.3">
      <c r="B112" s="17"/>
      <c r="C112" s="17"/>
      <c r="D112" s="17"/>
      <c r="E112" s="17"/>
      <c r="F112" s="18"/>
      <c r="G112" s="18"/>
      <c r="H112" s="18"/>
      <c r="I112" s="18"/>
      <c r="J112" s="18"/>
      <c r="K112" s="18"/>
      <c r="L112" s="18"/>
      <c r="M112" s="18"/>
      <c r="N112" s="18"/>
      <c r="O112" s="18"/>
      <c r="P112" s="18"/>
      <c r="Q112" s="18"/>
      <c r="R112" s="47"/>
      <c r="S112" s="47"/>
      <c r="T112" s="47"/>
      <c r="U112" s="55"/>
      <c r="V112" s="55"/>
      <c r="W112" s="55"/>
      <c r="X112" s="55"/>
      <c r="Y112" s="13"/>
      <c r="Z112" s="13"/>
      <c r="AA112" s="18"/>
      <c r="AB112" s="18"/>
      <c r="AC112" s="18"/>
      <c r="AD112" s="18"/>
      <c r="AE112" s="18"/>
      <c r="AF112" s="18"/>
      <c r="AG112" s="18"/>
      <c r="AH112" s="18"/>
      <c r="AI112" s="18"/>
      <c r="AJ112" s="56"/>
      <c r="AK112" s="47"/>
      <c r="AN112" s="17"/>
      <c r="AO112" s="17"/>
      <c r="AP112" s="18"/>
      <c r="AQ112" s="18"/>
      <c r="AR112" s="18"/>
      <c r="AS112" s="18"/>
      <c r="AT112" s="18"/>
      <c r="AU112" s="18"/>
      <c r="AV112" s="18"/>
      <c r="AW112" s="18"/>
      <c r="AX112" s="18"/>
      <c r="AY112" s="18"/>
      <c r="AZ112" s="18"/>
      <c r="BA112" s="18"/>
      <c r="BB112" s="18"/>
      <c r="BC112" s="18"/>
      <c r="BD112" s="47"/>
      <c r="BE112" s="47"/>
      <c r="BF112" s="47"/>
      <c r="BG112" s="55"/>
      <c r="BH112" s="55"/>
      <c r="BI112" s="13"/>
      <c r="BJ112" s="13"/>
      <c r="BK112" s="13"/>
      <c r="BL112" s="13"/>
      <c r="BM112" s="13"/>
      <c r="BN112" s="13"/>
      <c r="BO112" s="13"/>
      <c r="BP112" s="13"/>
      <c r="BQ112" s="13"/>
      <c r="BR112" s="13"/>
      <c r="BS112" s="13"/>
      <c r="BT112" s="13"/>
      <c r="BU112" s="13"/>
      <c r="BV112" s="13"/>
      <c r="BW112" s="47"/>
      <c r="BY112" s="47"/>
      <c r="BZ112" s="55"/>
      <c r="CA112" s="55"/>
      <c r="CB112" s="13"/>
      <c r="CC112" s="13"/>
      <c r="CD112" s="13"/>
      <c r="CE112" s="13"/>
      <c r="CF112" s="13"/>
      <c r="CG112" s="13"/>
      <c r="CH112" s="13"/>
      <c r="CI112" s="13"/>
      <c r="CJ112" s="13"/>
      <c r="CK112" s="13"/>
      <c r="CL112" s="13"/>
      <c r="CM112" s="13"/>
      <c r="CN112" s="13"/>
      <c r="CO112" s="13"/>
      <c r="CP112" s="47"/>
      <c r="CQ112" s="47"/>
      <c r="CR112" s="47"/>
      <c r="CS112" s="47"/>
      <c r="CT112" s="47"/>
      <c r="CU112" s="47"/>
      <c r="CV112" s="47"/>
      <c r="CW112" s="47"/>
      <c r="CX112" s="47"/>
      <c r="DA112" s="13"/>
      <c r="DB112" s="13"/>
      <c r="DC112" s="13"/>
      <c r="DD112" s="13"/>
      <c r="DE112" s="13"/>
      <c r="DF112" s="13"/>
      <c r="DG112" s="13"/>
      <c r="DH112" s="13"/>
      <c r="DI112" s="13"/>
      <c r="DJ112" s="13"/>
      <c r="DK112" s="13"/>
      <c r="DL112" s="13"/>
      <c r="DM112" s="13"/>
      <c r="DN112" s="13"/>
      <c r="DO112" s="14"/>
      <c r="DP112" s="13"/>
      <c r="DS112" s="13"/>
      <c r="DT112" s="13"/>
      <c r="DU112" s="13"/>
      <c r="DV112" s="13"/>
      <c r="DW112" s="13"/>
      <c r="DX112" s="13"/>
      <c r="DY112" s="13"/>
      <c r="DZ112" s="13"/>
      <c r="EA112" s="13"/>
      <c r="EB112" s="13"/>
      <c r="EC112" s="13"/>
      <c r="ED112" s="13"/>
      <c r="EE112" s="13"/>
      <c r="EF112" s="13"/>
      <c r="EG112" s="14"/>
      <c r="EH112" s="13"/>
      <c r="EK112" s="13"/>
      <c r="EL112" s="13"/>
      <c r="EM112" s="13"/>
      <c r="EN112" s="13"/>
      <c r="EO112" s="13"/>
      <c r="EP112" s="13"/>
      <c r="EQ112" s="13"/>
      <c r="ER112" s="13"/>
      <c r="ES112" s="13"/>
      <c r="ET112" s="13"/>
      <c r="EU112" s="13"/>
      <c r="EV112" s="13"/>
      <c r="EW112" s="13"/>
      <c r="EX112" s="13"/>
      <c r="EY112" s="14"/>
      <c r="EZ112" s="13"/>
      <c r="FC112" s="13"/>
      <c r="FD112" s="13"/>
      <c r="FE112" s="13"/>
      <c r="FF112" s="13"/>
      <c r="FG112" s="13"/>
      <c r="FH112" s="13"/>
      <c r="FI112" s="13"/>
      <c r="FJ112" s="13"/>
      <c r="FK112" s="13"/>
      <c r="FL112" s="13"/>
      <c r="FM112" s="13"/>
      <c r="FN112" s="13"/>
      <c r="FO112" s="13"/>
      <c r="FP112" s="13"/>
      <c r="FQ112" s="14"/>
      <c r="FR112" s="13"/>
      <c r="FU112" s="13"/>
      <c r="FV112" s="13"/>
      <c r="FW112" s="13"/>
      <c r="FX112" s="13"/>
      <c r="FY112" s="13"/>
      <c r="FZ112" s="13"/>
      <c r="GA112" s="13"/>
      <c r="GB112" s="13"/>
      <c r="GC112" s="13"/>
      <c r="GD112" s="13"/>
      <c r="GE112" s="13"/>
      <c r="GF112" s="13"/>
      <c r="GG112" s="13"/>
      <c r="GH112" s="13"/>
      <c r="GI112" s="14"/>
      <c r="GJ112" s="13"/>
    </row>
    <row r="113" spans="2:192" s="12" customFormat="1" ht="18.75" customHeight="1" x14ac:dyDescent="0.3">
      <c r="B113" s="17"/>
      <c r="C113" s="17"/>
      <c r="D113" s="17"/>
      <c r="E113" s="17"/>
      <c r="F113" s="18"/>
      <c r="G113" s="18"/>
      <c r="H113" s="18"/>
      <c r="I113" s="18"/>
      <c r="J113" s="18"/>
      <c r="K113" s="18"/>
      <c r="L113" s="18"/>
      <c r="M113" s="18"/>
      <c r="N113" s="18"/>
      <c r="O113" s="18"/>
      <c r="P113" s="18"/>
      <c r="Q113" s="18"/>
      <c r="R113" s="47"/>
      <c r="S113" s="47"/>
      <c r="T113" s="47"/>
      <c r="U113" s="55"/>
      <c r="V113" s="55"/>
      <c r="W113" s="55"/>
      <c r="X113" s="55"/>
      <c r="Y113" s="13"/>
      <c r="Z113" s="13"/>
      <c r="AA113" s="18"/>
      <c r="AB113" s="18"/>
      <c r="AC113" s="18"/>
      <c r="AD113" s="18"/>
      <c r="AE113" s="18"/>
      <c r="AF113" s="18"/>
      <c r="AG113" s="18"/>
      <c r="AH113" s="18"/>
      <c r="AI113" s="18"/>
      <c r="AJ113" s="56"/>
      <c r="AK113" s="47"/>
      <c r="AN113" s="17"/>
      <c r="AO113" s="17"/>
      <c r="AP113" s="18"/>
      <c r="AQ113" s="18"/>
      <c r="AR113" s="18"/>
      <c r="AS113" s="18"/>
      <c r="AT113" s="18"/>
      <c r="AU113" s="18"/>
      <c r="AV113" s="18"/>
      <c r="AW113" s="18"/>
      <c r="AX113" s="18"/>
      <c r="AY113" s="18"/>
      <c r="AZ113" s="18"/>
      <c r="BA113" s="18"/>
      <c r="BB113" s="18"/>
      <c r="BC113" s="18"/>
      <c r="BD113" s="47"/>
      <c r="BE113" s="47"/>
      <c r="BF113" s="47"/>
      <c r="BG113" s="55"/>
      <c r="BH113" s="55"/>
      <c r="BI113" s="13"/>
      <c r="BJ113" s="13"/>
      <c r="BK113" s="13"/>
      <c r="BL113" s="13"/>
      <c r="BM113" s="13"/>
      <c r="BN113" s="13"/>
      <c r="BO113" s="13"/>
      <c r="BP113" s="13"/>
      <c r="BQ113" s="13"/>
      <c r="BR113" s="13"/>
      <c r="BS113" s="13"/>
      <c r="BT113" s="13"/>
      <c r="BU113" s="13"/>
      <c r="BV113" s="13"/>
      <c r="BW113" s="47"/>
      <c r="BY113" s="47"/>
      <c r="BZ113" s="55"/>
      <c r="CA113" s="55"/>
      <c r="CB113" s="13"/>
      <c r="CC113" s="13"/>
      <c r="CD113" s="13"/>
      <c r="CE113" s="13"/>
      <c r="CF113" s="13"/>
      <c r="CG113" s="13"/>
      <c r="CH113" s="13"/>
      <c r="CI113" s="13"/>
      <c r="CJ113" s="13"/>
      <c r="CK113" s="13"/>
      <c r="CL113" s="13"/>
      <c r="CM113" s="13"/>
      <c r="CN113" s="13"/>
      <c r="CO113" s="13"/>
      <c r="CP113" s="47"/>
      <c r="CQ113" s="47"/>
      <c r="CR113" s="47"/>
      <c r="CS113" s="47"/>
      <c r="CT113" s="47"/>
      <c r="CU113" s="47"/>
      <c r="CV113" s="47"/>
      <c r="CW113" s="47"/>
      <c r="CX113" s="47"/>
      <c r="DA113" s="13"/>
      <c r="DB113" s="13"/>
      <c r="DC113" s="13"/>
      <c r="DD113" s="13"/>
      <c r="DE113" s="13"/>
      <c r="DF113" s="13"/>
      <c r="DG113" s="13"/>
      <c r="DH113" s="13"/>
      <c r="DI113" s="13"/>
      <c r="DJ113" s="13"/>
      <c r="DK113" s="13"/>
      <c r="DL113" s="13"/>
      <c r="DM113" s="13"/>
      <c r="DN113" s="13"/>
      <c r="DO113" s="14"/>
      <c r="DP113" s="13"/>
      <c r="DS113" s="13"/>
      <c r="DT113" s="13"/>
      <c r="DU113" s="13"/>
      <c r="DV113" s="13"/>
      <c r="DW113" s="13"/>
      <c r="DX113" s="13"/>
      <c r="DY113" s="13"/>
      <c r="DZ113" s="13"/>
      <c r="EA113" s="13"/>
      <c r="EB113" s="13"/>
      <c r="EC113" s="13"/>
      <c r="ED113" s="13"/>
      <c r="EE113" s="13"/>
      <c r="EF113" s="13"/>
      <c r="EG113" s="14"/>
      <c r="EH113" s="13"/>
      <c r="EK113" s="13"/>
      <c r="EL113" s="13"/>
      <c r="EM113" s="13"/>
      <c r="EN113" s="13"/>
      <c r="EO113" s="13"/>
      <c r="EP113" s="13"/>
      <c r="EQ113" s="13"/>
      <c r="ER113" s="13"/>
      <c r="ES113" s="13"/>
      <c r="ET113" s="13"/>
      <c r="EU113" s="13"/>
      <c r="EV113" s="13"/>
      <c r="EW113" s="13"/>
      <c r="EX113" s="13"/>
      <c r="EY113" s="14"/>
      <c r="EZ113" s="13"/>
      <c r="FC113" s="13"/>
      <c r="FD113" s="13"/>
      <c r="FE113" s="13"/>
      <c r="FF113" s="13"/>
      <c r="FG113" s="13"/>
      <c r="FH113" s="13"/>
      <c r="FI113" s="13"/>
      <c r="FJ113" s="13"/>
      <c r="FK113" s="13"/>
      <c r="FL113" s="13"/>
      <c r="FM113" s="13"/>
      <c r="FN113" s="13"/>
      <c r="FO113" s="13"/>
      <c r="FP113" s="13"/>
      <c r="FQ113" s="14"/>
      <c r="FR113" s="13"/>
      <c r="FU113" s="13"/>
      <c r="FV113" s="13"/>
      <c r="FW113" s="13"/>
      <c r="FX113" s="13"/>
      <c r="FY113" s="13"/>
      <c r="FZ113" s="13"/>
      <c r="GA113" s="13"/>
      <c r="GB113" s="13"/>
      <c r="GC113" s="13"/>
      <c r="GD113" s="13"/>
      <c r="GE113" s="13"/>
      <c r="GF113" s="13"/>
      <c r="GG113" s="13"/>
      <c r="GH113" s="13"/>
      <c r="GI113" s="14"/>
      <c r="GJ113" s="13"/>
    </row>
    <row r="114" spans="2:192" s="12" customFormat="1" ht="18.75" customHeight="1" x14ac:dyDescent="0.3">
      <c r="B114" s="17"/>
      <c r="C114" s="17"/>
      <c r="D114" s="17"/>
      <c r="E114" s="17"/>
      <c r="F114" s="18"/>
      <c r="G114" s="18"/>
      <c r="H114" s="18"/>
      <c r="I114" s="18"/>
      <c r="J114" s="18"/>
      <c r="K114" s="18"/>
      <c r="L114" s="18"/>
      <c r="M114" s="18"/>
      <c r="N114" s="18"/>
      <c r="O114" s="18"/>
      <c r="P114" s="18"/>
      <c r="Q114" s="18"/>
      <c r="R114" s="47"/>
      <c r="AA114" s="18"/>
      <c r="AB114" s="18"/>
      <c r="AC114" s="18"/>
      <c r="AD114" s="18"/>
      <c r="AE114" s="18"/>
      <c r="AF114" s="18"/>
      <c r="AG114" s="18"/>
      <c r="AH114" s="18"/>
      <c r="AI114" s="18"/>
      <c r="AN114" s="17"/>
      <c r="AO114" s="17"/>
      <c r="AP114" s="18"/>
      <c r="AQ114" s="18"/>
      <c r="AR114" s="18"/>
      <c r="AS114" s="18"/>
      <c r="AT114" s="18"/>
      <c r="AU114" s="18"/>
      <c r="AV114" s="18"/>
      <c r="AW114" s="18"/>
      <c r="AX114" s="18"/>
      <c r="AY114" s="18"/>
      <c r="AZ114" s="18"/>
      <c r="BA114" s="18"/>
      <c r="BB114" s="18"/>
      <c r="BC114" s="18"/>
      <c r="BD114" s="47"/>
      <c r="BI114" s="13"/>
      <c r="BJ114" s="13"/>
      <c r="BK114" s="13"/>
      <c r="BL114" s="13"/>
      <c r="BM114" s="13"/>
      <c r="BN114" s="13"/>
      <c r="BO114" s="13"/>
      <c r="BP114" s="13"/>
      <c r="BQ114" s="13"/>
      <c r="BR114" s="13"/>
      <c r="BS114" s="13"/>
      <c r="BT114" s="13"/>
      <c r="BU114" s="13"/>
      <c r="BV114" s="13"/>
      <c r="CB114" s="13"/>
      <c r="CC114" s="13"/>
      <c r="CD114" s="13"/>
      <c r="CE114" s="13"/>
      <c r="CF114" s="13"/>
      <c r="CG114" s="13"/>
      <c r="CH114" s="13"/>
      <c r="CI114" s="13"/>
      <c r="CJ114" s="13"/>
      <c r="CK114" s="13"/>
      <c r="CL114" s="13"/>
      <c r="CM114" s="13"/>
      <c r="CN114" s="13"/>
      <c r="CO114" s="13"/>
      <c r="DA114" s="13"/>
      <c r="DB114" s="13"/>
      <c r="DC114" s="13"/>
      <c r="DD114" s="13"/>
      <c r="DE114" s="13"/>
      <c r="DF114" s="13"/>
      <c r="DG114" s="13"/>
      <c r="DH114" s="13"/>
      <c r="DI114" s="13"/>
      <c r="DJ114" s="13"/>
      <c r="DK114" s="13"/>
      <c r="DL114" s="13"/>
      <c r="DM114" s="13"/>
      <c r="DN114" s="13"/>
      <c r="DO114" s="14"/>
      <c r="DP114" s="13"/>
      <c r="DS114" s="13"/>
      <c r="DT114" s="13"/>
      <c r="DU114" s="13"/>
      <c r="DV114" s="13"/>
      <c r="DW114" s="13"/>
      <c r="DX114" s="13"/>
      <c r="DY114" s="13"/>
      <c r="DZ114" s="13"/>
      <c r="EA114" s="13"/>
      <c r="EB114" s="13"/>
      <c r="EC114" s="13"/>
      <c r="ED114" s="13"/>
      <c r="EE114" s="13"/>
      <c r="EF114" s="13"/>
      <c r="EG114" s="14"/>
      <c r="EH114" s="13"/>
      <c r="EK114" s="13"/>
      <c r="EL114" s="13"/>
      <c r="EM114" s="13"/>
      <c r="EN114" s="13"/>
      <c r="EO114" s="13"/>
      <c r="EP114" s="13"/>
      <c r="EQ114" s="13"/>
      <c r="ER114" s="13"/>
      <c r="ES114" s="13"/>
      <c r="ET114" s="13"/>
      <c r="EU114" s="13"/>
      <c r="EV114" s="13"/>
      <c r="EW114" s="13"/>
      <c r="EX114" s="13"/>
      <c r="EY114" s="14"/>
      <c r="EZ114" s="13"/>
      <c r="FC114" s="13"/>
      <c r="FD114" s="13"/>
      <c r="FE114" s="13"/>
      <c r="FF114" s="13"/>
      <c r="FG114" s="13"/>
      <c r="FH114" s="13"/>
      <c r="FI114" s="13"/>
      <c r="FJ114" s="13"/>
      <c r="FK114" s="13"/>
      <c r="FL114" s="13"/>
      <c r="FM114" s="13"/>
      <c r="FN114" s="13"/>
      <c r="FO114" s="13"/>
      <c r="FP114" s="13"/>
      <c r="FQ114" s="14"/>
      <c r="FR114" s="13"/>
      <c r="FU114" s="13"/>
      <c r="FV114" s="13"/>
      <c r="FW114" s="13"/>
      <c r="FX114" s="13"/>
      <c r="FY114" s="13"/>
      <c r="FZ114" s="13"/>
      <c r="GA114" s="13"/>
      <c r="GB114" s="13"/>
      <c r="GC114" s="13"/>
      <c r="GD114" s="13"/>
      <c r="GE114" s="13"/>
      <c r="GF114" s="13"/>
      <c r="GG114" s="13"/>
      <c r="GH114" s="13"/>
      <c r="GI114" s="14"/>
      <c r="GJ114" s="13"/>
    </row>
    <row r="115" spans="2:192" s="12" customFormat="1" ht="18.75" customHeight="1" x14ac:dyDescent="0.3">
      <c r="B115" s="17"/>
      <c r="C115" s="17"/>
      <c r="D115" s="17"/>
      <c r="E115" s="17"/>
      <c r="F115" s="18"/>
      <c r="G115" s="18"/>
      <c r="H115" s="18"/>
      <c r="I115" s="18"/>
      <c r="J115" s="18"/>
      <c r="K115" s="18"/>
      <c r="L115" s="18"/>
      <c r="M115" s="18"/>
      <c r="N115" s="18"/>
      <c r="O115" s="18"/>
      <c r="P115" s="18"/>
      <c r="Q115" s="18"/>
      <c r="R115" s="47"/>
      <c r="AA115" s="18"/>
      <c r="AB115" s="18"/>
      <c r="AC115" s="18"/>
      <c r="AD115" s="18"/>
      <c r="AE115" s="18"/>
      <c r="AF115" s="18"/>
      <c r="AG115" s="18"/>
      <c r="AH115" s="18"/>
      <c r="AI115" s="18"/>
      <c r="AN115" s="17"/>
      <c r="AO115" s="17"/>
      <c r="AP115" s="18"/>
      <c r="AQ115" s="18"/>
      <c r="AR115" s="18"/>
      <c r="AS115" s="18"/>
      <c r="AT115" s="18"/>
      <c r="AU115" s="18"/>
      <c r="AV115" s="18"/>
      <c r="AW115" s="18"/>
      <c r="AX115" s="18"/>
      <c r="AY115" s="18"/>
      <c r="AZ115" s="18"/>
      <c r="BA115" s="18"/>
      <c r="BB115" s="18"/>
      <c r="BC115" s="18"/>
      <c r="BD115" s="47"/>
      <c r="BI115" s="13"/>
      <c r="BJ115" s="13"/>
      <c r="BK115" s="13"/>
      <c r="BL115" s="13"/>
      <c r="BM115" s="13"/>
      <c r="BN115" s="13"/>
      <c r="BO115" s="13"/>
      <c r="BP115" s="13"/>
      <c r="BQ115" s="13"/>
      <c r="BR115" s="13"/>
      <c r="BS115" s="13"/>
      <c r="BT115" s="13"/>
      <c r="BU115" s="13"/>
      <c r="BV115" s="13"/>
      <c r="CB115" s="13"/>
      <c r="CC115" s="13"/>
      <c r="CD115" s="13"/>
      <c r="CE115" s="13"/>
      <c r="CF115" s="13"/>
      <c r="CG115" s="13"/>
      <c r="CH115" s="13"/>
      <c r="CI115" s="13"/>
      <c r="CJ115" s="13"/>
      <c r="CK115" s="13"/>
      <c r="CL115" s="13"/>
      <c r="CM115" s="13"/>
      <c r="CN115" s="13"/>
      <c r="CO115" s="13"/>
      <c r="DA115" s="13"/>
      <c r="DB115" s="13"/>
      <c r="DC115" s="13"/>
      <c r="DD115" s="13"/>
      <c r="DE115" s="13"/>
      <c r="DF115" s="13"/>
      <c r="DG115" s="13"/>
      <c r="DH115" s="13"/>
      <c r="DI115" s="13"/>
      <c r="DJ115" s="13"/>
      <c r="DK115" s="13"/>
      <c r="DL115" s="13"/>
      <c r="DM115" s="13"/>
      <c r="DN115" s="13"/>
      <c r="DO115" s="14"/>
      <c r="DP115" s="13"/>
      <c r="DS115" s="13"/>
      <c r="DT115" s="13"/>
      <c r="DU115" s="13"/>
      <c r="DV115" s="13"/>
      <c r="DW115" s="13"/>
      <c r="DX115" s="13"/>
      <c r="DY115" s="13"/>
      <c r="DZ115" s="13"/>
      <c r="EA115" s="13"/>
      <c r="EB115" s="13"/>
      <c r="EC115" s="13"/>
      <c r="ED115" s="13"/>
      <c r="EE115" s="13"/>
      <c r="EF115" s="13"/>
      <c r="EG115" s="14"/>
      <c r="EH115" s="13"/>
      <c r="EK115" s="13"/>
      <c r="EL115" s="13"/>
      <c r="EM115" s="13"/>
      <c r="EN115" s="13"/>
      <c r="EO115" s="13"/>
      <c r="EP115" s="13"/>
      <c r="EQ115" s="13"/>
      <c r="ER115" s="13"/>
      <c r="ES115" s="13"/>
      <c r="ET115" s="13"/>
      <c r="EU115" s="13"/>
      <c r="EV115" s="13"/>
      <c r="EW115" s="13"/>
      <c r="EX115" s="13"/>
      <c r="EY115" s="14"/>
      <c r="EZ115" s="13"/>
      <c r="FC115" s="13"/>
      <c r="FD115" s="13"/>
      <c r="FE115" s="13"/>
      <c r="FF115" s="13"/>
      <c r="FG115" s="13"/>
      <c r="FH115" s="13"/>
      <c r="FI115" s="13"/>
      <c r="FJ115" s="13"/>
      <c r="FK115" s="13"/>
      <c r="FL115" s="13"/>
      <c r="FM115" s="13"/>
      <c r="FN115" s="13"/>
      <c r="FO115" s="13"/>
      <c r="FP115" s="13"/>
      <c r="FQ115" s="14"/>
      <c r="FR115" s="13"/>
      <c r="FU115" s="13"/>
      <c r="FV115" s="13"/>
      <c r="FW115" s="13"/>
      <c r="FX115" s="13"/>
      <c r="FY115" s="13"/>
      <c r="FZ115" s="13"/>
      <c r="GA115" s="13"/>
      <c r="GB115" s="13"/>
      <c r="GC115" s="13"/>
      <c r="GD115" s="13"/>
      <c r="GE115" s="13"/>
      <c r="GF115" s="13"/>
      <c r="GG115" s="13"/>
      <c r="GH115" s="13"/>
      <c r="GI115" s="14"/>
      <c r="GJ115" s="13"/>
    </row>
    <row r="116" spans="2:192" s="19" customFormat="1" ht="18.75" customHeight="1" x14ac:dyDescent="0.3">
      <c r="B116" s="17"/>
      <c r="C116" s="17"/>
      <c r="D116" s="17"/>
      <c r="E116" s="17"/>
      <c r="F116" s="18"/>
      <c r="G116" s="18"/>
      <c r="H116" s="18"/>
      <c r="I116" s="18"/>
      <c r="J116" s="18"/>
      <c r="K116" s="18"/>
      <c r="L116" s="18"/>
      <c r="M116" s="18"/>
      <c r="N116" s="18"/>
      <c r="O116" s="18"/>
      <c r="P116" s="18"/>
      <c r="Q116" s="18"/>
      <c r="R116" s="47"/>
      <c r="AA116" s="18"/>
      <c r="AB116" s="18"/>
      <c r="AC116" s="18"/>
      <c r="AD116" s="18"/>
      <c r="AE116" s="18"/>
      <c r="AF116" s="18"/>
      <c r="AG116" s="18"/>
      <c r="AH116" s="18"/>
      <c r="AI116" s="18"/>
      <c r="AN116" s="17"/>
      <c r="AO116" s="17"/>
      <c r="AP116" s="18"/>
      <c r="AQ116" s="18"/>
      <c r="AR116" s="18"/>
      <c r="AS116" s="18"/>
      <c r="AT116" s="18"/>
      <c r="AU116" s="18"/>
      <c r="AV116" s="18"/>
      <c r="AW116" s="18"/>
      <c r="AX116" s="18"/>
      <c r="AY116" s="18"/>
      <c r="AZ116" s="18"/>
      <c r="BA116" s="18"/>
      <c r="BB116" s="18"/>
      <c r="BC116" s="18"/>
      <c r="BD116" s="47"/>
      <c r="BI116" s="10"/>
      <c r="BJ116" s="10"/>
      <c r="BK116" s="10"/>
      <c r="BL116" s="10"/>
      <c r="BM116" s="10"/>
      <c r="BN116" s="10"/>
      <c r="BO116" s="10"/>
      <c r="BP116" s="10"/>
      <c r="BQ116" s="10"/>
      <c r="BR116" s="10"/>
      <c r="BS116" s="10"/>
      <c r="BT116" s="10"/>
      <c r="BU116" s="10"/>
      <c r="BV116" s="10"/>
      <c r="CB116" s="10"/>
      <c r="CC116" s="10"/>
      <c r="CD116" s="10"/>
      <c r="CE116" s="10"/>
      <c r="CF116" s="10"/>
      <c r="CG116" s="10"/>
      <c r="CH116" s="10"/>
      <c r="CI116" s="10"/>
      <c r="CJ116" s="10"/>
      <c r="CK116" s="10"/>
      <c r="CL116" s="10"/>
      <c r="CM116" s="10"/>
      <c r="CN116" s="10"/>
      <c r="CO116" s="10"/>
    </row>
    <row r="117" spans="2:192" s="19" customFormat="1" ht="18.75" customHeight="1" x14ac:dyDescent="0.3">
      <c r="B117" s="17"/>
      <c r="C117" s="17"/>
      <c r="D117" s="17"/>
      <c r="E117" s="17"/>
      <c r="F117" s="18"/>
      <c r="G117" s="18"/>
      <c r="H117" s="18"/>
      <c r="I117" s="18"/>
      <c r="J117" s="18"/>
      <c r="K117" s="18"/>
      <c r="L117" s="18"/>
      <c r="M117" s="18"/>
      <c r="N117" s="18"/>
      <c r="O117" s="18"/>
      <c r="P117" s="18"/>
      <c r="Q117" s="18"/>
      <c r="R117" s="47"/>
      <c r="AA117" s="18"/>
      <c r="AB117" s="18"/>
      <c r="AC117" s="18"/>
      <c r="AD117" s="18"/>
      <c r="AE117" s="18"/>
      <c r="AF117" s="18"/>
      <c r="AG117" s="18"/>
      <c r="AH117" s="18"/>
      <c r="AI117" s="18"/>
      <c r="AN117" s="17"/>
      <c r="AO117" s="17"/>
      <c r="AP117" s="18"/>
      <c r="AQ117" s="18"/>
      <c r="AR117" s="18"/>
      <c r="AS117" s="18"/>
      <c r="AT117" s="18"/>
      <c r="AU117" s="18"/>
      <c r="AV117" s="18"/>
      <c r="AW117" s="18"/>
      <c r="AX117" s="18"/>
      <c r="AY117" s="18"/>
      <c r="AZ117" s="18"/>
      <c r="BA117" s="18"/>
      <c r="BB117" s="18"/>
      <c r="BC117" s="18"/>
      <c r="BD117" s="47"/>
      <c r="BI117" s="10"/>
      <c r="BJ117" s="10"/>
      <c r="BK117" s="10"/>
      <c r="BL117" s="10"/>
      <c r="BM117" s="10"/>
      <c r="BN117" s="10"/>
      <c r="BO117" s="10"/>
      <c r="BP117" s="10"/>
      <c r="BQ117" s="10"/>
      <c r="BR117" s="10"/>
      <c r="BS117" s="10"/>
      <c r="BT117" s="10"/>
      <c r="BU117" s="10"/>
      <c r="BV117" s="10"/>
      <c r="CB117" s="10"/>
      <c r="CC117" s="10"/>
      <c r="CD117" s="10"/>
      <c r="CE117" s="10"/>
      <c r="CF117" s="10"/>
      <c r="CG117" s="10"/>
      <c r="CH117" s="10"/>
      <c r="CI117" s="10"/>
      <c r="CJ117" s="10"/>
      <c r="CK117" s="10"/>
      <c r="CL117" s="10"/>
      <c r="CM117" s="10"/>
      <c r="CN117" s="10"/>
      <c r="CO117" s="10"/>
    </row>
    <row r="118" spans="2:192" s="19" customFormat="1" ht="18.75" customHeight="1" x14ac:dyDescent="0.3">
      <c r="B118" s="17"/>
      <c r="C118" s="17"/>
      <c r="D118" s="17"/>
      <c r="E118" s="17"/>
      <c r="F118" s="18"/>
      <c r="G118" s="18"/>
      <c r="H118" s="18"/>
      <c r="I118" s="18"/>
      <c r="J118" s="18"/>
      <c r="K118" s="18"/>
      <c r="L118" s="18"/>
      <c r="M118" s="18"/>
      <c r="N118" s="18"/>
      <c r="O118" s="18"/>
      <c r="P118" s="18"/>
      <c r="Q118" s="18"/>
      <c r="R118" s="47"/>
      <c r="AA118" s="18"/>
      <c r="AB118" s="18"/>
      <c r="AC118" s="18"/>
      <c r="AD118" s="18"/>
      <c r="AE118" s="18"/>
      <c r="AF118" s="18"/>
      <c r="AG118" s="18"/>
      <c r="AH118" s="18"/>
      <c r="AI118" s="18"/>
      <c r="AN118" s="17"/>
      <c r="AO118" s="17"/>
      <c r="AP118" s="18"/>
      <c r="AQ118" s="18"/>
      <c r="AR118" s="18"/>
      <c r="AS118" s="18"/>
      <c r="AT118" s="18"/>
      <c r="AU118" s="18"/>
      <c r="AV118" s="18"/>
      <c r="AW118" s="18"/>
      <c r="AX118" s="18"/>
      <c r="AY118" s="18"/>
      <c r="AZ118" s="18"/>
      <c r="BA118" s="18"/>
      <c r="BB118" s="18"/>
      <c r="BC118" s="18"/>
      <c r="BD118" s="47"/>
      <c r="BI118" s="10"/>
      <c r="BJ118" s="10"/>
      <c r="BK118" s="10"/>
      <c r="BL118" s="10"/>
      <c r="BM118" s="10"/>
      <c r="BN118" s="10"/>
      <c r="BO118" s="10"/>
      <c r="BP118" s="10"/>
      <c r="BQ118" s="10"/>
      <c r="BR118" s="10"/>
      <c r="BS118" s="10"/>
      <c r="BT118" s="10"/>
      <c r="BU118" s="10"/>
      <c r="BV118" s="10"/>
      <c r="CB118" s="10"/>
      <c r="CC118" s="10"/>
      <c r="CD118" s="10"/>
      <c r="CE118" s="10"/>
      <c r="CF118" s="10"/>
      <c r="CG118" s="10"/>
      <c r="CH118" s="10"/>
      <c r="CI118" s="10"/>
      <c r="CJ118" s="10"/>
      <c r="CK118" s="10"/>
      <c r="CL118" s="10"/>
      <c r="CM118" s="10"/>
      <c r="CN118" s="10"/>
      <c r="CO118" s="10"/>
    </row>
    <row r="119" spans="2:192" s="19" customFormat="1" ht="18.75" customHeight="1" x14ac:dyDescent="0.3">
      <c r="B119" s="17"/>
      <c r="C119" s="17"/>
      <c r="D119" s="17"/>
      <c r="E119" s="17"/>
      <c r="F119" s="18"/>
      <c r="G119" s="18"/>
      <c r="H119" s="18"/>
      <c r="I119" s="18"/>
      <c r="J119" s="18"/>
      <c r="K119" s="18"/>
      <c r="L119" s="18"/>
      <c r="M119" s="18"/>
      <c r="N119" s="18"/>
      <c r="O119" s="18"/>
      <c r="P119" s="18"/>
      <c r="Q119" s="18"/>
      <c r="R119" s="47"/>
      <c r="AA119" s="18"/>
      <c r="AB119" s="18"/>
      <c r="AC119" s="18"/>
      <c r="AD119" s="18"/>
      <c r="AE119" s="18"/>
      <c r="AF119" s="18"/>
      <c r="AG119" s="18"/>
      <c r="AH119" s="18"/>
      <c r="AI119" s="18"/>
      <c r="AN119" s="17"/>
      <c r="AO119" s="17"/>
      <c r="AP119" s="18"/>
      <c r="AQ119" s="18"/>
      <c r="AR119" s="18"/>
      <c r="AS119" s="18"/>
      <c r="AT119" s="18"/>
      <c r="AU119" s="18"/>
      <c r="AV119" s="18"/>
      <c r="AW119" s="18"/>
      <c r="AX119" s="18"/>
      <c r="AY119" s="18"/>
      <c r="AZ119" s="18"/>
      <c r="BA119" s="18"/>
      <c r="BB119" s="18"/>
      <c r="BC119" s="18"/>
      <c r="BD119" s="47"/>
      <c r="BI119" s="10"/>
      <c r="BJ119" s="10"/>
      <c r="BK119" s="10"/>
      <c r="BL119" s="10"/>
      <c r="BM119" s="10"/>
      <c r="BN119" s="10"/>
      <c r="BO119" s="10"/>
      <c r="BP119" s="10"/>
      <c r="BQ119" s="10"/>
      <c r="BR119" s="10"/>
      <c r="BS119" s="10"/>
      <c r="BT119" s="10"/>
      <c r="BU119" s="10"/>
      <c r="BV119" s="10"/>
      <c r="CB119" s="10"/>
      <c r="CC119" s="10"/>
      <c r="CD119" s="10"/>
      <c r="CE119" s="10"/>
      <c r="CF119" s="10"/>
      <c r="CG119" s="10"/>
      <c r="CH119" s="10"/>
      <c r="CI119" s="10"/>
      <c r="CJ119" s="10"/>
      <c r="CK119" s="10"/>
      <c r="CL119" s="10"/>
      <c r="CM119" s="10"/>
      <c r="CN119" s="10"/>
      <c r="CO119" s="10"/>
    </row>
    <row r="120" spans="2:192" s="19" customFormat="1" ht="18.75" customHeight="1" x14ac:dyDescent="0.3">
      <c r="B120" s="17"/>
      <c r="C120" s="17"/>
      <c r="D120" s="17"/>
      <c r="E120" s="17"/>
      <c r="F120" s="18"/>
      <c r="G120" s="18"/>
      <c r="H120" s="18"/>
      <c r="I120" s="18"/>
      <c r="J120" s="18"/>
      <c r="K120" s="18"/>
      <c r="L120" s="18"/>
      <c r="M120" s="18"/>
      <c r="N120" s="18"/>
      <c r="O120" s="18"/>
      <c r="P120" s="18"/>
      <c r="Q120" s="18"/>
      <c r="R120" s="47"/>
      <c r="AA120" s="18"/>
      <c r="AB120" s="18"/>
      <c r="AC120" s="18"/>
      <c r="AD120" s="18"/>
      <c r="AE120" s="18"/>
      <c r="AF120" s="18"/>
      <c r="AG120" s="18"/>
      <c r="AH120" s="18"/>
      <c r="AI120" s="18"/>
      <c r="AN120" s="17"/>
      <c r="AO120" s="17"/>
      <c r="AP120" s="18"/>
      <c r="AQ120" s="18"/>
      <c r="AR120" s="18"/>
      <c r="AS120" s="18"/>
      <c r="AT120" s="18"/>
      <c r="AU120" s="18"/>
      <c r="AV120" s="18"/>
      <c r="AW120" s="18"/>
      <c r="AX120" s="18"/>
      <c r="AY120" s="18"/>
      <c r="AZ120" s="18"/>
      <c r="BA120" s="18"/>
      <c r="BB120" s="18"/>
      <c r="BC120" s="18"/>
      <c r="BD120" s="47"/>
      <c r="BI120" s="10"/>
      <c r="BJ120" s="10"/>
      <c r="BK120" s="10"/>
      <c r="BL120" s="10"/>
      <c r="BM120" s="10"/>
      <c r="BN120" s="10"/>
      <c r="BO120" s="10"/>
      <c r="BP120" s="10"/>
      <c r="BQ120" s="10"/>
      <c r="BR120" s="10"/>
      <c r="BS120" s="10"/>
      <c r="BT120" s="10"/>
      <c r="BU120" s="10"/>
      <c r="BV120" s="10"/>
      <c r="CB120" s="10"/>
      <c r="CC120" s="10"/>
      <c r="CD120" s="10"/>
      <c r="CE120" s="10"/>
      <c r="CF120" s="10"/>
      <c r="CG120" s="10"/>
      <c r="CH120" s="10"/>
      <c r="CI120" s="10"/>
      <c r="CJ120" s="10"/>
      <c r="CK120" s="10"/>
      <c r="CL120" s="10"/>
      <c r="CM120" s="10"/>
      <c r="CN120" s="10"/>
      <c r="CO120" s="10"/>
    </row>
    <row r="121" spans="2:192" s="12" customFormat="1" ht="18.75" customHeight="1" x14ac:dyDescent="0.3">
      <c r="B121" s="17"/>
      <c r="C121" s="17"/>
      <c r="D121" s="17"/>
      <c r="E121" s="17"/>
      <c r="F121" s="18"/>
      <c r="G121" s="18"/>
      <c r="H121" s="18"/>
      <c r="I121" s="18"/>
      <c r="J121" s="18"/>
      <c r="K121" s="18"/>
      <c r="L121" s="18"/>
      <c r="M121" s="18"/>
      <c r="N121" s="18"/>
      <c r="O121" s="18"/>
      <c r="P121" s="18"/>
      <c r="Q121" s="18"/>
      <c r="R121" s="47"/>
      <c r="AA121" s="18"/>
      <c r="AB121" s="18"/>
      <c r="AC121" s="18"/>
      <c r="AD121" s="18"/>
      <c r="AE121" s="18"/>
      <c r="AF121" s="18"/>
      <c r="AG121" s="18"/>
      <c r="AH121" s="18"/>
      <c r="AI121" s="18"/>
      <c r="AN121" s="17"/>
      <c r="AO121" s="17"/>
      <c r="AP121" s="18"/>
      <c r="AQ121" s="18"/>
      <c r="AR121" s="18"/>
      <c r="AS121" s="18"/>
      <c r="AT121" s="18"/>
      <c r="AU121" s="18"/>
      <c r="AV121" s="18"/>
      <c r="AW121" s="18"/>
      <c r="AX121" s="18"/>
      <c r="AY121" s="18"/>
      <c r="AZ121" s="18"/>
      <c r="BA121" s="18"/>
      <c r="BB121" s="18"/>
      <c r="BC121" s="18"/>
      <c r="BD121" s="47"/>
      <c r="BI121" s="13"/>
      <c r="BJ121" s="13"/>
      <c r="BK121" s="13"/>
      <c r="BL121" s="13"/>
      <c r="BM121" s="13"/>
      <c r="BN121" s="13"/>
      <c r="BO121" s="13"/>
      <c r="BP121" s="13"/>
      <c r="BQ121" s="13"/>
      <c r="BR121" s="13"/>
      <c r="BS121" s="13"/>
      <c r="BT121" s="13"/>
      <c r="BU121" s="13"/>
      <c r="BV121" s="13"/>
      <c r="CB121" s="13"/>
      <c r="CC121" s="13"/>
      <c r="CD121" s="13"/>
      <c r="CE121" s="13"/>
      <c r="CF121" s="13"/>
      <c r="CG121" s="13"/>
      <c r="CH121" s="13"/>
      <c r="CI121" s="13"/>
      <c r="CJ121" s="13"/>
      <c r="CK121" s="13"/>
      <c r="CL121" s="13"/>
      <c r="CM121" s="13"/>
      <c r="CN121" s="13"/>
      <c r="CO121" s="13"/>
      <c r="DA121" s="13"/>
      <c r="DB121" s="13"/>
      <c r="DC121" s="13"/>
      <c r="DD121" s="13"/>
      <c r="DE121" s="13"/>
      <c r="DF121" s="13"/>
      <c r="DG121" s="13"/>
      <c r="DH121" s="13"/>
      <c r="DI121" s="13"/>
      <c r="DJ121" s="13"/>
      <c r="DK121" s="13"/>
      <c r="DL121" s="13"/>
      <c r="DM121" s="13"/>
      <c r="DN121" s="13"/>
      <c r="DO121" s="14"/>
      <c r="DP121" s="13"/>
      <c r="DS121" s="13"/>
      <c r="DT121" s="13"/>
      <c r="DU121" s="13"/>
      <c r="DV121" s="13"/>
      <c r="DW121" s="13"/>
      <c r="DX121" s="13"/>
      <c r="DY121" s="13"/>
      <c r="DZ121" s="13"/>
      <c r="EA121" s="13"/>
      <c r="EB121" s="13"/>
      <c r="EC121" s="13"/>
      <c r="ED121" s="13"/>
      <c r="EE121" s="13"/>
      <c r="EF121" s="13"/>
      <c r="EG121" s="14"/>
      <c r="EH121" s="13"/>
      <c r="EK121" s="13"/>
      <c r="EL121" s="13"/>
      <c r="EM121" s="13"/>
      <c r="EN121" s="13"/>
      <c r="EO121" s="13"/>
      <c r="EP121" s="13"/>
      <c r="EQ121" s="13"/>
      <c r="ER121" s="13"/>
      <c r="ES121" s="13"/>
      <c r="ET121" s="13"/>
      <c r="EU121" s="13"/>
      <c r="EV121" s="13"/>
      <c r="EW121" s="13"/>
      <c r="EX121" s="13"/>
      <c r="EY121" s="14"/>
      <c r="EZ121" s="13"/>
      <c r="FC121" s="13"/>
      <c r="FD121" s="13"/>
      <c r="FE121" s="13"/>
      <c r="FF121" s="13"/>
      <c r="FG121" s="13"/>
      <c r="FH121" s="13"/>
      <c r="FI121" s="13"/>
      <c r="FJ121" s="13"/>
      <c r="FK121" s="13"/>
      <c r="FL121" s="13"/>
      <c r="FM121" s="13"/>
      <c r="FN121" s="13"/>
      <c r="FO121" s="13"/>
      <c r="FP121" s="13"/>
      <c r="FQ121" s="14"/>
      <c r="FR121" s="13"/>
      <c r="FU121" s="13"/>
      <c r="FV121" s="13"/>
      <c r="FW121" s="13"/>
      <c r="FX121" s="13"/>
      <c r="FY121" s="13"/>
      <c r="FZ121" s="13"/>
      <c r="GA121" s="13"/>
      <c r="GB121" s="13"/>
      <c r="GC121" s="13"/>
      <c r="GD121" s="13"/>
      <c r="GE121" s="13"/>
      <c r="GF121" s="13"/>
      <c r="GG121" s="13"/>
      <c r="GH121" s="13"/>
      <c r="GI121" s="14"/>
      <c r="GJ121" s="13"/>
    </row>
    <row r="122" spans="2:192" s="12" customFormat="1" ht="18.75" customHeight="1" x14ac:dyDescent="0.3">
      <c r="B122" s="17"/>
      <c r="C122" s="17"/>
      <c r="D122" s="17"/>
      <c r="E122" s="17"/>
      <c r="F122" s="18"/>
      <c r="G122" s="18"/>
      <c r="H122" s="18"/>
      <c r="I122" s="18"/>
      <c r="J122" s="18"/>
      <c r="K122" s="18"/>
      <c r="L122" s="18"/>
      <c r="M122" s="18"/>
      <c r="N122" s="18"/>
      <c r="O122" s="18"/>
      <c r="P122" s="18"/>
      <c r="Q122" s="18"/>
      <c r="R122" s="47"/>
      <c r="AA122" s="18"/>
      <c r="AB122" s="18"/>
      <c r="AC122" s="18"/>
      <c r="AD122" s="18"/>
      <c r="AE122" s="18"/>
      <c r="AF122" s="18"/>
      <c r="AG122" s="18"/>
      <c r="AH122" s="18"/>
      <c r="AI122" s="18"/>
      <c r="AN122" s="17"/>
      <c r="AO122" s="17"/>
      <c r="AP122" s="18"/>
      <c r="AQ122" s="18"/>
      <c r="AR122" s="18"/>
      <c r="AS122" s="18"/>
      <c r="AT122" s="18"/>
      <c r="AU122" s="18"/>
      <c r="AV122" s="18"/>
      <c r="AW122" s="18"/>
      <c r="AX122" s="18"/>
      <c r="AY122" s="18"/>
      <c r="AZ122" s="18"/>
      <c r="BA122" s="18"/>
      <c r="BB122" s="18"/>
      <c r="BC122" s="18"/>
      <c r="BD122" s="47"/>
      <c r="BI122" s="13"/>
      <c r="BJ122" s="13"/>
      <c r="BK122" s="13"/>
      <c r="BL122" s="13"/>
      <c r="BM122" s="13"/>
      <c r="BN122" s="13"/>
      <c r="BO122" s="13"/>
      <c r="BP122" s="13"/>
      <c r="BQ122" s="13"/>
      <c r="BR122" s="13"/>
      <c r="BS122" s="13"/>
      <c r="BT122" s="13"/>
      <c r="BU122" s="13"/>
      <c r="BV122" s="13"/>
      <c r="CB122" s="13"/>
      <c r="CC122" s="13"/>
      <c r="CD122" s="13"/>
      <c r="CE122" s="13"/>
      <c r="CF122" s="13"/>
      <c r="CG122" s="13"/>
      <c r="CH122" s="13"/>
      <c r="CI122" s="13"/>
      <c r="CJ122" s="13"/>
      <c r="CK122" s="13"/>
      <c r="CL122" s="13"/>
      <c r="CM122" s="13"/>
      <c r="CN122" s="13"/>
      <c r="CO122" s="13"/>
      <c r="DA122" s="13"/>
      <c r="DB122" s="13"/>
      <c r="DC122" s="13"/>
      <c r="DD122" s="13"/>
      <c r="DE122" s="13"/>
      <c r="DF122" s="13"/>
      <c r="DG122" s="13"/>
      <c r="DH122" s="13"/>
      <c r="DI122" s="13"/>
      <c r="DJ122" s="13"/>
      <c r="DK122" s="13"/>
      <c r="DL122" s="13"/>
      <c r="DM122" s="13"/>
      <c r="DN122" s="13"/>
      <c r="DO122" s="14"/>
      <c r="DP122" s="13"/>
      <c r="DS122" s="13"/>
      <c r="DT122" s="13"/>
      <c r="DU122" s="13"/>
      <c r="DV122" s="13"/>
      <c r="DW122" s="13"/>
      <c r="DX122" s="13"/>
      <c r="DY122" s="13"/>
      <c r="DZ122" s="13"/>
      <c r="EA122" s="13"/>
      <c r="EB122" s="13"/>
      <c r="EC122" s="13"/>
      <c r="ED122" s="13"/>
      <c r="EE122" s="13"/>
      <c r="EF122" s="13"/>
      <c r="EG122" s="14"/>
      <c r="EH122" s="13"/>
      <c r="EK122" s="13"/>
      <c r="EL122" s="13"/>
      <c r="EM122" s="13"/>
      <c r="EN122" s="13"/>
      <c r="EO122" s="13"/>
      <c r="EP122" s="13"/>
      <c r="EQ122" s="13"/>
      <c r="ER122" s="13"/>
      <c r="ES122" s="13"/>
      <c r="ET122" s="13"/>
      <c r="EU122" s="13"/>
      <c r="EV122" s="13"/>
      <c r="EW122" s="13"/>
      <c r="EX122" s="13"/>
      <c r="EY122" s="14"/>
      <c r="EZ122" s="13"/>
      <c r="FC122" s="13"/>
      <c r="FD122" s="13"/>
      <c r="FE122" s="13"/>
      <c r="FF122" s="13"/>
      <c r="FG122" s="13"/>
      <c r="FH122" s="13"/>
      <c r="FI122" s="13"/>
      <c r="FJ122" s="13"/>
      <c r="FK122" s="13"/>
      <c r="FL122" s="13"/>
      <c r="FM122" s="13"/>
      <c r="FN122" s="13"/>
      <c r="FO122" s="13"/>
      <c r="FP122" s="13"/>
      <c r="FQ122" s="14"/>
      <c r="FR122" s="13"/>
      <c r="FU122" s="13"/>
      <c r="FV122" s="13"/>
      <c r="FW122" s="13"/>
      <c r="FX122" s="13"/>
      <c r="FY122" s="13"/>
      <c r="FZ122" s="13"/>
      <c r="GA122" s="13"/>
      <c r="GB122" s="13"/>
      <c r="GC122" s="13"/>
      <c r="GD122" s="13"/>
      <c r="GE122" s="13"/>
      <c r="GF122" s="13"/>
      <c r="GG122" s="13"/>
      <c r="GH122" s="13"/>
      <c r="GI122" s="14"/>
      <c r="GJ122" s="13"/>
    </row>
    <row r="123" spans="2:192" s="12" customFormat="1" ht="18.75" customHeight="1" x14ac:dyDescent="0.3">
      <c r="B123" s="17"/>
      <c r="C123" s="17"/>
      <c r="D123" s="17"/>
      <c r="E123" s="17"/>
      <c r="F123" s="18"/>
      <c r="G123" s="18"/>
      <c r="H123" s="18"/>
      <c r="I123" s="18"/>
      <c r="J123" s="18"/>
      <c r="K123" s="18"/>
      <c r="L123" s="18"/>
      <c r="M123" s="18"/>
      <c r="N123" s="18"/>
      <c r="O123" s="18"/>
      <c r="P123" s="18"/>
      <c r="Q123" s="18"/>
      <c r="R123" s="47"/>
      <c r="AA123" s="18"/>
      <c r="AB123" s="18"/>
      <c r="AC123" s="18"/>
      <c r="AD123" s="18"/>
      <c r="AE123" s="18"/>
      <c r="AF123" s="18"/>
      <c r="AG123" s="18"/>
      <c r="AH123" s="18"/>
      <c r="AI123" s="18"/>
      <c r="AN123" s="17"/>
      <c r="AO123" s="17"/>
      <c r="AP123" s="18"/>
      <c r="AQ123" s="18"/>
      <c r="AR123" s="18"/>
      <c r="AS123" s="18"/>
      <c r="AT123" s="18"/>
      <c r="AU123" s="18"/>
      <c r="AV123" s="18"/>
      <c r="AW123" s="18"/>
      <c r="AX123" s="18"/>
      <c r="AY123" s="18"/>
      <c r="AZ123" s="18"/>
      <c r="BA123" s="18"/>
      <c r="BB123" s="18"/>
      <c r="BC123" s="18"/>
      <c r="BD123" s="47"/>
      <c r="BI123" s="13"/>
      <c r="BJ123" s="13"/>
      <c r="BK123" s="13"/>
      <c r="BL123" s="13"/>
      <c r="BM123" s="13"/>
      <c r="BN123" s="13"/>
      <c r="BO123" s="13"/>
      <c r="BP123" s="13"/>
      <c r="BQ123" s="13"/>
      <c r="BR123" s="13"/>
      <c r="BS123" s="13"/>
      <c r="BT123" s="13"/>
      <c r="BU123" s="13"/>
      <c r="BV123" s="13"/>
      <c r="CB123" s="13"/>
      <c r="CC123" s="13"/>
      <c r="CD123" s="13"/>
      <c r="CE123" s="13"/>
      <c r="CF123" s="13"/>
      <c r="CG123" s="13"/>
      <c r="CH123" s="13"/>
      <c r="CI123" s="13"/>
      <c r="CJ123" s="13"/>
      <c r="CK123" s="13"/>
      <c r="CL123" s="13"/>
      <c r="CM123" s="13"/>
      <c r="CN123" s="13"/>
      <c r="CO123" s="13"/>
      <c r="DA123" s="13"/>
      <c r="DB123" s="13"/>
      <c r="DC123" s="13"/>
      <c r="DD123" s="13"/>
      <c r="DE123" s="13"/>
      <c r="DF123" s="13"/>
      <c r="DG123" s="13"/>
      <c r="DH123" s="13"/>
      <c r="DI123" s="13"/>
      <c r="DJ123" s="13"/>
      <c r="DK123" s="13"/>
      <c r="DL123" s="13"/>
      <c r="DM123" s="13"/>
      <c r="DN123" s="13"/>
      <c r="DO123" s="14"/>
      <c r="DP123" s="13"/>
      <c r="DS123" s="13"/>
      <c r="DT123" s="13"/>
      <c r="DU123" s="13"/>
      <c r="DV123" s="13"/>
      <c r="DW123" s="13"/>
      <c r="DX123" s="13"/>
      <c r="DY123" s="13"/>
      <c r="DZ123" s="13"/>
      <c r="EA123" s="13"/>
      <c r="EB123" s="13"/>
      <c r="EC123" s="13"/>
      <c r="ED123" s="13"/>
      <c r="EE123" s="13"/>
      <c r="EF123" s="13"/>
      <c r="EG123" s="14"/>
      <c r="EH123" s="13"/>
      <c r="EK123" s="13"/>
      <c r="EL123" s="13"/>
      <c r="EM123" s="13"/>
      <c r="EN123" s="13"/>
      <c r="EO123" s="13"/>
      <c r="EP123" s="13"/>
      <c r="EQ123" s="13"/>
      <c r="ER123" s="13"/>
      <c r="ES123" s="13"/>
      <c r="ET123" s="13"/>
      <c r="EU123" s="13"/>
      <c r="EV123" s="13"/>
      <c r="EW123" s="13"/>
      <c r="EX123" s="13"/>
      <c r="EY123" s="14"/>
      <c r="EZ123" s="13"/>
      <c r="FC123" s="13"/>
      <c r="FD123" s="13"/>
      <c r="FE123" s="13"/>
      <c r="FF123" s="13"/>
      <c r="FG123" s="13"/>
      <c r="FH123" s="13"/>
      <c r="FI123" s="13"/>
      <c r="FJ123" s="13"/>
      <c r="FK123" s="13"/>
      <c r="FL123" s="13"/>
      <c r="FM123" s="13"/>
      <c r="FN123" s="13"/>
      <c r="FO123" s="13"/>
      <c r="FP123" s="13"/>
      <c r="FQ123" s="14"/>
      <c r="FR123" s="13"/>
      <c r="FU123" s="13"/>
      <c r="FV123" s="13"/>
      <c r="FW123" s="13"/>
      <c r="FX123" s="13"/>
      <c r="FY123" s="13"/>
      <c r="FZ123" s="13"/>
      <c r="GA123" s="13"/>
      <c r="GB123" s="13"/>
      <c r="GC123" s="13"/>
      <c r="GD123" s="13"/>
      <c r="GE123" s="13"/>
      <c r="GF123" s="13"/>
      <c r="GG123" s="13"/>
      <c r="GH123" s="13"/>
      <c r="GI123" s="14"/>
      <c r="GJ123" s="13"/>
    </row>
    <row r="124" spans="2:192" s="12" customFormat="1" ht="18.75" customHeight="1" x14ac:dyDescent="0.3">
      <c r="B124" s="17"/>
      <c r="C124" s="17"/>
      <c r="D124" s="17"/>
      <c r="E124" s="17"/>
      <c r="F124" s="18"/>
      <c r="G124" s="18"/>
      <c r="H124" s="18"/>
      <c r="I124" s="18"/>
      <c r="J124" s="18"/>
      <c r="K124" s="18"/>
      <c r="L124" s="18"/>
      <c r="M124" s="18"/>
      <c r="N124" s="18"/>
      <c r="O124" s="18"/>
      <c r="P124" s="18"/>
      <c r="Q124" s="18"/>
      <c r="R124" s="47"/>
      <c r="AA124" s="18"/>
      <c r="AB124" s="18"/>
      <c r="AC124" s="18"/>
      <c r="AD124" s="18"/>
      <c r="AE124" s="18"/>
      <c r="AF124" s="18"/>
      <c r="AG124" s="18"/>
      <c r="AH124" s="18"/>
      <c r="AI124" s="18"/>
      <c r="AN124" s="17"/>
      <c r="AO124" s="17"/>
      <c r="AP124" s="18"/>
      <c r="AQ124" s="18"/>
      <c r="AR124" s="18"/>
      <c r="AS124" s="18"/>
      <c r="AT124" s="18"/>
      <c r="AU124" s="18"/>
      <c r="AV124" s="18"/>
      <c r="AW124" s="18"/>
      <c r="AX124" s="18"/>
      <c r="AY124" s="18"/>
      <c r="AZ124" s="18"/>
      <c r="BA124" s="18"/>
      <c r="BB124" s="18"/>
      <c r="BC124" s="18"/>
      <c r="BD124" s="47"/>
      <c r="BI124" s="13"/>
      <c r="BJ124" s="13"/>
      <c r="BK124" s="13"/>
      <c r="BL124" s="13"/>
      <c r="BM124" s="13"/>
      <c r="BN124" s="13"/>
      <c r="BO124" s="13"/>
      <c r="BP124" s="13"/>
      <c r="BQ124" s="13"/>
      <c r="BR124" s="13"/>
      <c r="BS124" s="13"/>
      <c r="BT124" s="13"/>
      <c r="BU124" s="13"/>
      <c r="BV124" s="13"/>
      <c r="CB124" s="13"/>
      <c r="CC124" s="13"/>
      <c r="CD124" s="13"/>
      <c r="CE124" s="13"/>
      <c r="CF124" s="13"/>
      <c r="CG124" s="13"/>
      <c r="CH124" s="13"/>
      <c r="CI124" s="13"/>
      <c r="CJ124" s="13"/>
      <c r="CK124" s="13"/>
      <c r="CL124" s="13"/>
      <c r="CM124" s="13"/>
      <c r="CN124" s="13"/>
      <c r="CO124" s="13"/>
      <c r="DA124" s="13"/>
      <c r="DB124" s="13"/>
      <c r="DC124" s="13"/>
      <c r="DD124" s="13"/>
      <c r="DE124" s="13"/>
      <c r="DF124" s="13"/>
      <c r="DG124" s="13"/>
      <c r="DH124" s="13"/>
      <c r="DI124" s="13"/>
      <c r="DJ124" s="13"/>
      <c r="DK124" s="13"/>
      <c r="DL124" s="13"/>
      <c r="DM124" s="13"/>
      <c r="DN124" s="13"/>
      <c r="DO124" s="14"/>
      <c r="DP124" s="13"/>
      <c r="DS124" s="13"/>
      <c r="DT124" s="13"/>
      <c r="DU124" s="13"/>
      <c r="DV124" s="13"/>
      <c r="DW124" s="13"/>
      <c r="DX124" s="13"/>
      <c r="DY124" s="13"/>
      <c r="DZ124" s="13"/>
      <c r="EA124" s="13"/>
      <c r="EB124" s="13"/>
      <c r="EC124" s="13"/>
      <c r="ED124" s="13"/>
      <c r="EE124" s="13"/>
      <c r="EF124" s="13"/>
      <c r="EG124" s="14"/>
      <c r="EH124" s="13"/>
      <c r="EK124" s="13"/>
      <c r="EL124" s="13"/>
      <c r="EM124" s="13"/>
      <c r="EN124" s="13"/>
      <c r="EO124" s="13"/>
      <c r="EP124" s="13"/>
      <c r="EQ124" s="13"/>
      <c r="ER124" s="13"/>
      <c r="ES124" s="13"/>
      <c r="ET124" s="13"/>
      <c r="EU124" s="13"/>
      <c r="EV124" s="13"/>
      <c r="EW124" s="13"/>
      <c r="EX124" s="13"/>
      <c r="EY124" s="14"/>
      <c r="EZ124" s="13"/>
      <c r="FC124" s="13"/>
      <c r="FD124" s="13"/>
      <c r="FE124" s="13"/>
      <c r="FF124" s="13"/>
      <c r="FG124" s="13"/>
      <c r="FH124" s="13"/>
      <c r="FI124" s="13"/>
      <c r="FJ124" s="13"/>
      <c r="FK124" s="13"/>
      <c r="FL124" s="13"/>
      <c r="FM124" s="13"/>
      <c r="FN124" s="13"/>
      <c r="FO124" s="13"/>
      <c r="FP124" s="13"/>
      <c r="FQ124" s="14"/>
      <c r="FR124" s="13"/>
      <c r="FU124" s="13"/>
      <c r="FV124" s="13"/>
      <c r="FW124" s="13"/>
      <c r="FX124" s="13"/>
      <c r="FY124" s="13"/>
      <c r="FZ124" s="13"/>
      <c r="GA124" s="13"/>
      <c r="GB124" s="13"/>
      <c r="GC124" s="13"/>
      <c r="GD124" s="13"/>
      <c r="GE124" s="13"/>
      <c r="GF124" s="13"/>
      <c r="GG124" s="13"/>
      <c r="GH124" s="13"/>
      <c r="GI124" s="14"/>
      <c r="GJ124" s="13"/>
    </row>
    <row r="125" spans="2:192" s="12" customFormat="1" x14ac:dyDescent="0.3">
      <c r="AP125" s="13"/>
      <c r="AQ125" s="13"/>
      <c r="AR125" s="13"/>
      <c r="AS125" s="13"/>
      <c r="AT125" s="13"/>
      <c r="AU125" s="13"/>
      <c r="AV125" s="13"/>
      <c r="AW125" s="13"/>
      <c r="AX125" s="13"/>
      <c r="AY125" s="13"/>
      <c r="AZ125" s="13"/>
      <c r="BA125" s="13"/>
      <c r="BB125" s="13"/>
      <c r="BC125" s="13"/>
      <c r="BI125" s="13"/>
      <c r="BJ125" s="13"/>
      <c r="BK125" s="13"/>
      <c r="BL125" s="13"/>
      <c r="BM125" s="13"/>
      <c r="BN125" s="13"/>
      <c r="BO125" s="13"/>
      <c r="BP125" s="13"/>
      <c r="BQ125" s="13"/>
      <c r="BR125" s="13"/>
      <c r="BS125" s="13"/>
      <c r="BT125" s="13"/>
      <c r="BU125" s="13"/>
      <c r="BV125" s="13"/>
      <c r="CB125" s="13"/>
      <c r="CC125" s="13"/>
      <c r="CD125" s="13"/>
      <c r="CE125" s="13"/>
      <c r="CF125" s="13"/>
      <c r="CG125" s="13"/>
      <c r="CH125" s="13"/>
      <c r="CI125" s="13"/>
      <c r="CJ125" s="13"/>
      <c r="CK125" s="13"/>
      <c r="CL125" s="13"/>
      <c r="CM125" s="13"/>
      <c r="CN125" s="13"/>
      <c r="CO125" s="13"/>
      <c r="DA125" s="13"/>
      <c r="DB125" s="13"/>
      <c r="DC125" s="13"/>
      <c r="DD125" s="13"/>
      <c r="DE125" s="13"/>
      <c r="DF125" s="13"/>
      <c r="DG125" s="13"/>
      <c r="DH125" s="13"/>
      <c r="DI125" s="13"/>
      <c r="DJ125" s="13"/>
      <c r="DK125" s="13"/>
      <c r="DL125" s="13"/>
      <c r="DM125" s="13"/>
      <c r="DN125" s="13"/>
      <c r="DO125" s="14"/>
      <c r="DP125" s="13"/>
      <c r="DS125" s="13"/>
      <c r="DT125" s="13"/>
      <c r="DU125" s="13"/>
      <c r="DV125" s="13"/>
      <c r="DW125" s="13"/>
      <c r="DX125" s="13"/>
      <c r="DY125" s="13"/>
      <c r="DZ125" s="13"/>
      <c r="EA125" s="13"/>
      <c r="EB125" s="13"/>
      <c r="EC125" s="13"/>
      <c r="ED125" s="13"/>
      <c r="EE125" s="13"/>
      <c r="EF125" s="13"/>
      <c r="EG125" s="14"/>
      <c r="EH125" s="13"/>
      <c r="EK125" s="13"/>
      <c r="EL125" s="13"/>
      <c r="EM125" s="13"/>
      <c r="EN125" s="13"/>
      <c r="EO125" s="13"/>
      <c r="EP125" s="13"/>
      <c r="EQ125" s="13"/>
      <c r="ER125" s="13"/>
      <c r="ES125" s="13"/>
      <c r="ET125" s="13"/>
      <c r="EU125" s="13"/>
      <c r="EV125" s="13"/>
      <c r="EW125" s="13"/>
      <c r="EX125" s="13"/>
      <c r="EY125" s="14"/>
      <c r="EZ125" s="13"/>
      <c r="FC125" s="13"/>
      <c r="FD125" s="13"/>
      <c r="FE125" s="13"/>
      <c r="FF125" s="13"/>
      <c r="FG125" s="13"/>
      <c r="FH125" s="13"/>
      <c r="FI125" s="13"/>
      <c r="FJ125" s="13"/>
      <c r="FK125" s="13"/>
      <c r="FL125" s="13"/>
      <c r="FM125" s="13"/>
      <c r="FN125" s="13"/>
      <c r="FO125" s="13"/>
      <c r="FP125" s="13"/>
      <c r="FQ125" s="14"/>
      <c r="FR125" s="13"/>
      <c r="FU125" s="13"/>
      <c r="FV125" s="13"/>
      <c r="FW125" s="13"/>
      <c r="FX125" s="13"/>
      <c r="FY125" s="13"/>
      <c r="FZ125" s="13"/>
      <c r="GA125" s="13"/>
      <c r="GB125" s="13"/>
      <c r="GC125" s="13"/>
      <c r="GD125" s="13"/>
      <c r="GE125" s="13"/>
      <c r="GF125" s="13"/>
      <c r="GG125" s="13"/>
      <c r="GH125" s="13"/>
      <c r="GI125" s="14"/>
      <c r="GJ125" s="13"/>
    </row>
    <row r="126" spans="2:192" s="12" customFormat="1" x14ac:dyDescent="0.3">
      <c r="AP126" s="13"/>
      <c r="AQ126" s="13"/>
      <c r="AR126" s="13"/>
      <c r="AS126" s="13"/>
      <c r="AT126" s="13"/>
      <c r="AU126" s="13"/>
      <c r="AV126" s="13"/>
      <c r="AW126" s="13"/>
      <c r="AX126" s="13"/>
      <c r="AY126" s="13"/>
      <c r="AZ126" s="13"/>
      <c r="BA126" s="13"/>
      <c r="BB126" s="13"/>
      <c r="BC126" s="13"/>
      <c r="BI126" s="13"/>
      <c r="BJ126" s="13"/>
      <c r="BK126" s="13"/>
      <c r="BL126" s="13"/>
      <c r="BM126" s="13"/>
      <c r="BN126" s="13"/>
      <c r="BO126" s="13"/>
      <c r="BP126" s="13"/>
      <c r="BQ126" s="13"/>
      <c r="BR126" s="13"/>
      <c r="BS126" s="13"/>
      <c r="BT126" s="13"/>
      <c r="BU126" s="13"/>
      <c r="BV126" s="13"/>
      <c r="CB126" s="13"/>
      <c r="CC126" s="13"/>
      <c r="CD126" s="13"/>
      <c r="CE126" s="13"/>
      <c r="CF126" s="13"/>
      <c r="CG126" s="13"/>
      <c r="CH126" s="13"/>
      <c r="CI126" s="13"/>
      <c r="CJ126" s="13"/>
      <c r="CK126" s="13"/>
      <c r="CL126" s="13"/>
      <c r="CM126" s="13"/>
      <c r="CN126" s="13"/>
      <c r="CO126" s="13"/>
      <c r="DA126" s="13"/>
      <c r="DB126" s="13"/>
      <c r="DC126" s="13"/>
      <c r="DD126" s="13"/>
      <c r="DE126" s="13"/>
      <c r="DF126" s="13"/>
      <c r="DG126" s="13"/>
      <c r="DH126" s="13"/>
      <c r="DI126" s="13"/>
      <c r="DJ126" s="13"/>
      <c r="DK126" s="13"/>
      <c r="DL126" s="13"/>
      <c r="DM126" s="13"/>
      <c r="DN126" s="13"/>
      <c r="DO126" s="14"/>
      <c r="DP126" s="13"/>
      <c r="DS126" s="13"/>
      <c r="DT126" s="13"/>
      <c r="DU126" s="13"/>
      <c r="DV126" s="13"/>
      <c r="DW126" s="13"/>
      <c r="DX126" s="13"/>
      <c r="DY126" s="13"/>
      <c r="DZ126" s="13"/>
      <c r="EA126" s="13"/>
      <c r="EB126" s="13"/>
      <c r="EC126" s="13"/>
      <c r="ED126" s="13"/>
      <c r="EE126" s="13"/>
      <c r="EF126" s="13"/>
      <c r="EG126" s="14"/>
      <c r="EH126" s="13"/>
      <c r="EK126" s="13"/>
      <c r="EL126" s="13"/>
      <c r="EM126" s="13"/>
      <c r="EN126" s="13"/>
      <c r="EO126" s="13"/>
      <c r="EP126" s="13"/>
      <c r="EQ126" s="13"/>
      <c r="ER126" s="13"/>
      <c r="ES126" s="13"/>
      <c r="ET126" s="13"/>
      <c r="EU126" s="13"/>
      <c r="EV126" s="13"/>
      <c r="EW126" s="13"/>
      <c r="EX126" s="13"/>
      <c r="EY126" s="14"/>
      <c r="EZ126" s="13"/>
      <c r="FC126" s="13"/>
      <c r="FD126" s="13"/>
      <c r="FE126" s="13"/>
      <c r="FF126" s="13"/>
      <c r="FG126" s="13"/>
      <c r="FH126" s="13"/>
      <c r="FI126" s="13"/>
      <c r="FJ126" s="13"/>
      <c r="FK126" s="13"/>
      <c r="FL126" s="13"/>
      <c r="FM126" s="13"/>
      <c r="FN126" s="13"/>
      <c r="FO126" s="13"/>
      <c r="FP126" s="13"/>
      <c r="FQ126" s="14"/>
      <c r="FR126" s="13"/>
      <c r="FU126" s="13"/>
      <c r="FV126" s="13"/>
      <c r="FW126" s="13"/>
      <c r="FX126" s="13"/>
      <c r="FY126" s="13"/>
      <c r="FZ126" s="13"/>
      <c r="GA126" s="13"/>
      <c r="GB126" s="13"/>
      <c r="GC126" s="13"/>
      <c r="GD126" s="13"/>
      <c r="GE126" s="13"/>
      <c r="GF126" s="13"/>
      <c r="GG126" s="13"/>
      <c r="GH126" s="13"/>
      <c r="GI126" s="14"/>
      <c r="GJ126" s="13"/>
    </row>
    <row r="127" spans="2:192" s="12" customFormat="1" x14ac:dyDescent="0.3">
      <c r="AP127" s="13"/>
      <c r="AQ127" s="13"/>
      <c r="AR127" s="13"/>
      <c r="AS127" s="13"/>
      <c r="AT127" s="13"/>
      <c r="AU127" s="13"/>
      <c r="AV127" s="13"/>
      <c r="AW127" s="13"/>
      <c r="AX127" s="13"/>
      <c r="AY127" s="13"/>
      <c r="AZ127" s="13"/>
      <c r="BA127" s="13"/>
      <c r="BB127" s="13"/>
      <c r="BC127" s="13"/>
      <c r="BI127" s="13"/>
      <c r="BJ127" s="13"/>
      <c r="BK127" s="13"/>
      <c r="BL127" s="13"/>
      <c r="BM127" s="13"/>
      <c r="BN127" s="13"/>
      <c r="BO127" s="13"/>
      <c r="BP127" s="13"/>
      <c r="BQ127" s="13"/>
      <c r="BR127" s="13"/>
      <c r="BS127" s="13"/>
      <c r="BT127" s="13"/>
      <c r="BU127" s="13"/>
      <c r="BV127" s="13"/>
      <c r="CB127" s="13"/>
      <c r="CC127" s="13"/>
      <c r="CD127" s="13"/>
      <c r="CE127" s="13"/>
      <c r="CF127" s="13"/>
      <c r="CG127" s="13"/>
      <c r="CH127" s="13"/>
      <c r="CI127" s="13"/>
      <c r="CJ127" s="13"/>
      <c r="CK127" s="13"/>
      <c r="CL127" s="13"/>
      <c r="CM127" s="13"/>
      <c r="CN127" s="13"/>
      <c r="CO127" s="13"/>
      <c r="DA127" s="13"/>
      <c r="DB127" s="13"/>
      <c r="DC127" s="13"/>
      <c r="DD127" s="13"/>
      <c r="DE127" s="13"/>
      <c r="DF127" s="13"/>
      <c r="DG127" s="13"/>
      <c r="DH127" s="13"/>
      <c r="DI127" s="13"/>
      <c r="DJ127" s="13"/>
      <c r="DK127" s="13"/>
      <c r="DL127" s="13"/>
      <c r="DM127" s="13"/>
      <c r="DN127" s="13"/>
      <c r="DO127" s="14"/>
      <c r="DP127" s="13"/>
      <c r="DS127" s="13"/>
      <c r="DT127" s="13"/>
      <c r="DU127" s="13"/>
      <c r="DV127" s="13"/>
      <c r="DW127" s="13"/>
      <c r="DX127" s="13"/>
      <c r="DY127" s="13"/>
      <c r="DZ127" s="13"/>
      <c r="EA127" s="13"/>
      <c r="EB127" s="13"/>
      <c r="EC127" s="13"/>
      <c r="ED127" s="13"/>
      <c r="EE127" s="13"/>
      <c r="EF127" s="13"/>
      <c r="EG127" s="14"/>
      <c r="EH127" s="13"/>
      <c r="EK127" s="13"/>
      <c r="EL127" s="13"/>
      <c r="EM127" s="13"/>
      <c r="EN127" s="13"/>
      <c r="EO127" s="13"/>
      <c r="EP127" s="13"/>
      <c r="EQ127" s="13"/>
      <c r="ER127" s="13"/>
      <c r="ES127" s="13"/>
      <c r="ET127" s="13"/>
      <c r="EU127" s="13"/>
      <c r="EV127" s="13"/>
      <c r="EW127" s="13"/>
      <c r="EX127" s="13"/>
      <c r="EY127" s="14"/>
      <c r="EZ127" s="13"/>
      <c r="FC127" s="13"/>
      <c r="FD127" s="13"/>
      <c r="FE127" s="13"/>
      <c r="FF127" s="13"/>
      <c r="FG127" s="13"/>
      <c r="FH127" s="13"/>
      <c r="FI127" s="13"/>
      <c r="FJ127" s="13"/>
      <c r="FK127" s="13"/>
      <c r="FL127" s="13"/>
      <c r="FM127" s="13"/>
      <c r="FN127" s="13"/>
      <c r="FO127" s="13"/>
      <c r="FP127" s="13"/>
      <c r="FQ127" s="14"/>
      <c r="FR127" s="13"/>
      <c r="FU127" s="13"/>
      <c r="FV127" s="13"/>
      <c r="FW127" s="13"/>
      <c r="FX127" s="13"/>
      <c r="FY127" s="13"/>
      <c r="FZ127" s="13"/>
      <c r="GA127" s="13"/>
      <c r="GB127" s="13"/>
      <c r="GC127" s="13"/>
      <c r="GD127" s="13"/>
      <c r="GE127" s="13"/>
      <c r="GF127" s="13"/>
      <c r="GG127" s="13"/>
      <c r="GH127" s="13"/>
      <c r="GI127" s="14"/>
      <c r="GJ127" s="13"/>
    </row>
    <row r="128" spans="2:192" s="12" customFormat="1" x14ac:dyDescent="0.3">
      <c r="AP128" s="13"/>
      <c r="AQ128" s="13"/>
      <c r="AR128" s="13"/>
      <c r="AS128" s="13"/>
      <c r="AT128" s="13"/>
      <c r="AU128" s="13"/>
      <c r="AV128" s="13"/>
      <c r="AW128" s="13"/>
      <c r="AX128" s="13"/>
      <c r="AY128" s="13"/>
      <c r="AZ128" s="13"/>
      <c r="BA128" s="13"/>
      <c r="BB128" s="13"/>
      <c r="BC128" s="13"/>
      <c r="BI128" s="13"/>
      <c r="BJ128" s="13"/>
      <c r="BK128" s="13"/>
      <c r="BL128" s="13"/>
      <c r="BM128" s="13"/>
      <c r="BN128" s="13"/>
      <c r="BO128" s="13"/>
      <c r="BP128" s="13"/>
      <c r="BQ128" s="13"/>
      <c r="BR128" s="13"/>
      <c r="BS128" s="13"/>
      <c r="BT128" s="13"/>
      <c r="BU128" s="13"/>
      <c r="BV128" s="13"/>
      <c r="CB128" s="13"/>
      <c r="CC128" s="13"/>
      <c r="CD128" s="13"/>
      <c r="CE128" s="13"/>
      <c r="CF128" s="13"/>
      <c r="CG128" s="13"/>
      <c r="CH128" s="13"/>
      <c r="CI128" s="13"/>
      <c r="CJ128" s="13"/>
      <c r="CK128" s="13"/>
      <c r="CL128" s="13"/>
      <c r="CM128" s="13"/>
      <c r="CN128" s="13"/>
      <c r="CO128" s="13"/>
      <c r="DA128" s="13"/>
      <c r="DB128" s="13"/>
      <c r="DC128" s="13"/>
      <c r="DD128" s="13"/>
      <c r="DE128" s="13"/>
      <c r="DF128" s="13"/>
      <c r="DG128" s="13"/>
      <c r="DH128" s="13"/>
      <c r="DI128" s="13"/>
      <c r="DJ128" s="13"/>
      <c r="DK128" s="13"/>
      <c r="DL128" s="13"/>
      <c r="DM128" s="13"/>
      <c r="DN128" s="13"/>
      <c r="DO128" s="14"/>
      <c r="DP128" s="13"/>
      <c r="DS128" s="13"/>
      <c r="DT128" s="13"/>
      <c r="DU128" s="13"/>
      <c r="DV128" s="13"/>
      <c r="DW128" s="13"/>
      <c r="DX128" s="13"/>
      <c r="DY128" s="13"/>
      <c r="DZ128" s="13"/>
      <c r="EA128" s="13"/>
      <c r="EB128" s="13"/>
      <c r="EC128" s="13"/>
      <c r="ED128" s="13"/>
      <c r="EE128" s="13"/>
      <c r="EF128" s="13"/>
      <c r="EG128" s="14"/>
      <c r="EH128" s="13"/>
      <c r="EK128" s="13"/>
      <c r="EL128" s="13"/>
      <c r="EM128" s="13"/>
      <c r="EN128" s="13"/>
      <c r="EO128" s="13"/>
      <c r="EP128" s="13"/>
      <c r="EQ128" s="13"/>
      <c r="ER128" s="13"/>
      <c r="ES128" s="13"/>
      <c r="ET128" s="13"/>
      <c r="EU128" s="13"/>
      <c r="EV128" s="13"/>
      <c r="EW128" s="13"/>
      <c r="EX128" s="13"/>
      <c r="EY128" s="14"/>
      <c r="EZ128" s="13"/>
      <c r="FC128" s="13"/>
      <c r="FD128" s="13"/>
      <c r="FE128" s="13"/>
      <c r="FF128" s="13"/>
      <c r="FG128" s="13"/>
      <c r="FH128" s="13"/>
      <c r="FI128" s="13"/>
      <c r="FJ128" s="13"/>
      <c r="FK128" s="13"/>
      <c r="FL128" s="13"/>
      <c r="FM128" s="13"/>
      <c r="FN128" s="13"/>
      <c r="FO128" s="13"/>
      <c r="FP128" s="13"/>
      <c r="FQ128" s="14"/>
      <c r="FR128" s="13"/>
      <c r="FU128" s="13"/>
      <c r="FV128" s="13"/>
      <c r="FW128" s="13"/>
      <c r="FX128" s="13"/>
      <c r="FY128" s="13"/>
      <c r="FZ128" s="13"/>
      <c r="GA128" s="13"/>
      <c r="GB128" s="13"/>
      <c r="GC128" s="13"/>
      <c r="GD128" s="13"/>
      <c r="GE128" s="13"/>
      <c r="GF128" s="13"/>
      <c r="GG128" s="13"/>
      <c r="GH128" s="13"/>
      <c r="GI128" s="14"/>
      <c r="GJ128" s="13"/>
    </row>
    <row r="129" spans="2:192" s="12" customFormat="1" x14ac:dyDescent="0.3">
      <c r="AP129" s="13"/>
      <c r="AQ129" s="13"/>
      <c r="AR129" s="13"/>
      <c r="AS129" s="13"/>
      <c r="AT129" s="13"/>
      <c r="AU129" s="13"/>
      <c r="AV129" s="13"/>
      <c r="AW129" s="13"/>
      <c r="AX129" s="13"/>
      <c r="AY129" s="13"/>
      <c r="AZ129" s="13"/>
      <c r="BA129" s="13"/>
      <c r="BB129" s="13"/>
      <c r="BC129" s="13"/>
      <c r="BI129" s="13"/>
      <c r="BJ129" s="13"/>
      <c r="BK129" s="13"/>
      <c r="BL129" s="13"/>
      <c r="BM129" s="13"/>
      <c r="BN129" s="13"/>
      <c r="BO129" s="13"/>
      <c r="BP129" s="13"/>
      <c r="BQ129" s="13"/>
      <c r="BR129" s="13"/>
      <c r="BS129" s="13"/>
      <c r="BT129" s="13"/>
      <c r="BU129" s="13"/>
      <c r="BV129" s="13"/>
      <c r="CB129" s="13"/>
      <c r="CC129" s="13"/>
      <c r="CD129" s="13"/>
      <c r="CE129" s="13"/>
      <c r="CF129" s="13"/>
      <c r="CG129" s="13"/>
      <c r="CH129" s="13"/>
      <c r="CI129" s="13"/>
      <c r="CJ129" s="13"/>
      <c r="CK129" s="13"/>
      <c r="CL129" s="13"/>
      <c r="CM129" s="13"/>
      <c r="CN129" s="13"/>
      <c r="CO129" s="13"/>
      <c r="DA129" s="13"/>
      <c r="DB129" s="13"/>
      <c r="DC129" s="13"/>
      <c r="DD129" s="13"/>
      <c r="DE129" s="13"/>
      <c r="DF129" s="13"/>
      <c r="DG129" s="13"/>
      <c r="DH129" s="13"/>
      <c r="DI129" s="13"/>
      <c r="DJ129" s="13"/>
      <c r="DK129" s="13"/>
      <c r="DL129" s="13"/>
      <c r="DM129" s="13"/>
      <c r="DN129" s="13"/>
      <c r="DO129" s="14"/>
      <c r="DP129" s="13"/>
      <c r="DS129" s="13"/>
      <c r="DT129" s="13"/>
      <c r="DU129" s="13"/>
      <c r="DV129" s="13"/>
      <c r="DW129" s="13"/>
      <c r="DX129" s="13"/>
      <c r="DY129" s="13"/>
      <c r="DZ129" s="13"/>
      <c r="EA129" s="13"/>
      <c r="EB129" s="13"/>
      <c r="EC129" s="13"/>
      <c r="ED129" s="13"/>
      <c r="EE129" s="13"/>
      <c r="EF129" s="13"/>
      <c r="EG129" s="14"/>
      <c r="EH129" s="13"/>
      <c r="EK129" s="13"/>
      <c r="EL129" s="13"/>
      <c r="EM129" s="13"/>
      <c r="EN129" s="13"/>
      <c r="EO129" s="13"/>
      <c r="EP129" s="13"/>
      <c r="EQ129" s="13"/>
      <c r="ER129" s="13"/>
      <c r="ES129" s="13"/>
      <c r="ET129" s="13"/>
      <c r="EU129" s="13"/>
      <c r="EV129" s="13"/>
      <c r="EW129" s="13"/>
      <c r="EX129" s="13"/>
      <c r="EY129" s="14"/>
      <c r="EZ129" s="13"/>
      <c r="FC129" s="13"/>
      <c r="FD129" s="13"/>
      <c r="FE129" s="13"/>
      <c r="FF129" s="13"/>
      <c r="FG129" s="13"/>
      <c r="FH129" s="13"/>
      <c r="FI129" s="13"/>
      <c r="FJ129" s="13"/>
      <c r="FK129" s="13"/>
      <c r="FL129" s="13"/>
      <c r="FM129" s="13"/>
      <c r="FN129" s="13"/>
      <c r="FO129" s="13"/>
      <c r="FP129" s="13"/>
      <c r="FQ129" s="14"/>
      <c r="FR129" s="13"/>
      <c r="FU129" s="13"/>
      <c r="FV129" s="13"/>
      <c r="FW129" s="13"/>
      <c r="FX129" s="13"/>
      <c r="FY129" s="13"/>
      <c r="FZ129" s="13"/>
      <c r="GA129" s="13"/>
      <c r="GB129" s="13"/>
      <c r="GC129" s="13"/>
      <c r="GD129" s="13"/>
      <c r="GE129" s="13"/>
      <c r="GF129" s="13"/>
      <c r="GG129" s="13"/>
      <c r="GH129" s="13"/>
      <c r="GI129" s="14"/>
      <c r="GJ129" s="13"/>
    </row>
    <row r="130" spans="2:192" s="12" customFormat="1" x14ac:dyDescent="0.3">
      <c r="AP130" s="13"/>
      <c r="AQ130" s="13"/>
      <c r="AR130" s="13"/>
      <c r="AS130" s="13"/>
      <c r="AT130" s="13"/>
      <c r="AU130" s="13"/>
      <c r="AV130" s="13"/>
      <c r="AW130" s="13"/>
      <c r="AX130" s="13"/>
      <c r="AY130" s="13"/>
      <c r="AZ130" s="13"/>
      <c r="BA130" s="13"/>
      <c r="BB130" s="13"/>
      <c r="BC130" s="13"/>
      <c r="BI130" s="13"/>
      <c r="BJ130" s="13"/>
      <c r="BK130" s="13"/>
      <c r="BL130" s="13"/>
      <c r="BM130" s="13"/>
      <c r="BN130" s="13"/>
      <c r="BO130" s="13"/>
      <c r="BP130" s="13"/>
      <c r="BQ130" s="13"/>
      <c r="BR130" s="13"/>
      <c r="BS130" s="13"/>
      <c r="BT130" s="13"/>
      <c r="BU130" s="13"/>
      <c r="BV130" s="13"/>
      <c r="CB130" s="13"/>
      <c r="CC130" s="13"/>
      <c r="CD130" s="13"/>
      <c r="CE130" s="13"/>
      <c r="CF130" s="13"/>
      <c r="CG130" s="13"/>
      <c r="CH130" s="13"/>
      <c r="CI130" s="13"/>
      <c r="CJ130" s="13"/>
      <c r="CK130" s="13"/>
      <c r="CL130" s="13"/>
      <c r="CM130" s="13"/>
      <c r="CN130" s="13"/>
      <c r="CO130" s="13"/>
      <c r="DA130" s="13"/>
      <c r="DB130" s="13"/>
      <c r="DC130" s="13"/>
      <c r="DD130" s="13"/>
      <c r="DE130" s="13"/>
      <c r="DF130" s="13"/>
      <c r="DG130" s="13"/>
      <c r="DH130" s="13"/>
      <c r="DI130" s="13"/>
      <c r="DJ130" s="13"/>
      <c r="DK130" s="13"/>
      <c r="DL130" s="13"/>
      <c r="DM130" s="13"/>
      <c r="DN130" s="13"/>
      <c r="DO130" s="14"/>
      <c r="DP130" s="13"/>
      <c r="DS130" s="13"/>
      <c r="DT130" s="13"/>
      <c r="DU130" s="13"/>
      <c r="DV130" s="13"/>
      <c r="DW130" s="13"/>
      <c r="DX130" s="13"/>
      <c r="DY130" s="13"/>
      <c r="DZ130" s="13"/>
      <c r="EA130" s="13"/>
      <c r="EB130" s="13"/>
      <c r="EC130" s="13"/>
      <c r="ED130" s="13"/>
      <c r="EE130" s="13"/>
      <c r="EF130" s="13"/>
      <c r="EG130" s="14"/>
      <c r="EH130" s="13"/>
      <c r="EK130" s="13"/>
      <c r="EL130" s="13"/>
      <c r="EM130" s="13"/>
      <c r="EN130" s="13"/>
      <c r="EO130" s="13"/>
      <c r="EP130" s="13"/>
      <c r="EQ130" s="13"/>
      <c r="ER130" s="13"/>
      <c r="ES130" s="13"/>
      <c r="ET130" s="13"/>
      <c r="EU130" s="13"/>
      <c r="EV130" s="13"/>
      <c r="EW130" s="13"/>
      <c r="EX130" s="13"/>
      <c r="EY130" s="14"/>
      <c r="EZ130" s="13"/>
      <c r="FC130" s="13"/>
      <c r="FD130" s="13"/>
      <c r="FE130" s="13"/>
      <c r="FF130" s="13"/>
      <c r="FG130" s="13"/>
      <c r="FH130" s="13"/>
      <c r="FI130" s="13"/>
      <c r="FJ130" s="13"/>
      <c r="FK130" s="13"/>
      <c r="FL130" s="13"/>
      <c r="FM130" s="13"/>
      <c r="FN130" s="13"/>
      <c r="FO130" s="13"/>
      <c r="FP130" s="13"/>
      <c r="FQ130" s="14"/>
      <c r="FR130" s="13"/>
      <c r="FU130" s="13"/>
      <c r="FV130" s="13"/>
      <c r="FW130" s="13"/>
      <c r="FX130" s="13"/>
      <c r="FY130" s="13"/>
      <c r="FZ130" s="13"/>
      <c r="GA130" s="13"/>
      <c r="GB130" s="13"/>
      <c r="GC130" s="13"/>
      <c r="GD130" s="13"/>
      <c r="GE130" s="13"/>
      <c r="GF130" s="13"/>
      <c r="GG130" s="13"/>
      <c r="GH130" s="13"/>
      <c r="GI130" s="14"/>
      <c r="GJ130" s="13"/>
    </row>
    <row r="131" spans="2:192" s="12" customFormat="1" x14ac:dyDescent="0.3">
      <c r="AP131" s="13"/>
      <c r="AQ131" s="13"/>
      <c r="AR131" s="13"/>
      <c r="AS131" s="13"/>
      <c r="AT131" s="13"/>
      <c r="AU131" s="13"/>
      <c r="AV131" s="13"/>
      <c r="AW131" s="13"/>
      <c r="AX131" s="13"/>
      <c r="AY131" s="13"/>
      <c r="AZ131" s="13"/>
      <c r="BA131" s="13"/>
      <c r="BB131" s="13"/>
      <c r="BC131" s="13"/>
      <c r="BI131" s="13"/>
      <c r="BJ131" s="13"/>
      <c r="BK131" s="13"/>
      <c r="BL131" s="13"/>
      <c r="BM131" s="13"/>
      <c r="BN131" s="13"/>
      <c r="BO131" s="13"/>
      <c r="BP131" s="13"/>
      <c r="BQ131" s="13"/>
      <c r="BR131" s="13"/>
      <c r="BS131" s="13"/>
      <c r="BT131" s="13"/>
      <c r="BU131" s="13"/>
      <c r="BV131" s="13"/>
      <c r="CB131" s="13"/>
      <c r="CC131" s="13"/>
      <c r="CD131" s="13"/>
      <c r="CE131" s="13"/>
      <c r="CF131" s="13"/>
      <c r="CG131" s="13"/>
      <c r="CH131" s="13"/>
      <c r="CI131" s="13"/>
      <c r="CJ131" s="13"/>
      <c r="CK131" s="13"/>
      <c r="CL131" s="13"/>
      <c r="CM131" s="13"/>
      <c r="CN131" s="13"/>
      <c r="CO131" s="13"/>
      <c r="DA131" s="13"/>
      <c r="DB131" s="13"/>
      <c r="DC131" s="13"/>
      <c r="DD131" s="13"/>
      <c r="DE131" s="13"/>
      <c r="DF131" s="13"/>
      <c r="DG131" s="13"/>
      <c r="DH131" s="13"/>
      <c r="DI131" s="13"/>
      <c r="DJ131" s="13"/>
      <c r="DK131" s="13"/>
      <c r="DL131" s="13"/>
      <c r="DM131" s="13"/>
      <c r="DN131" s="13"/>
      <c r="DO131" s="14"/>
      <c r="DP131" s="13"/>
      <c r="DS131" s="13"/>
      <c r="DT131" s="13"/>
      <c r="DU131" s="13"/>
      <c r="DV131" s="13"/>
      <c r="DW131" s="13"/>
      <c r="DX131" s="13"/>
      <c r="DY131" s="13"/>
      <c r="DZ131" s="13"/>
      <c r="EA131" s="13"/>
      <c r="EB131" s="13"/>
      <c r="EC131" s="13"/>
      <c r="ED131" s="13"/>
      <c r="EE131" s="13"/>
      <c r="EF131" s="13"/>
      <c r="EG131" s="14"/>
      <c r="EH131" s="13"/>
      <c r="EK131" s="13"/>
      <c r="EL131" s="13"/>
      <c r="EM131" s="13"/>
      <c r="EN131" s="13"/>
      <c r="EO131" s="13"/>
      <c r="EP131" s="13"/>
      <c r="EQ131" s="13"/>
      <c r="ER131" s="13"/>
      <c r="ES131" s="13"/>
      <c r="ET131" s="13"/>
      <c r="EU131" s="13"/>
      <c r="EV131" s="13"/>
      <c r="EW131" s="13"/>
      <c r="EX131" s="13"/>
      <c r="EY131" s="14"/>
      <c r="EZ131" s="13"/>
      <c r="FC131" s="13"/>
      <c r="FD131" s="13"/>
      <c r="FE131" s="13"/>
      <c r="FF131" s="13"/>
      <c r="FG131" s="13"/>
      <c r="FH131" s="13"/>
      <c r="FI131" s="13"/>
      <c r="FJ131" s="13"/>
      <c r="FK131" s="13"/>
      <c r="FL131" s="13"/>
      <c r="FM131" s="13"/>
      <c r="FN131" s="13"/>
      <c r="FO131" s="13"/>
      <c r="FP131" s="13"/>
      <c r="FQ131" s="14"/>
      <c r="FR131" s="13"/>
      <c r="FU131" s="13"/>
      <c r="FV131" s="13"/>
      <c r="FW131" s="13"/>
      <c r="FX131" s="13"/>
      <c r="FY131" s="13"/>
      <c r="FZ131" s="13"/>
      <c r="GA131" s="13"/>
      <c r="GB131" s="13"/>
      <c r="GC131" s="13"/>
      <c r="GD131" s="13"/>
      <c r="GE131" s="13"/>
      <c r="GF131" s="13"/>
      <c r="GG131" s="13"/>
      <c r="GH131" s="13"/>
      <c r="GI131" s="14"/>
      <c r="GJ131" s="13"/>
    </row>
    <row r="132" spans="2:192" s="12" customFormat="1" x14ac:dyDescent="0.3">
      <c r="AP132" s="13"/>
      <c r="AQ132" s="13"/>
      <c r="AR132" s="13"/>
      <c r="AS132" s="13"/>
      <c r="AT132" s="13"/>
      <c r="AU132" s="13"/>
      <c r="AV132" s="13"/>
      <c r="AW132" s="13"/>
      <c r="AX132" s="13"/>
      <c r="AY132" s="13"/>
      <c r="AZ132" s="13"/>
      <c r="BA132" s="13"/>
      <c r="BB132" s="13"/>
      <c r="BC132" s="13"/>
      <c r="BI132" s="13"/>
      <c r="BJ132" s="13"/>
      <c r="BK132" s="13"/>
      <c r="BL132" s="13"/>
      <c r="BM132" s="13"/>
      <c r="BN132" s="13"/>
      <c r="BO132" s="13"/>
      <c r="BP132" s="13"/>
      <c r="BQ132" s="13"/>
      <c r="BR132" s="13"/>
      <c r="BS132" s="13"/>
      <c r="BT132" s="13"/>
      <c r="BU132" s="13"/>
      <c r="BV132" s="13"/>
      <c r="CB132" s="13"/>
      <c r="CC132" s="13"/>
      <c r="CD132" s="13"/>
      <c r="CE132" s="13"/>
      <c r="CF132" s="13"/>
      <c r="CG132" s="13"/>
      <c r="CH132" s="13"/>
      <c r="CI132" s="13"/>
      <c r="CJ132" s="13"/>
      <c r="CK132" s="13"/>
      <c r="CL132" s="13"/>
      <c r="CM132" s="13"/>
      <c r="CN132" s="13"/>
      <c r="CO132" s="13"/>
      <c r="DA132" s="13"/>
      <c r="DB132" s="13"/>
      <c r="DC132" s="13"/>
      <c r="DD132" s="13"/>
      <c r="DE132" s="13"/>
      <c r="DF132" s="13"/>
      <c r="DG132" s="13"/>
      <c r="DH132" s="13"/>
      <c r="DI132" s="13"/>
      <c r="DJ132" s="13"/>
      <c r="DK132" s="13"/>
      <c r="DL132" s="13"/>
      <c r="DM132" s="13"/>
      <c r="DN132" s="13"/>
      <c r="DO132" s="14"/>
      <c r="DP132" s="13"/>
      <c r="DS132" s="13"/>
      <c r="DT132" s="13"/>
      <c r="DU132" s="13"/>
      <c r="DV132" s="13"/>
      <c r="DW132" s="13"/>
      <c r="DX132" s="13"/>
      <c r="DY132" s="13"/>
      <c r="DZ132" s="13"/>
      <c r="EA132" s="13"/>
      <c r="EB132" s="13"/>
      <c r="EC132" s="13"/>
      <c r="ED132" s="13"/>
      <c r="EE132" s="13"/>
      <c r="EF132" s="13"/>
      <c r="EG132" s="14"/>
      <c r="EH132" s="13"/>
      <c r="EK132" s="13"/>
      <c r="EL132" s="13"/>
      <c r="EM132" s="13"/>
      <c r="EN132" s="13"/>
      <c r="EO132" s="13"/>
      <c r="EP132" s="13"/>
      <c r="EQ132" s="13"/>
      <c r="ER132" s="13"/>
      <c r="ES132" s="13"/>
      <c r="ET132" s="13"/>
      <c r="EU132" s="13"/>
      <c r="EV132" s="13"/>
      <c r="EW132" s="13"/>
      <c r="EX132" s="13"/>
      <c r="EY132" s="14"/>
      <c r="EZ132" s="13"/>
      <c r="FC132" s="13"/>
      <c r="FD132" s="13"/>
      <c r="FE132" s="13"/>
      <c r="FF132" s="13"/>
      <c r="FG132" s="13"/>
      <c r="FH132" s="13"/>
      <c r="FI132" s="13"/>
      <c r="FJ132" s="13"/>
      <c r="FK132" s="13"/>
      <c r="FL132" s="13"/>
      <c r="FM132" s="13"/>
      <c r="FN132" s="13"/>
      <c r="FO132" s="13"/>
      <c r="FP132" s="13"/>
      <c r="FQ132" s="14"/>
      <c r="FR132" s="13"/>
      <c r="FU132" s="13"/>
      <c r="FV132" s="13"/>
      <c r="FW132" s="13"/>
      <c r="FX132" s="13"/>
      <c r="FY132" s="13"/>
      <c r="FZ132" s="13"/>
      <c r="GA132" s="13"/>
      <c r="GB132" s="13"/>
      <c r="GC132" s="13"/>
      <c r="GD132" s="13"/>
      <c r="GE132" s="13"/>
      <c r="GF132" s="13"/>
      <c r="GG132" s="13"/>
      <c r="GH132" s="13"/>
      <c r="GI132" s="14"/>
      <c r="GJ132" s="13"/>
    </row>
    <row r="133" spans="2:192" s="12" customFormat="1" x14ac:dyDescent="0.3">
      <c r="AP133" s="13"/>
      <c r="AQ133" s="13"/>
      <c r="AR133" s="13"/>
      <c r="AS133" s="13"/>
      <c r="AT133" s="13"/>
      <c r="AU133" s="13"/>
      <c r="AV133" s="13"/>
      <c r="AW133" s="13"/>
      <c r="AX133" s="13"/>
      <c r="AY133" s="13"/>
      <c r="AZ133" s="13"/>
      <c r="BA133" s="13"/>
      <c r="BB133" s="13"/>
      <c r="BC133" s="13"/>
      <c r="BI133" s="13"/>
      <c r="BJ133" s="13"/>
      <c r="BK133" s="13"/>
      <c r="BL133" s="13"/>
      <c r="BM133" s="13"/>
      <c r="BN133" s="13"/>
      <c r="BO133" s="13"/>
      <c r="BP133" s="13"/>
      <c r="BQ133" s="13"/>
      <c r="BR133" s="13"/>
      <c r="BS133" s="13"/>
      <c r="BT133" s="13"/>
      <c r="BU133" s="13"/>
      <c r="BV133" s="13"/>
      <c r="CB133" s="13"/>
      <c r="CC133" s="13"/>
      <c r="CD133" s="13"/>
      <c r="CE133" s="13"/>
      <c r="CF133" s="13"/>
      <c r="CG133" s="13"/>
      <c r="CH133" s="13"/>
      <c r="CI133" s="13"/>
      <c r="CJ133" s="13"/>
      <c r="CK133" s="13"/>
      <c r="CL133" s="13"/>
      <c r="CM133" s="13"/>
      <c r="CN133" s="13"/>
      <c r="CO133" s="13"/>
      <c r="DA133" s="13"/>
      <c r="DB133" s="13"/>
      <c r="DC133" s="13"/>
      <c r="DD133" s="13"/>
      <c r="DE133" s="13"/>
      <c r="DF133" s="13"/>
      <c r="DG133" s="13"/>
      <c r="DH133" s="13"/>
      <c r="DI133" s="13"/>
      <c r="DJ133" s="13"/>
      <c r="DK133" s="13"/>
      <c r="DL133" s="13"/>
      <c r="DM133" s="13"/>
      <c r="DN133" s="13"/>
      <c r="DO133" s="14"/>
      <c r="DP133" s="13"/>
      <c r="DS133" s="13"/>
      <c r="DT133" s="13"/>
      <c r="DU133" s="13"/>
      <c r="DV133" s="13"/>
      <c r="DW133" s="13"/>
      <c r="DX133" s="13"/>
      <c r="DY133" s="13"/>
      <c r="DZ133" s="13"/>
      <c r="EA133" s="13"/>
      <c r="EB133" s="13"/>
      <c r="EC133" s="13"/>
      <c r="ED133" s="13"/>
      <c r="EE133" s="13"/>
      <c r="EF133" s="13"/>
      <c r="EG133" s="14"/>
      <c r="EH133" s="13"/>
      <c r="EK133" s="13"/>
      <c r="EL133" s="13"/>
      <c r="EM133" s="13"/>
      <c r="EN133" s="13"/>
      <c r="EO133" s="13"/>
      <c r="EP133" s="13"/>
      <c r="EQ133" s="13"/>
      <c r="ER133" s="13"/>
      <c r="ES133" s="13"/>
      <c r="ET133" s="13"/>
      <c r="EU133" s="13"/>
      <c r="EV133" s="13"/>
      <c r="EW133" s="13"/>
      <c r="EX133" s="13"/>
      <c r="EY133" s="14"/>
      <c r="EZ133" s="13"/>
      <c r="FC133" s="13"/>
      <c r="FD133" s="13"/>
      <c r="FE133" s="13"/>
      <c r="FF133" s="13"/>
      <c r="FG133" s="13"/>
      <c r="FH133" s="13"/>
      <c r="FI133" s="13"/>
      <c r="FJ133" s="13"/>
      <c r="FK133" s="13"/>
      <c r="FL133" s="13"/>
      <c r="FM133" s="13"/>
      <c r="FN133" s="13"/>
      <c r="FO133" s="13"/>
      <c r="FP133" s="13"/>
      <c r="FQ133" s="14"/>
      <c r="FR133" s="13"/>
      <c r="FU133" s="13"/>
      <c r="FV133" s="13"/>
      <c r="FW133" s="13"/>
      <c r="FX133" s="13"/>
      <c r="FY133" s="13"/>
      <c r="FZ133" s="13"/>
      <c r="GA133" s="13"/>
      <c r="GB133" s="13"/>
      <c r="GC133" s="13"/>
      <c r="GD133" s="13"/>
      <c r="GE133" s="13"/>
      <c r="GF133" s="13"/>
      <c r="GG133" s="13"/>
      <c r="GH133" s="13"/>
      <c r="GI133" s="14"/>
      <c r="GJ133" s="13"/>
    </row>
    <row r="134" spans="2:192" s="12" customFormat="1" x14ac:dyDescent="0.3">
      <c r="AP134" s="13"/>
      <c r="AQ134" s="13"/>
      <c r="AR134" s="13"/>
      <c r="AS134" s="13"/>
      <c r="AT134" s="13"/>
      <c r="AU134" s="13"/>
      <c r="AV134" s="13"/>
      <c r="AW134" s="13"/>
      <c r="AX134" s="13"/>
      <c r="AY134" s="13"/>
      <c r="AZ134" s="13"/>
      <c r="BA134" s="13"/>
      <c r="BB134" s="13"/>
      <c r="BC134" s="13"/>
      <c r="BI134" s="13"/>
      <c r="BJ134" s="13"/>
      <c r="BK134" s="13"/>
      <c r="BL134" s="13"/>
      <c r="BM134" s="13"/>
      <c r="BN134" s="13"/>
      <c r="BO134" s="13"/>
      <c r="BP134" s="13"/>
      <c r="BQ134" s="13"/>
      <c r="BR134" s="13"/>
      <c r="BS134" s="13"/>
      <c r="BT134" s="13"/>
      <c r="BU134" s="13"/>
      <c r="BV134" s="13"/>
      <c r="CB134" s="13"/>
      <c r="CC134" s="13"/>
      <c r="CD134" s="13"/>
      <c r="CE134" s="13"/>
      <c r="CF134" s="13"/>
      <c r="CG134" s="13"/>
      <c r="CH134" s="13"/>
      <c r="CI134" s="13"/>
      <c r="CJ134" s="13"/>
      <c r="CK134" s="13"/>
      <c r="CL134" s="13"/>
      <c r="CM134" s="13"/>
      <c r="CN134" s="13"/>
      <c r="CO134" s="13"/>
      <c r="DA134" s="13"/>
      <c r="DB134" s="13"/>
      <c r="DC134" s="13"/>
      <c r="DD134" s="13"/>
      <c r="DE134" s="13"/>
      <c r="DF134" s="13"/>
      <c r="DG134" s="13"/>
      <c r="DH134" s="13"/>
      <c r="DI134" s="13"/>
      <c r="DJ134" s="13"/>
      <c r="DK134" s="13"/>
      <c r="DL134" s="13"/>
      <c r="DM134" s="13"/>
      <c r="DN134" s="13"/>
      <c r="DO134" s="14"/>
      <c r="DP134" s="13"/>
      <c r="DS134" s="13"/>
      <c r="DT134" s="13"/>
      <c r="DU134" s="13"/>
      <c r="DV134" s="13"/>
      <c r="DW134" s="13"/>
      <c r="DX134" s="13"/>
      <c r="DY134" s="13"/>
      <c r="DZ134" s="13"/>
      <c r="EA134" s="13"/>
      <c r="EB134" s="13"/>
      <c r="EC134" s="13"/>
      <c r="ED134" s="13"/>
      <c r="EE134" s="13"/>
      <c r="EF134" s="13"/>
      <c r="EG134" s="14"/>
      <c r="EH134" s="13"/>
      <c r="EK134" s="13"/>
      <c r="EL134" s="13"/>
      <c r="EM134" s="13"/>
      <c r="EN134" s="13"/>
      <c r="EO134" s="13"/>
      <c r="EP134" s="13"/>
      <c r="EQ134" s="13"/>
      <c r="ER134" s="13"/>
      <c r="ES134" s="13"/>
      <c r="ET134" s="13"/>
      <c r="EU134" s="13"/>
      <c r="EV134" s="13"/>
      <c r="EW134" s="13"/>
      <c r="EX134" s="13"/>
      <c r="EY134" s="14"/>
      <c r="EZ134" s="13"/>
      <c r="FC134" s="13"/>
      <c r="FD134" s="13"/>
      <c r="FE134" s="13"/>
      <c r="FF134" s="13"/>
      <c r="FG134" s="13"/>
      <c r="FH134" s="13"/>
      <c r="FI134" s="13"/>
      <c r="FJ134" s="13"/>
      <c r="FK134" s="13"/>
      <c r="FL134" s="13"/>
      <c r="FM134" s="13"/>
      <c r="FN134" s="13"/>
      <c r="FO134" s="13"/>
      <c r="FP134" s="13"/>
      <c r="FQ134" s="14"/>
      <c r="FR134" s="13"/>
      <c r="FU134" s="13"/>
      <c r="FV134" s="13"/>
      <c r="FW134" s="13"/>
      <c r="FX134" s="13"/>
      <c r="FY134" s="13"/>
      <c r="FZ134" s="13"/>
      <c r="GA134" s="13"/>
      <c r="GB134" s="13"/>
      <c r="GC134" s="13"/>
      <c r="GD134" s="13"/>
      <c r="GE134" s="13"/>
      <c r="GF134" s="13"/>
      <c r="GG134" s="13"/>
      <c r="GH134" s="13"/>
      <c r="GI134" s="14"/>
      <c r="GJ134" s="13"/>
    </row>
    <row r="135" spans="2:192" s="12" customFormat="1" x14ac:dyDescent="0.3">
      <c r="AP135" s="13"/>
      <c r="AQ135" s="13"/>
      <c r="AR135" s="13"/>
      <c r="AS135" s="13"/>
      <c r="AT135" s="13"/>
      <c r="AU135" s="13"/>
      <c r="AV135" s="13"/>
      <c r="AW135" s="13"/>
      <c r="AX135" s="13"/>
      <c r="AY135" s="13"/>
      <c r="AZ135" s="13"/>
      <c r="BA135" s="13"/>
      <c r="BB135" s="13"/>
      <c r="BC135" s="13"/>
      <c r="BI135" s="13"/>
      <c r="BJ135" s="13"/>
      <c r="BK135" s="13"/>
      <c r="BL135" s="13"/>
      <c r="BM135" s="13"/>
      <c r="BN135" s="13"/>
      <c r="BO135" s="13"/>
      <c r="BP135" s="13"/>
      <c r="BQ135" s="13"/>
      <c r="BR135" s="13"/>
      <c r="BS135" s="13"/>
      <c r="BT135" s="13"/>
      <c r="BU135" s="13"/>
      <c r="BV135" s="13"/>
      <c r="CB135" s="13"/>
      <c r="CC135" s="13"/>
      <c r="CD135" s="13"/>
      <c r="CE135" s="13"/>
      <c r="CF135" s="13"/>
      <c r="CG135" s="13"/>
      <c r="CH135" s="13"/>
      <c r="CI135" s="13"/>
      <c r="CJ135" s="13"/>
      <c r="CK135" s="13"/>
      <c r="CL135" s="13"/>
      <c r="CM135" s="13"/>
      <c r="CN135" s="13"/>
      <c r="CO135" s="13"/>
      <c r="DA135" s="13"/>
      <c r="DB135" s="13"/>
      <c r="DC135" s="13"/>
      <c r="DD135" s="13"/>
      <c r="DE135" s="13"/>
      <c r="DF135" s="13"/>
      <c r="DG135" s="13"/>
      <c r="DH135" s="13"/>
      <c r="DI135" s="13"/>
      <c r="DJ135" s="13"/>
      <c r="DK135" s="13"/>
      <c r="DL135" s="13"/>
      <c r="DM135" s="13"/>
      <c r="DN135" s="13"/>
      <c r="DO135" s="14"/>
      <c r="DP135" s="13"/>
      <c r="DS135" s="13"/>
      <c r="DT135" s="13"/>
      <c r="DU135" s="13"/>
      <c r="DV135" s="13"/>
      <c r="DW135" s="13"/>
      <c r="DX135" s="13"/>
      <c r="DY135" s="13"/>
      <c r="DZ135" s="13"/>
      <c r="EA135" s="13"/>
      <c r="EB135" s="13"/>
      <c r="EC135" s="13"/>
      <c r="ED135" s="13"/>
      <c r="EE135" s="13"/>
      <c r="EF135" s="13"/>
      <c r="EG135" s="14"/>
      <c r="EH135" s="13"/>
      <c r="EK135" s="13"/>
      <c r="EL135" s="13"/>
      <c r="EM135" s="13"/>
      <c r="EN135" s="13"/>
      <c r="EO135" s="13"/>
      <c r="EP135" s="13"/>
      <c r="EQ135" s="13"/>
      <c r="ER135" s="13"/>
      <c r="ES135" s="13"/>
      <c r="ET135" s="13"/>
      <c r="EU135" s="13"/>
      <c r="EV135" s="13"/>
      <c r="EW135" s="13"/>
      <c r="EX135" s="13"/>
      <c r="EY135" s="14"/>
      <c r="EZ135" s="13"/>
      <c r="FC135" s="13"/>
      <c r="FD135" s="13"/>
      <c r="FE135" s="13"/>
      <c r="FF135" s="13"/>
      <c r="FG135" s="13"/>
      <c r="FH135" s="13"/>
      <c r="FI135" s="13"/>
      <c r="FJ135" s="13"/>
      <c r="FK135" s="13"/>
      <c r="FL135" s="13"/>
      <c r="FM135" s="13"/>
      <c r="FN135" s="13"/>
      <c r="FO135" s="13"/>
      <c r="FP135" s="13"/>
      <c r="FQ135" s="14"/>
      <c r="FR135" s="13"/>
      <c r="FU135" s="13"/>
      <c r="FV135" s="13"/>
      <c r="FW135" s="13"/>
      <c r="FX135" s="13"/>
      <c r="FY135" s="13"/>
      <c r="FZ135" s="13"/>
      <c r="GA135" s="13"/>
      <c r="GB135" s="13"/>
      <c r="GC135" s="13"/>
      <c r="GD135" s="13"/>
      <c r="GE135" s="13"/>
      <c r="GF135" s="13"/>
      <c r="GG135" s="13"/>
      <c r="GH135" s="13"/>
      <c r="GI135" s="14"/>
      <c r="GJ135" s="13"/>
    </row>
    <row r="136" spans="2:192" s="12" customFormat="1" x14ac:dyDescent="0.3">
      <c r="AP136" s="13"/>
      <c r="AQ136" s="13"/>
      <c r="AR136" s="13"/>
      <c r="AS136" s="13"/>
      <c r="AT136" s="13"/>
      <c r="AU136" s="13"/>
      <c r="AV136" s="13"/>
      <c r="AW136" s="13"/>
      <c r="AX136" s="13"/>
      <c r="AY136" s="13"/>
      <c r="AZ136" s="13"/>
      <c r="BA136" s="13"/>
      <c r="BB136" s="13"/>
      <c r="BC136" s="13"/>
      <c r="BI136" s="13"/>
      <c r="BJ136" s="13"/>
      <c r="BK136" s="13"/>
      <c r="BL136" s="13"/>
      <c r="BM136" s="13"/>
      <c r="BN136" s="13"/>
      <c r="BO136" s="13"/>
      <c r="BP136" s="13"/>
      <c r="BQ136" s="13"/>
      <c r="BR136" s="13"/>
      <c r="BS136" s="13"/>
      <c r="BT136" s="13"/>
      <c r="BU136" s="13"/>
      <c r="BV136" s="13"/>
      <c r="CB136" s="13"/>
      <c r="CC136" s="13"/>
      <c r="CD136" s="13"/>
      <c r="CE136" s="13"/>
      <c r="CF136" s="13"/>
      <c r="CG136" s="13"/>
      <c r="CH136" s="13"/>
      <c r="CI136" s="13"/>
      <c r="CJ136" s="13"/>
      <c r="CK136" s="13"/>
      <c r="CL136" s="13"/>
      <c r="CM136" s="13"/>
      <c r="CN136" s="13"/>
      <c r="CO136" s="13"/>
      <c r="DA136" s="13"/>
      <c r="DB136" s="13"/>
      <c r="DC136" s="13"/>
      <c r="DD136" s="13"/>
      <c r="DE136" s="13"/>
      <c r="DF136" s="13"/>
      <c r="DG136" s="13"/>
      <c r="DH136" s="13"/>
      <c r="DI136" s="13"/>
      <c r="DJ136" s="13"/>
      <c r="DK136" s="13"/>
      <c r="DL136" s="13"/>
      <c r="DM136" s="13"/>
      <c r="DN136" s="13"/>
      <c r="DO136" s="14"/>
      <c r="DP136" s="13"/>
      <c r="DS136" s="13"/>
      <c r="DT136" s="13"/>
      <c r="DU136" s="13"/>
      <c r="DV136" s="13"/>
      <c r="DW136" s="13"/>
      <c r="DX136" s="13"/>
      <c r="DY136" s="13"/>
      <c r="DZ136" s="13"/>
      <c r="EA136" s="13"/>
      <c r="EB136" s="13"/>
      <c r="EC136" s="13"/>
      <c r="ED136" s="13"/>
      <c r="EE136" s="13"/>
      <c r="EF136" s="13"/>
      <c r="EG136" s="14"/>
      <c r="EH136" s="13"/>
      <c r="EK136" s="13"/>
      <c r="EL136" s="13"/>
      <c r="EM136" s="13"/>
      <c r="EN136" s="13"/>
      <c r="EO136" s="13"/>
      <c r="EP136" s="13"/>
      <c r="EQ136" s="13"/>
      <c r="ER136" s="13"/>
      <c r="ES136" s="13"/>
      <c r="ET136" s="13"/>
      <c r="EU136" s="13"/>
      <c r="EV136" s="13"/>
      <c r="EW136" s="13"/>
      <c r="EX136" s="13"/>
      <c r="EY136" s="14"/>
      <c r="EZ136" s="13"/>
      <c r="FC136" s="13"/>
      <c r="FD136" s="13"/>
      <c r="FE136" s="13"/>
      <c r="FF136" s="13"/>
      <c r="FG136" s="13"/>
      <c r="FH136" s="13"/>
      <c r="FI136" s="13"/>
      <c r="FJ136" s="13"/>
      <c r="FK136" s="13"/>
      <c r="FL136" s="13"/>
      <c r="FM136" s="13"/>
      <c r="FN136" s="13"/>
      <c r="FO136" s="13"/>
      <c r="FP136" s="13"/>
      <c r="FQ136" s="14"/>
      <c r="FR136" s="13"/>
      <c r="FU136" s="13"/>
      <c r="FV136" s="13"/>
      <c r="FW136" s="13"/>
      <c r="FX136" s="13"/>
      <c r="FY136" s="13"/>
      <c r="FZ136" s="13"/>
      <c r="GA136" s="13"/>
      <c r="GB136" s="13"/>
      <c r="GC136" s="13"/>
      <c r="GD136" s="13"/>
      <c r="GE136" s="13"/>
      <c r="GF136" s="13"/>
      <c r="GG136" s="13"/>
      <c r="GH136" s="13"/>
      <c r="GI136" s="14"/>
      <c r="GJ136" s="13"/>
    </row>
    <row r="137" spans="2:192" s="12" customFormat="1" x14ac:dyDescent="0.3">
      <c r="AP137" s="13"/>
      <c r="AQ137" s="13"/>
      <c r="AR137" s="13"/>
      <c r="AS137" s="13"/>
      <c r="AT137" s="13"/>
      <c r="AU137" s="13"/>
      <c r="AV137" s="13"/>
      <c r="AW137" s="13"/>
      <c r="AX137" s="13"/>
      <c r="AY137" s="13"/>
      <c r="AZ137" s="13"/>
      <c r="BA137" s="13"/>
      <c r="BB137" s="13"/>
      <c r="BC137" s="13"/>
      <c r="BI137" s="13"/>
      <c r="BJ137" s="13"/>
      <c r="BK137" s="13"/>
      <c r="BL137" s="13"/>
      <c r="BM137" s="13"/>
      <c r="BN137" s="13"/>
      <c r="BO137" s="13"/>
      <c r="BP137" s="13"/>
      <c r="BQ137" s="13"/>
      <c r="BR137" s="13"/>
      <c r="BS137" s="13"/>
      <c r="BT137" s="13"/>
      <c r="BU137" s="13"/>
      <c r="BV137" s="13"/>
      <c r="CB137" s="13"/>
      <c r="CC137" s="13"/>
      <c r="CD137" s="13"/>
      <c r="CE137" s="13"/>
      <c r="CF137" s="13"/>
      <c r="CG137" s="13"/>
      <c r="CH137" s="13"/>
      <c r="CI137" s="13"/>
      <c r="CJ137" s="13"/>
      <c r="CK137" s="13"/>
      <c r="CL137" s="13"/>
      <c r="CM137" s="13"/>
      <c r="CN137" s="13"/>
      <c r="CO137" s="13"/>
      <c r="DA137" s="13"/>
      <c r="DB137" s="13"/>
      <c r="DC137" s="13"/>
      <c r="DD137" s="13"/>
      <c r="DE137" s="13"/>
      <c r="DF137" s="13"/>
      <c r="DG137" s="13"/>
      <c r="DH137" s="13"/>
      <c r="DI137" s="13"/>
      <c r="DJ137" s="13"/>
      <c r="DK137" s="13"/>
      <c r="DL137" s="13"/>
      <c r="DM137" s="13"/>
      <c r="DN137" s="13"/>
      <c r="DO137" s="14"/>
      <c r="DP137" s="13"/>
      <c r="DS137" s="13"/>
      <c r="DT137" s="13"/>
      <c r="DU137" s="13"/>
      <c r="DV137" s="13"/>
      <c r="DW137" s="13"/>
      <c r="DX137" s="13"/>
      <c r="DY137" s="13"/>
      <c r="DZ137" s="13"/>
      <c r="EA137" s="13"/>
      <c r="EB137" s="13"/>
      <c r="EC137" s="13"/>
      <c r="ED137" s="13"/>
      <c r="EE137" s="13"/>
      <c r="EF137" s="13"/>
      <c r="EG137" s="14"/>
      <c r="EH137" s="13"/>
      <c r="EK137" s="13"/>
      <c r="EL137" s="13"/>
      <c r="EM137" s="13"/>
      <c r="EN137" s="13"/>
      <c r="EO137" s="13"/>
      <c r="EP137" s="13"/>
      <c r="EQ137" s="13"/>
      <c r="ER137" s="13"/>
      <c r="ES137" s="13"/>
      <c r="ET137" s="13"/>
      <c r="EU137" s="13"/>
      <c r="EV137" s="13"/>
      <c r="EW137" s="13"/>
      <c r="EX137" s="13"/>
      <c r="EY137" s="14"/>
      <c r="EZ137" s="13"/>
      <c r="FC137" s="13"/>
      <c r="FD137" s="13"/>
      <c r="FE137" s="13"/>
      <c r="FF137" s="13"/>
      <c r="FG137" s="13"/>
      <c r="FH137" s="13"/>
      <c r="FI137" s="13"/>
      <c r="FJ137" s="13"/>
      <c r="FK137" s="13"/>
      <c r="FL137" s="13"/>
      <c r="FM137" s="13"/>
      <c r="FN137" s="13"/>
      <c r="FO137" s="13"/>
      <c r="FP137" s="13"/>
      <c r="FQ137" s="14"/>
      <c r="FR137" s="13"/>
      <c r="FU137" s="13"/>
      <c r="FV137" s="13"/>
      <c r="FW137" s="13"/>
      <c r="FX137" s="13"/>
      <c r="FY137" s="13"/>
      <c r="FZ137" s="13"/>
      <c r="GA137" s="13"/>
      <c r="GB137" s="13"/>
      <c r="GC137" s="13"/>
      <c r="GD137" s="13"/>
      <c r="GE137" s="13"/>
      <c r="GF137" s="13"/>
      <c r="GG137" s="13"/>
      <c r="GH137" s="13"/>
      <c r="GI137" s="14"/>
      <c r="GJ137" s="13"/>
    </row>
    <row r="138" spans="2:192" s="12" customFormat="1" x14ac:dyDescent="0.3">
      <c r="AP138" s="13"/>
      <c r="AQ138" s="13"/>
      <c r="AR138" s="13"/>
      <c r="AS138" s="13"/>
      <c r="AT138" s="13"/>
      <c r="AU138" s="13"/>
      <c r="AV138" s="13"/>
      <c r="AW138" s="13"/>
      <c r="AX138" s="13"/>
      <c r="AY138" s="13"/>
      <c r="AZ138" s="13"/>
      <c r="BA138" s="13"/>
      <c r="BB138" s="13"/>
      <c r="BC138" s="13"/>
      <c r="BI138" s="13"/>
      <c r="BJ138" s="13"/>
      <c r="BK138" s="13"/>
      <c r="BL138" s="13"/>
      <c r="BM138" s="13"/>
      <c r="BN138" s="13"/>
      <c r="BO138" s="13"/>
      <c r="BP138" s="13"/>
      <c r="BQ138" s="13"/>
      <c r="BR138" s="13"/>
      <c r="BS138" s="13"/>
      <c r="BT138" s="13"/>
      <c r="BU138" s="13"/>
      <c r="BV138" s="13"/>
      <c r="CB138" s="13"/>
      <c r="CC138" s="13"/>
      <c r="CD138" s="13"/>
      <c r="CE138" s="13"/>
      <c r="CF138" s="13"/>
      <c r="CG138" s="13"/>
      <c r="CH138" s="13"/>
      <c r="CI138" s="13"/>
      <c r="CJ138" s="13"/>
      <c r="CK138" s="13"/>
      <c r="CL138" s="13"/>
      <c r="CM138" s="13"/>
      <c r="CN138" s="13"/>
      <c r="CO138" s="13"/>
      <c r="DA138" s="13"/>
      <c r="DB138" s="13"/>
      <c r="DC138" s="13"/>
      <c r="DD138" s="13"/>
      <c r="DE138" s="13"/>
      <c r="DF138" s="13"/>
      <c r="DG138" s="13"/>
      <c r="DH138" s="13"/>
      <c r="DI138" s="13"/>
      <c r="DJ138" s="13"/>
      <c r="DK138" s="13"/>
      <c r="DL138" s="13"/>
      <c r="DM138" s="13"/>
      <c r="DN138" s="13"/>
      <c r="DO138" s="14"/>
      <c r="DP138" s="13"/>
      <c r="DS138" s="13"/>
      <c r="DT138" s="13"/>
      <c r="DU138" s="13"/>
      <c r="DV138" s="13"/>
      <c r="DW138" s="13"/>
      <c r="DX138" s="13"/>
      <c r="DY138" s="13"/>
      <c r="DZ138" s="13"/>
      <c r="EA138" s="13"/>
      <c r="EB138" s="13"/>
      <c r="EC138" s="13"/>
      <c r="ED138" s="13"/>
      <c r="EE138" s="13"/>
      <c r="EF138" s="13"/>
      <c r="EG138" s="14"/>
      <c r="EH138" s="13"/>
      <c r="EK138" s="13"/>
      <c r="EL138" s="13"/>
      <c r="EM138" s="13"/>
      <c r="EN138" s="13"/>
      <c r="EO138" s="13"/>
      <c r="EP138" s="13"/>
      <c r="EQ138" s="13"/>
      <c r="ER138" s="13"/>
      <c r="ES138" s="13"/>
      <c r="ET138" s="13"/>
      <c r="EU138" s="13"/>
      <c r="EV138" s="13"/>
      <c r="EW138" s="13"/>
      <c r="EX138" s="13"/>
      <c r="EY138" s="14"/>
      <c r="EZ138" s="13"/>
      <c r="FC138" s="13"/>
      <c r="FD138" s="13"/>
      <c r="FE138" s="13"/>
      <c r="FF138" s="13"/>
      <c r="FG138" s="13"/>
      <c r="FH138" s="13"/>
      <c r="FI138" s="13"/>
      <c r="FJ138" s="13"/>
      <c r="FK138" s="13"/>
      <c r="FL138" s="13"/>
      <c r="FM138" s="13"/>
      <c r="FN138" s="13"/>
      <c r="FO138" s="13"/>
      <c r="FP138" s="13"/>
      <c r="FQ138" s="14"/>
      <c r="FR138" s="13"/>
      <c r="FU138" s="13"/>
      <c r="FV138" s="13"/>
      <c r="FW138" s="13"/>
      <c r="FX138" s="13"/>
      <c r="FY138" s="13"/>
      <c r="FZ138" s="13"/>
      <c r="GA138" s="13"/>
      <c r="GB138" s="13"/>
      <c r="GC138" s="13"/>
      <c r="GD138" s="13"/>
      <c r="GE138" s="13"/>
      <c r="GF138" s="13"/>
      <c r="GG138" s="13"/>
      <c r="GH138" s="13"/>
      <c r="GI138" s="14"/>
      <c r="GJ138" s="13"/>
    </row>
    <row r="139" spans="2:192" s="12" customFormat="1" x14ac:dyDescent="0.3">
      <c r="AP139" s="13"/>
      <c r="AQ139" s="13"/>
      <c r="AR139" s="13"/>
      <c r="AS139" s="13"/>
      <c r="AT139" s="13"/>
      <c r="AU139" s="13"/>
      <c r="AV139" s="13"/>
      <c r="AW139" s="13"/>
      <c r="AX139" s="13"/>
      <c r="AY139" s="13"/>
      <c r="AZ139" s="13"/>
      <c r="BA139" s="13"/>
      <c r="BB139" s="13"/>
      <c r="BC139" s="13"/>
      <c r="BI139" s="13"/>
      <c r="BJ139" s="13"/>
      <c r="BK139" s="13"/>
      <c r="BL139" s="13"/>
      <c r="BM139" s="13"/>
      <c r="BN139" s="13"/>
      <c r="BO139" s="13"/>
      <c r="BP139" s="13"/>
      <c r="BQ139" s="13"/>
      <c r="BR139" s="13"/>
      <c r="BS139" s="13"/>
      <c r="BT139" s="13"/>
      <c r="BU139" s="13"/>
      <c r="BV139" s="13"/>
      <c r="CB139" s="13"/>
      <c r="CC139" s="13"/>
      <c r="CD139" s="13"/>
      <c r="CE139" s="13"/>
      <c r="CF139" s="13"/>
      <c r="CG139" s="13"/>
      <c r="CH139" s="13"/>
      <c r="CI139" s="13"/>
      <c r="CJ139" s="13"/>
      <c r="CK139" s="13"/>
      <c r="CL139" s="13"/>
      <c r="CM139" s="13"/>
      <c r="CN139" s="13"/>
      <c r="CO139" s="13"/>
      <c r="DA139" s="13"/>
      <c r="DB139" s="13"/>
      <c r="DC139" s="13"/>
      <c r="DD139" s="13"/>
      <c r="DE139" s="13"/>
      <c r="DF139" s="13"/>
      <c r="DG139" s="13"/>
      <c r="DH139" s="13"/>
      <c r="DI139" s="13"/>
      <c r="DJ139" s="13"/>
      <c r="DK139" s="13"/>
      <c r="DL139" s="13"/>
      <c r="DM139" s="13"/>
      <c r="DN139" s="13"/>
      <c r="DO139" s="14"/>
      <c r="DP139" s="13"/>
      <c r="DS139" s="13"/>
      <c r="DT139" s="13"/>
      <c r="DU139" s="13"/>
      <c r="DV139" s="13"/>
      <c r="DW139" s="13"/>
      <c r="DX139" s="13"/>
      <c r="DY139" s="13"/>
      <c r="DZ139" s="13"/>
      <c r="EA139" s="13"/>
      <c r="EB139" s="13"/>
      <c r="EC139" s="13"/>
      <c r="ED139" s="13"/>
      <c r="EE139" s="13"/>
      <c r="EF139" s="13"/>
      <c r="EG139" s="14"/>
      <c r="EH139" s="13"/>
      <c r="EK139" s="13"/>
      <c r="EL139" s="13"/>
      <c r="EM139" s="13"/>
      <c r="EN139" s="13"/>
      <c r="EO139" s="13"/>
      <c r="EP139" s="13"/>
      <c r="EQ139" s="13"/>
      <c r="ER139" s="13"/>
      <c r="ES139" s="13"/>
      <c r="ET139" s="13"/>
      <c r="EU139" s="13"/>
      <c r="EV139" s="13"/>
      <c r="EW139" s="13"/>
      <c r="EX139" s="13"/>
      <c r="EY139" s="14"/>
      <c r="EZ139" s="13"/>
      <c r="FC139" s="13"/>
      <c r="FD139" s="13"/>
      <c r="FE139" s="13"/>
      <c r="FF139" s="13"/>
      <c r="FG139" s="13"/>
      <c r="FH139" s="13"/>
      <c r="FI139" s="13"/>
      <c r="FJ139" s="13"/>
      <c r="FK139" s="13"/>
      <c r="FL139" s="13"/>
      <c r="FM139" s="13"/>
      <c r="FN139" s="13"/>
      <c r="FO139" s="13"/>
      <c r="FP139" s="13"/>
      <c r="FQ139" s="14"/>
      <c r="FR139" s="13"/>
      <c r="FU139" s="13"/>
      <c r="FV139" s="13"/>
      <c r="FW139" s="13"/>
      <c r="FX139" s="13"/>
      <c r="FY139" s="13"/>
      <c r="FZ139" s="13"/>
      <c r="GA139" s="13"/>
      <c r="GB139" s="13"/>
      <c r="GC139" s="13"/>
      <c r="GD139" s="13"/>
      <c r="GE139" s="13"/>
      <c r="GF139" s="13"/>
      <c r="GG139" s="13"/>
      <c r="GH139" s="13"/>
      <c r="GI139" s="14"/>
      <c r="GJ139" s="13"/>
    </row>
    <row r="140" spans="2:192" s="12" customFormat="1" x14ac:dyDescent="0.3">
      <c r="B140" s="17"/>
      <c r="C140" s="17"/>
      <c r="D140" s="17"/>
      <c r="E140" s="17"/>
      <c r="F140" s="18"/>
      <c r="G140" s="18"/>
      <c r="H140" s="18"/>
      <c r="I140" s="18"/>
      <c r="J140" s="18"/>
      <c r="K140" s="18"/>
      <c r="L140" s="18"/>
      <c r="M140" s="18"/>
      <c r="N140" s="18"/>
      <c r="O140" s="18"/>
      <c r="P140" s="18"/>
      <c r="Q140" s="18"/>
      <c r="R140" s="47"/>
      <c r="S140" s="47"/>
      <c r="T140" s="47"/>
      <c r="U140" s="17"/>
      <c r="V140" s="17"/>
      <c r="W140" s="17"/>
      <c r="X140" s="17"/>
      <c r="Y140" s="18"/>
      <c r="Z140" s="18"/>
      <c r="AA140" s="18"/>
      <c r="AB140" s="18"/>
      <c r="AC140" s="18"/>
      <c r="AD140" s="18"/>
      <c r="AE140" s="18"/>
      <c r="AF140" s="18"/>
      <c r="AG140" s="18"/>
      <c r="AH140" s="18"/>
      <c r="AI140" s="18"/>
      <c r="AJ140" s="18"/>
      <c r="AK140" s="47"/>
      <c r="AN140" s="17"/>
      <c r="AO140" s="17"/>
      <c r="AP140" s="18"/>
      <c r="AQ140" s="18"/>
      <c r="AR140" s="18"/>
      <c r="AS140" s="18"/>
      <c r="AT140" s="18"/>
      <c r="AU140" s="18"/>
      <c r="AV140" s="18"/>
      <c r="AW140" s="18"/>
      <c r="AX140" s="18"/>
      <c r="AY140" s="18"/>
      <c r="AZ140" s="18"/>
      <c r="BA140" s="18"/>
      <c r="BB140" s="18"/>
      <c r="BC140" s="18"/>
      <c r="BD140" s="47"/>
      <c r="BE140" s="47"/>
      <c r="BF140" s="47"/>
      <c r="BG140" s="17"/>
      <c r="BH140" s="17"/>
      <c r="BI140" s="18"/>
      <c r="BJ140" s="18"/>
      <c r="BK140" s="18"/>
      <c r="BL140" s="18"/>
      <c r="BM140" s="18"/>
      <c r="BN140" s="18"/>
      <c r="BO140" s="18"/>
      <c r="BP140" s="18"/>
      <c r="BQ140" s="18"/>
      <c r="BR140" s="18"/>
      <c r="BS140" s="18"/>
      <c r="BT140" s="18"/>
      <c r="BU140" s="18"/>
      <c r="BV140" s="18"/>
      <c r="BW140" s="47"/>
      <c r="BY140" s="47"/>
      <c r="BZ140" s="17"/>
      <c r="CA140" s="17"/>
      <c r="CB140" s="18"/>
      <c r="CC140" s="18"/>
      <c r="CD140" s="18"/>
      <c r="CE140" s="18"/>
      <c r="CF140" s="18"/>
      <c r="CG140" s="18"/>
      <c r="CH140" s="18"/>
      <c r="CI140" s="18"/>
      <c r="CJ140" s="18"/>
      <c r="CK140" s="18"/>
      <c r="CL140" s="18"/>
      <c r="CM140" s="18"/>
      <c r="CN140" s="18"/>
      <c r="CO140" s="18"/>
      <c r="CP140" s="47"/>
      <c r="CQ140" s="47"/>
      <c r="CR140" s="47"/>
      <c r="CS140" s="47"/>
      <c r="CT140" s="47"/>
      <c r="CU140" s="47"/>
      <c r="CV140" s="47"/>
      <c r="CW140" s="47"/>
      <c r="CX140" s="47"/>
      <c r="DA140" s="13"/>
      <c r="DB140" s="13"/>
      <c r="DC140" s="13"/>
      <c r="DD140" s="13"/>
      <c r="DE140" s="13"/>
      <c r="DF140" s="13"/>
      <c r="DG140" s="13"/>
      <c r="DH140" s="13"/>
      <c r="DI140" s="13"/>
      <c r="DJ140" s="13"/>
      <c r="DK140" s="13"/>
      <c r="DL140" s="13"/>
      <c r="DM140" s="13"/>
      <c r="DN140" s="13"/>
      <c r="DO140" s="14"/>
      <c r="DP140" s="13"/>
      <c r="DS140" s="13"/>
      <c r="DT140" s="13"/>
      <c r="DU140" s="13"/>
      <c r="DV140" s="13"/>
      <c r="DW140" s="13"/>
      <c r="DX140" s="13"/>
      <c r="DY140" s="13"/>
      <c r="DZ140" s="13"/>
      <c r="EA140" s="13"/>
      <c r="EB140" s="13"/>
      <c r="EC140" s="13"/>
      <c r="ED140" s="13"/>
      <c r="EE140" s="13"/>
      <c r="EF140" s="13"/>
      <c r="EG140" s="14"/>
      <c r="EH140" s="13"/>
      <c r="EK140" s="13"/>
      <c r="EL140" s="13"/>
      <c r="EM140" s="13"/>
      <c r="EN140" s="13"/>
      <c r="EO140" s="13"/>
      <c r="EP140" s="13"/>
      <c r="EQ140" s="13"/>
      <c r="ER140" s="13"/>
      <c r="ES140" s="13"/>
      <c r="ET140" s="13"/>
      <c r="EU140" s="13"/>
      <c r="EV140" s="13"/>
      <c r="EW140" s="13"/>
      <c r="EX140" s="13"/>
      <c r="EY140" s="14"/>
      <c r="EZ140" s="13"/>
      <c r="FC140" s="13"/>
      <c r="FD140" s="13"/>
      <c r="FE140" s="13"/>
      <c r="FF140" s="13"/>
      <c r="FG140" s="13"/>
      <c r="FH140" s="13"/>
      <c r="FI140" s="13"/>
      <c r="FJ140" s="13"/>
      <c r="FK140" s="13"/>
      <c r="FL140" s="13"/>
      <c r="FM140" s="13"/>
      <c r="FN140" s="13"/>
      <c r="FO140" s="13"/>
      <c r="FP140" s="13"/>
      <c r="FQ140" s="14"/>
      <c r="FR140" s="13"/>
      <c r="FU140" s="13"/>
      <c r="FV140" s="13"/>
      <c r="FW140" s="13"/>
      <c r="FX140" s="13"/>
      <c r="FY140" s="13"/>
      <c r="FZ140" s="13"/>
      <c r="GA140" s="13"/>
      <c r="GB140" s="13"/>
      <c r="GC140" s="13"/>
      <c r="GD140" s="13"/>
      <c r="GE140" s="13"/>
      <c r="GF140" s="13"/>
      <c r="GG140" s="13"/>
      <c r="GH140" s="13"/>
      <c r="GI140" s="14"/>
      <c r="GJ140" s="13"/>
    </row>
    <row r="141" spans="2:192" s="12" customFormat="1" x14ac:dyDescent="0.3">
      <c r="B141" s="17"/>
      <c r="C141" s="17"/>
      <c r="D141" s="17"/>
      <c r="E141" s="17"/>
      <c r="F141" s="18"/>
      <c r="G141" s="18"/>
      <c r="H141" s="18"/>
      <c r="I141" s="18"/>
      <c r="J141" s="18"/>
      <c r="K141" s="18"/>
      <c r="L141" s="18"/>
      <c r="M141" s="18"/>
      <c r="N141" s="18"/>
      <c r="O141" s="18"/>
      <c r="P141" s="18"/>
      <c r="Q141" s="18"/>
      <c r="R141" s="47"/>
      <c r="S141" s="47"/>
      <c r="T141" s="47"/>
      <c r="U141" s="17"/>
      <c r="V141" s="17"/>
      <c r="W141" s="17"/>
      <c r="X141" s="17"/>
      <c r="Y141" s="18"/>
      <c r="Z141" s="18"/>
      <c r="AA141" s="18"/>
      <c r="AB141" s="18"/>
      <c r="AC141" s="18"/>
      <c r="AD141" s="18"/>
      <c r="AE141" s="18"/>
      <c r="AF141" s="18"/>
      <c r="AG141" s="18"/>
      <c r="AH141" s="18"/>
      <c r="AI141" s="18"/>
      <c r="AJ141" s="18"/>
      <c r="AK141" s="47"/>
      <c r="AN141" s="17"/>
      <c r="AO141" s="17"/>
      <c r="AP141" s="18"/>
      <c r="AQ141" s="18"/>
      <c r="AR141" s="18"/>
      <c r="AS141" s="18"/>
      <c r="AT141" s="18"/>
      <c r="AU141" s="18"/>
      <c r="AV141" s="18"/>
      <c r="AW141" s="18"/>
      <c r="AX141" s="18"/>
      <c r="AY141" s="18"/>
      <c r="AZ141" s="18"/>
      <c r="BA141" s="18"/>
      <c r="BB141" s="18"/>
      <c r="BC141" s="18"/>
      <c r="BD141" s="47"/>
      <c r="BE141" s="47"/>
      <c r="BF141" s="47"/>
      <c r="BG141" s="17"/>
      <c r="BH141" s="17"/>
      <c r="BI141" s="18"/>
      <c r="BJ141" s="18"/>
      <c r="BK141" s="18"/>
      <c r="BL141" s="18"/>
      <c r="BM141" s="18"/>
      <c r="BN141" s="18"/>
      <c r="BO141" s="18"/>
      <c r="BP141" s="18"/>
      <c r="BQ141" s="18"/>
      <c r="BR141" s="18"/>
      <c r="BS141" s="18"/>
      <c r="BT141" s="18"/>
      <c r="BU141" s="18"/>
      <c r="BV141" s="18"/>
      <c r="BW141" s="47"/>
      <c r="BY141" s="47"/>
      <c r="BZ141" s="17"/>
      <c r="CA141" s="17"/>
      <c r="CB141" s="18"/>
      <c r="CC141" s="18"/>
      <c r="CD141" s="18"/>
      <c r="CE141" s="18"/>
      <c r="CF141" s="18"/>
      <c r="CG141" s="18"/>
      <c r="CH141" s="18"/>
      <c r="CI141" s="18"/>
      <c r="CJ141" s="18"/>
      <c r="CK141" s="18"/>
      <c r="CL141" s="18"/>
      <c r="CM141" s="18"/>
      <c r="CN141" s="18"/>
      <c r="CO141" s="18"/>
      <c r="CP141" s="47"/>
      <c r="CQ141" s="47"/>
      <c r="CR141" s="47"/>
      <c r="CS141" s="47"/>
      <c r="CT141" s="47"/>
      <c r="CU141" s="47"/>
      <c r="CV141" s="47"/>
      <c r="CW141" s="47"/>
      <c r="CX141" s="47"/>
      <c r="DA141" s="13"/>
      <c r="DB141" s="13"/>
      <c r="DC141" s="13"/>
      <c r="DD141" s="13"/>
      <c r="DE141" s="13"/>
      <c r="DF141" s="13"/>
      <c r="DG141" s="13"/>
      <c r="DH141" s="13"/>
      <c r="DI141" s="13"/>
      <c r="DJ141" s="13"/>
      <c r="DK141" s="13"/>
      <c r="DL141" s="13"/>
      <c r="DM141" s="13"/>
      <c r="DN141" s="13"/>
      <c r="DO141" s="14"/>
      <c r="DP141" s="13"/>
      <c r="DS141" s="13"/>
      <c r="DT141" s="13"/>
      <c r="DU141" s="13"/>
      <c r="DV141" s="13"/>
      <c r="DW141" s="13"/>
      <c r="DX141" s="13"/>
      <c r="DY141" s="13"/>
      <c r="DZ141" s="13"/>
      <c r="EA141" s="13"/>
      <c r="EB141" s="13"/>
      <c r="EC141" s="13"/>
      <c r="ED141" s="13"/>
      <c r="EE141" s="13"/>
      <c r="EF141" s="13"/>
      <c r="EG141" s="14"/>
      <c r="EH141" s="13"/>
      <c r="EK141" s="13"/>
      <c r="EL141" s="13"/>
      <c r="EM141" s="13"/>
      <c r="EN141" s="13"/>
      <c r="EO141" s="13"/>
      <c r="EP141" s="13"/>
      <c r="EQ141" s="13"/>
      <c r="ER141" s="13"/>
      <c r="ES141" s="13"/>
      <c r="ET141" s="13"/>
      <c r="EU141" s="13"/>
      <c r="EV141" s="13"/>
      <c r="EW141" s="13"/>
      <c r="EX141" s="13"/>
      <c r="EY141" s="14"/>
      <c r="EZ141" s="13"/>
      <c r="FC141" s="13"/>
      <c r="FD141" s="13"/>
      <c r="FE141" s="13"/>
      <c r="FF141" s="13"/>
      <c r="FG141" s="13"/>
      <c r="FH141" s="13"/>
      <c r="FI141" s="13"/>
      <c r="FJ141" s="13"/>
      <c r="FK141" s="13"/>
      <c r="FL141" s="13"/>
      <c r="FM141" s="13"/>
      <c r="FN141" s="13"/>
      <c r="FO141" s="13"/>
      <c r="FP141" s="13"/>
      <c r="FQ141" s="14"/>
      <c r="FR141" s="13"/>
      <c r="FU141" s="13"/>
      <c r="FV141" s="13"/>
      <c r="FW141" s="13"/>
      <c r="FX141" s="13"/>
      <c r="FY141" s="13"/>
      <c r="FZ141" s="13"/>
      <c r="GA141" s="13"/>
      <c r="GB141" s="13"/>
      <c r="GC141" s="13"/>
      <c r="GD141" s="13"/>
      <c r="GE141" s="13"/>
      <c r="GF141" s="13"/>
      <c r="GG141" s="13"/>
      <c r="GH141" s="13"/>
      <c r="GI141" s="14"/>
      <c r="GJ141" s="13"/>
    </row>
    <row r="142" spans="2:192" s="12" customFormat="1" x14ac:dyDescent="0.3">
      <c r="B142" s="17"/>
      <c r="C142" s="17"/>
      <c r="D142" s="17"/>
      <c r="E142" s="17"/>
      <c r="F142" s="18"/>
      <c r="G142" s="18"/>
      <c r="H142" s="18"/>
      <c r="I142" s="18"/>
      <c r="J142" s="18"/>
      <c r="K142" s="18"/>
      <c r="L142" s="18"/>
      <c r="M142" s="18"/>
      <c r="N142" s="18"/>
      <c r="O142" s="18"/>
      <c r="P142" s="18"/>
      <c r="Q142" s="18"/>
      <c r="R142" s="47"/>
      <c r="S142" s="47"/>
      <c r="T142" s="47"/>
      <c r="U142" s="17"/>
      <c r="V142" s="17"/>
      <c r="W142" s="17"/>
      <c r="X142" s="17"/>
      <c r="Y142" s="18"/>
      <c r="Z142" s="18"/>
      <c r="AA142" s="18"/>
      <c r="AB142" s="18"/>
      <c r="AC142" s="18"/>
      <c r="AD142" s="18"/>
      <c r="AE142" s="18"/>
      <c r="AF142" s="18"/>
      <c r="AG142" s="18"/>
      <c r="AH142" s="18"/>
      <c r="AI142" s="18"/>
      <c r="AJ142" s="18"/>
      <c r="AK142" s="47"/>
      <c r="AN142" s="17"/>
      <c r="AO142" s="17"/>
      <c r="AP142" s="18"/>
      <c r="AQ142" s="18"/>
      <c r="AR142" s="18"/>
      <c r="AS142" s="18"/>
      <c r="AT142" s="18"/>
      <c r="AU142" s="18"/>
      <c r="AV142" s="18"/>
      <c r="AW142" s="18"/>
      <c r="AX142" s="18"/>
      <c r="AY142" s="18"/>
      <c r="AZ142" s="18"/>
      <c r="BA142" s="18"/>
      <c r="BB142" s="18"/>
      <c r="BC142" s="18"/>
      <c r="BD142" s="47"/>
      <c r="BE142" s="47"/>
      <c r="BF142" s="47"/>
      <c r="BG142" s="17"/>
      <c r="BH142" s="17"/>
      <c r="BI142" s="18"/>
      <c r="BJ142" s="18"/>
      <c r="BK142" s="18"/>
      <c r="BL142" s="18"/>
      <c r="BM142" s="18"/>
      <c r="BN142" s="18"/>
      <c r="BO142" s="18"/>
      <c r="BP142" s="18"/>
      <c r="BQ142" s="18"/>
      <c r="BR142" s="18"/>
      <c r="BS142" s="18"/>
      <c r="BT142" s="18"/>
      <c r="BU142" s="18"/>
      <c r="BV142" s="18"/>
      <c r="BW142" s="47"/>
      <c r="BY142" s="47"/>
      <c r="BZ142" s="17"/>
      <c r="CA142" s="17"/>
      <c r="CB142" s="18"/>
      <c r="CC142" s="18"/>
      <c r="CD142" s="18"/>
      <c r="CE142" s="18"/>
      <c r="CF142" s="18"/>
      <c r="CG142" s="18"/>
      <c r="CH142" s="18"/>
      <c r="CI142" s="18"/>
      <c r="CJ142" s="18"/>
      <c r="CK142" s="18"/>
      <c r="CL142" s="18"/>
      <c r="CM142" s="18"/>
      <c r="CN142" s="18"/>
      <c r="CO142" s="18"/>
      <c r="CP142" s="47"/>
      <c r="CQ142" s="47"/>
      <c r="CR142" s="47"/>
      <c r="CS142" s="47"/>
      <c r="CT142" s="47"/>
      <c r="CU142" s="47"/>
      <c r="CV142" s="47"/>
      <c r="CW142" s="47"/>
      <c r="CX142" s="47"/>
      <c r="DA142" s="13"/>
      <c r="DB142" s="13"/>
      <c r="DC142" s="13"/>
      <c r="DD142" s="13"/>
      <c r="DE142" s="13"/>
      <c r="DF142" s="13"/>
      <c r="DG142" s="13"/>
      <c r="DH142" s="13"/>
      <c r="DI142" s="13"/>
      <c r="DJ142" s="13"/>
      <c r="DK142" s="13"/>
      <c r="DL142" s="13"/>
      <c r="DM142" s="13"/>
      <c r="DN142" s="13"/>
      <c r="DO142" s="14"/>
      <c r="DP142" s="13"/>
      <c r="DS142" s="13"/>
      <c r="DT142" s="13"/>
      <c r="DU142" s="13"/>
      <c r="DV142" s="13"/>
      <c r="DW142" s="13"/>
      <c r="DX142" s="13"/>
      <c r="DY142" s="13"/>
      <c r="DZ142" s="13"/>
      <c r="EA142" s="13"/>
      <c r="EB142" s="13"/>
      <c r="EC142" s="13"/>
      <c r="ED142" s="13"/>
      <c r="EE142" s="13"/>
      <c r="EF142" s="13"/>
      <c r="EG142" s="14"/>
      <c r="EH142" s="13"/>
      <c r="EK142" s="13"/>
      <c r="EL142" s="13"/>
      <c r="EM142" s="13"/>
      <c r="EN142" s="13"/>
      <c r="EO142" s="13"/>
      <c r="EP142" s="13"/>
      <c r="EQ142" s="13"/>
      <c r="ER142" s="13"/>
      <c r="ES142" s="13"/>
      <c r="ET142" s="13"/>
      <c r="EU142" s="13"/>
      <c r="EV142" s="13"/>
      <c r="EW142" s="13"/>
      <c r="EX142" s="13"/>
      <c r="EY142" s="14"/>
      <c r="EZ142" s="13"/>
      <c r="FC142" s="13"/>
      <c r="FD142" s="13"/>
      <c r="FE142" s="13"/>
      <c r="FF142" s="13"/>
      <c r="FG142" s="13"/>
      <c r="FH142" s="13"/>
      <c r="FI142" s="13"/>
      <c r="FJ142" s="13"/>
      <c r="FK142" s="13"/>
      <c r="FL142" s="13"/>
      <c r="FM142" s="13"/>
      <c r="FN142" s="13"/>
      <c r="FO142" s="13"/>
      <c r="FP142" s="13"/>
      <c r="FQ142" s="14"/>
      <c r="FR142" s="13"/>
      <c r="FU142" s="13"/>
      <c r="FV142" s="13"/>
      <c r="FW142" s="13"/>
      <c r="FX142" s="13"/>
      <c r="FY142" s="13"/>
      <c r="FZ142" s="13"/>
      <c r="GA142" s="13"/>
      <c r="GB142" s="13"/>
      <c r="GC142" s="13"/>
      <c r="GD142" s="13"/>
      <c r="GE142" s="13"/>
      <c r="GF142" s="13"/>
      <c r="GG142" s="13"/>
      <c r="GH142" s="13"/>
      <c r="GI142" s="14"/>
      <c r="GJ142" s="13"/>
    </row>
    <row r="143" spans="2:192" s="12" customFormat="1" x14ac:dyDescent="0.3">
      <c r="B143" s="17"/>
      <c r="C143" s="17"/>
      <c r="D143" s="17"/>
      <c r="E143" s="17"/>
      <c r="F143" s="18"/>
      <c r="G143" s="18"/>
      <c r="H143" s="18"/>
      <c r="I143" s="18"/>
      <c r="J143" s="18"/>
      <c r="K143" s="18"/>
      <c r="L143" s="18"/>
      <c r="M143" s="18"/>
      <c r="N143" s="18"/>
      <c r="O143" s="18"/>
      <c r="P143" s="18"/>
      <c r="Q143" s="18"/>
      <c r="R143" s="47"/>
      <c r="S143" s="47"/>
      <c r="T143" s="47"/>
      <c r="U143" s="17"/>
      <c r="V143" s="17"/>
      <c r="W143" s="17"/>
      <c r="X143" s="17"/>
      <c r="Y143" s="18"/>
      <c r="Z143" s="18"/>
      <c r="AA143" s="18"/>
      <c r="AB143" s="18"/>
      <c r="AC143" s="18"/>
      <c r="AD143" s="18"/>
      <c r="AE143" s="18"/>
      <c r="AF143" s="18"/>
      <c r="AG143" s="18"/>
      <c r="AH143" s="18"/>
      <c r="AI143" s="18"/>
      <c r="AJ143" s="18"/>
      <c r="AK143" s="47"/>
      <c r="AN143" s="17"/>
      <c r="AO143" s="17"/>
      <c r="AP143" s="18"/>
      <c r="AQ143" s="18"/>
      <c r="AR143" s="18"/>
      <c r="AS143" s="18"/>
      <c r="AT143" s="18"/>
      <c r="AU143" s="18"/>
      <c r="AV143" s="18"/>
      <c r="AW143" s="18"/>
      <c r="AX143" s="18"/>
      <c r="AY143" s="18"/>
      <c r="AZ143" s="18"/>
      <c r="BA143" s="18"/>
      <c r="BB143" s="18"/>
      <c r="BC143" s="18"/>
      <c r="BD143" s="47"/>
      <c r="BE143" s="47"/>
      <c r="BF143" s="47"/>
      <c r="BG143" s="17"/>
      <c r="BH143" s="17"/>
      <c r="BI143" s="18"/>
      <c r="BJ143" s="18"/>
      <c r="BK143" s="18"/>
      <c r="BL143" s="18"/>
      <c r="BM143" s="18"/>
      <c r="BN143" s="18"/>
      <c r="BO143" s="18"/>
      <c r="BP143" s="18"/>
      <c r="BQ143" s="18"/>
      <c r="BR143" s="18"/>
      <c r="BS143" s="18"/>
      <c r="BT143" s="18"/>
      <c r="BU143" s="18"/>
      <c r="BV143" s="18"/>
      <c r="BW143" s="47"/>
      <c r="BY143" s="47"/>
      <c r="BZ143" s="17"/>
      <c r="CA143" s="17"/>
      <c r="CB143" s="18"/>
      <c r="CC143" s="18"/>
      <c r="CD143" s="18"/>
      <c r="CE143" s="18"/>
      <c r="CF143" s="18"/>
      <c r="CG143" s="18"/>
      <c r="CH143" s="18"/>
      <c r="CI143" s="18"/>
      <c r="CJ143" s="18"/>
      <c r="CK143" s="18"/>
      <c r="CL143" s="18"/>
      <c r="CM143" s="18"/>
      <c r="CN143" s="18"/>
      <c r="CO143" s="18"/>
      <c r="CP143" s="47"/>
      <c r="CQ143" s="47"/>
      <c r="CR143" s="47"/>
      <c r="CS143" s="47"/>
      <c r="CT143" s="47"/>
      <c r="CU143" s="47"/>
      <c r="CV143" s="47"/>
      <c r="CW143" s="47"/>
      <c r="CX143" s="47"/>
      <c r="DA143" s="13"/>
      <c r="DB143" s="13"/>
      <c r="DC143" s="13"/>
      <c r="DD143" s="13"/>
      <c r="DE143" s="13"/>
      <c r="DF143" s="13"/>
      <c r="DG143" s="13"/>
      <c r="DH143" s="13"/>
      <c r="DI143" s="13"/>
      <c r="DJ143" s="13"/>
      <c r="DK143" s="13"/>
      <c r="DL143" s="13"/>
      <c r="DM143" s="13"/>
      <c r="DN143" s="13"/>
      <c r="DO143" s="14"/>
      <c r="DP143" s="13"/>
      <c r="DS143" s="13"/>
      <c r="DT143" s="13"/>
      <c r="DU143" s="13"/>
      <c r="DV143" s="13"/>
      <c r="DW143" s="13"/>
      <c r="DX143" s="13"/>
      <c r="DY143" s="13"/>
      <c r="DZ143" s="13"/>
      <c r="EA143" s="13"/>
      <c r="EB143" s="13"/>
      <c r="EC143" s="13"/>
      <c r="ED143" s="13"/>
      <c r="EE143" s="13"/>
      <c r="EF143" s="13"/>
      <c r="EG143" s="14"/>
      <c r="EH143" s="13"/>
      <c r="EK143" s="13"/>
      <c r="EL143" s="13"/>
      <c r="EM143" s="13"/>
      <c r="EN143" s="13"/>
      <c r="EO143" s="13"/>
      <c r="EP143" s="13"/>
      <c r="EQ143" s="13"/>
      <c r="ER143" s="13"/>
      <c r="ES143" s="13"/>
      <c r="ET143" s="13"/>
      <c r="EU143" s="13"/>
      <c r="EV143" s="13"/>
      <c r="EW143" s="13"/>
      <c r="EX143" s="13"/>
      <c r="EY143" s="14"/>
      <c r="EZ143" s="13"/>
      <c r="FC143" s="13"/>
      <c r="FD143" s="13"/>
      <c r="FE143" s="13"/>
      <c r="FF143" s="13"/>
      <c r="FG143" s="13"/>
      <c r="FH143" s="13"/>
      <c r="FI143" s="13"/>
      <c r="FJ143" s="13"/>
      <c r="FK143" s="13"/>
      <c r="FL143" s="13"/>
      <c r="FM143" s="13"/>
      <c r="FN143" s="13"/>
      <c r="FO143" s="13"/>
      <c r="FP143" s="13"/>
      <c r="FQ143" s="14"/>
      <c r="FR143" s="13"/>
      <c r="FU143" s="13"/>
      <c r="FV143" s="13"/>
      <c r="FW143" s="13"/>
      <c r="FX143" s="13"/>
      <c r="FY143" s="13"/>
      <c r="FZ143" s="13"/>
      <c r="GA143" s="13"/>
      <c r="GB143" s="13"/>
      <c r="GC143" s="13"/>
      <c r="GD143" s="13"/>
      <c r="GE143" s="13"/>
      <c r="GF143" s="13"/>
      <c r="GG143" s="13"/>
      <c r="GH143" s="13"/>
      <c r="GI143" s="14"/>
      <c r="GJ143" s="13"/>
    </row>
    <row r="144" spans="2:192" s="12" customFormat="1" x14ac:dyDescent="0.3">
      <c r="B144" s="17"/>
      <c r="C144" s="17"/>
      <c r="D144" s="17"/>
      <c r="E144" s="17"/>
      <c r="F144" s="18"/>
      <c r="G144" s="18"/>
      <c r="H144" s="18"/>
      <c r="I144" s="18"/>
      <c r="J144" s="18"/>
      <c r="K144" s="18"/>
      <c r="L144" s="18"/>
      <c r="M144" s="18"/>
      <c r="N144" s="18"/>
      <c r="O144" s="18"/>
      <c r="P144" s="18"/>
      <c r="Q144" s="18"/>
      <c r="R144" s="47"/>
      <c r="S144" s="47"/>
      <c r="T144" s="47"/>
      <c r="U144" s="17"/>
      <c r="V144" s="17"/>
      <c r="W144" s="17"/>
      <c r="X144" s="17"/>
      <c r="Y144" s="18"/>
      <c r="Z144" s="18"/>
      <c r="AA144" s="18"/>
      <c r="AB144" s="18"/>
      <c r="AC144" s="18"/>
      <c r="AD144" s="18"/>
      <c r="AE144" s="18"/>
      <c r="AF144" s="18"/>
      <c r="AG144" s="18"/>
      <c r="AH144" s="18"/>
      <c r="AI144" s="18"/>
      <c r="AJ144" s="18"/>
      <c r="AK144" s="47"/>
      <c r="AN144" s="17"/>
      <c r="AO144" s="17"/>
      <c r="AP144" s="18"/>
      <c r="AQ144" s="18"/>
      <c r="AR144" s="18"/>
      <c r="AS144" s="18"/>
      <c r="AT144" s="18"/>
      <c r="AU144" s="18"/>
      <c r="AV144" s="18"/>
      <c r="AW144" s="18"/>
      <c r="AX144" s="18"/>
      <c r="AY144" s="18"/>
      <c r="AZ144" s="18"/>
      <c r="BA144" s="18"/>
      <c r="BB144" s="18"/>
      <c r="BC144" s="18"/>
      <c r="BD144" s="47"/>
      <c r="BE144" s="47"/>
      <c r="BF144" s="47"/>
      <c r="BG144" s="17"/>
      <c r="BH144" s="17"/>
      <c r="BI144" s="18"/>
      <c r="BJ144" s="18"/>
      <c r="BK144" s="18"/>
      <c r="BL144" s="18"/>
      <c r="BM144" s="18"/>
      <c r="BN144" s="18"/>
      <c r="BO144" s="18"/>
      <c r="BP144" s="18"/>
      <c r="BQ144" s="18"/>
      <c r="BR144" s="18"/>
      <c r="BS144" s="18"/>
      <c r="BT144" s="18"/>
      <c r="BU144" s="18"/>
      <c r="BV144" s="18"/>
      <c r="BW144" s="47"/>
      <c r="BY144" s="47"/>
      <c r="BZ144" s="17"/>
      <c r="CA144" s="17"/>
      <c r="CB144" s="18"/>
      <c r="CC144" s="18"/>
      <c r="CD144" s="18"/>
      <c r="CE144" s="18"/>
      <c r="CF144" s="18"/>
      <c r="CG144" s="18"/>
      <c r="CH144" s="18"/>
      <c r="CI144" s="18"/>
      <c r="CJ144" s="18"/>
      <c r="CK144" s="18"/>
      <c r="CL144" s="18"/>
      <c r="CM144" s="18"/>
      <c r="CN144" s="18"/>
      <c r="CO144" s="18"/>
      <c r="CP144" s="47"/>
      <c r="CQ144" s="47"/>
      <c r="CR144" s="47"/>
      <c r="CS144" s="47"/>
      <c r="CT144" s="47"/>
      <c r="CU144" s="47"/>
      <c r="CV144" s="47"/>
      <c r="CW144" s="47"/>
      <c r="CX144" s="47"/>
      <c r="DA144" s="13"/>
      <c r="DB144" s="13"/>
      <c r="DC144" s="13"/>
      <c r="DD144" s="13"/>
      <c r="DE144" s="13"/>
      <c r="DF144" s="13"/>
      <c r="DG144" s="13"/>
      <c r="DH144" s="13"/>
      <c r="DI144" s="13"/>
      <c r="DJ144" s="13"/>
      <c r="DK144" s="13"/>
      <c r="DL144" s="13"/>
      <c r="DM144" s="13"/>
      <c r="DN144" s="13"/>
      <c r="DO144" s="14"/>
      <c r="DP144" s="13"/>
      <c r="DS144" s="13"/>
      <c r="DT144" s="13"/>
      <c r="DU144" s="13"/>
      <c r="DV144" s="13"/>
      <c r="DW144" s="13"/>
      <c r="DX144" s="13"/>
      <c r="DY144" s="13"/>
      <c r="DZ144" s="13"/>
      <c r="EA144" s="13"/>
      <c r="EB144" s="13"/>
      <c r="EC144" s="13"/>
      <c r="ED144" s="13"/>
      <c r="EE144" s="13"/>
      <c r="EF144" s="13"/>
      <c r="EG144" s="14"/>
      <c r="EH144" s="13"/>
      <c r="EK144" s="13"/>
      <c r="EL144" s="13"/>
      <c r="EM144" s="13"/>
      <c r="EN144" s="13"/>
      <c r="EO144" s="13"/>
      <c r="EP144" s="13"/>
      <c r="EQ144" s="13"/>
      <c r="ER144" s="13"/>
      <c r="ES144" s="13"/>
      <c r="ET144" s="13"/>
      <c r="EU144" s="13"/>
      <c r="EV144" s="13"/>
      <c r="EW144" s="13"/>
      <c r="EX144" s="13"/>
      <c r="EY144" s="14"/>
      <c r="EZ144" s="13"/>
      <c r="FC144" s="13"/>
      <c r="FD144" s="13"/>
      <c r="FE144" s="13"/>
      <c r="FF144" s="13"/>
      <c r="FG144" s="13"/>
      <c r="FH144" s="13"/>
      <c r="FI144" s="13"/>
      <c r="FJ144" s="13"/>
      <c r="FK144" s="13"/>
      <c r="FL144" s="13"/>
      <c r="FM144" s="13"/>
      <c r="FN144" s="13"/>
      <c r="FO144" s="13"/>
      <c r="FP144" s="13"/>
      <c r="FQ144" s="14"/>
      <c r="FR144" s="13"/>
      <c r="FU144" s="13"/>
      <c r="FV144" s="13"/>
      <c r="FW144" s="13"/>
      <c r="FX144" s="13"/>
      <c r="FY144" s="13"/>
      <c r="FZ144" s="13"/>
      <c r="GA144" s="13"/>
      <c r="GB144" s="13"/>
      <c r="GC144" s="13"/>
      <c r="GD144" s="13"/>
      <c r="GE144" s="13"/>
      <c r="GF144" s="13"/>
      <c r="GG144" s="13"/>
      <c r="GH144" s="13"/>
      <c r="GI144" s="14"/>
      <c r="GJ144" s="13"/>
    </row>
    <row r="145" spans="2:192" s="12" customFormat="1" x14ac:dyDescent="0.3">
      <c r="B145" s="17"/>
      <c r="C145" s="17"/>
      <c r="D145" s="17"/>
      <c r="E145" s="17"/>
      <c r="F145" s="18"/>
      <c r="G145" s="18"/>
      <c r="H145" s="18"/>
      <c r="I145" s="18"/>
      <c r="J145" s="18"/>
      <c r="K145" s="18"/>
      <c r="L145" s="18"/>
      <c r="M145" s="18"/>
      <c r="N145" s="18"/>
      <c r="O145" s="18"/>
      <c r="P145" s="18"/>
      <c r="Q145" s="18"/>
      <c r="R145" s="47"/>
      <c r="S145" s="47"/>
      <c r="T145" s="47"/>
      <c r="U145" s="17"/>
      <c r="V145" s="17"/>
      <c r="W145" s="17"/>
      <c r="X145" s="17"/>
      <c r="Y145" s="18"/>
      <c r="Z145" s="18"/>
      <c r="AA145" s="18"/>
      <c r="AB145" s="18"/>
      <c r="AC145" s="18"/>
      <c r="AD145" s="18"/>
      <c r="AE145" s="18"/>
      <c r="AF145" s="18"/>
      <c r="AG145" s="18"/>
      <c r="AH145" s="18"/>
      <c r="AI145" s="18"/>
      <c r="AJ145" s="18"/>
      <c r="AK145" s="47"/>
      <c r="AN145" s="17"/>
      <c r="AO145" s="17"/>
      <c r="AP145" s="18"/>
      <c r="AQ145" s="18"/>
      <c r="AR145" s="18"/>
      <c r="AS145" s="18"/>
      <c r="AT145" s="18"/>
      <c r="AU145" s="18"/>
      <c r="AV145" s="18"/>
      <c r="AW145" s="18"/>
      <c r="AX145" s="18"/>
      <c r="AY145" s="18"/>
      <c r="AZ145" s="18"/>
      <c r="BA145" s="18"/>
      <c r="BB145" s="18"/>
      <c r="BC145" s="18"/>
      <c r="BD145" s="47"/>
      <c r="BE145" s="47"/>
      <c r="BF145" s="47"/>
      <c r="BG145" s="17"/>
      <c r="BH145" s="17"/>
      <c r="BI145" s="18"/>
      <c r="BJ145" s="18"/>
      <c r="BK145" s="18"/>
      <c r="BL145" s="18"/>
      <c r="BM145" s="18"/>
      <c r="BN145" s="18"/>
      <c r="BO145" s="18"/>
      <c r="BP145" s="18"/>
      <c r="BQ145" s="18"/>
      <c r="BR145" s="18"/>
      <c r="BS145" s="18"/>
      <c r="BT145" s="18"/>
      <c r="BU145" s="18"/>
      <c r="BV145" s="18"/>
      <c r="BW145" s="47"/>
      <c r="BY145" s="47"/>
      <c r="BZ145" s="17"/>
      <c r="CA145" s="17"/>
      <c r="CB145" s="18"/>
      <c r="CC145" s="18"/>
      <c r="CD145" s="18"/>
      <c r="CE145" s="18"/>
      <c r="CF145" s="18"/>
      <c r="CG145" s="18"/>
      <c r="CH145" s="18"/>
      <c r="CI145" s="18"/>
      <c r="CJ145" s="18"/>
      <c r="CK145" s="18"/>
      <c r="CL145" s="18"/>
      <c r="CM145" s="18"/>
      <c r="CN145" s="18"/>
      <c r="CO145" s="18"/>
      <c r="CP145" s="47"/>
      <c r="CQ145" s="47"/>
      <c r="CR145" s="47"/>
      <c r="CS145" s="47"/>
      <c r="CT145" s="47"/>
      <c r="CU145" s="47"/>
      <c r="CV145" s="47"/>
      <c r="CW145" s="47"/>
      <c r="CX145" s="47"/>
      <c r="DA145" s="13"/>
      <c r="DB145" s="13"/>
      <c r="DC145" s="13"/>
      <c r="DD145" s="13"/>
      <c r="DE145" s="13"/>
      <c r="DF145" s="13"/>
      <c r="DG145" s="13"/>
      <c r="DH145" s="13"/>
      <c r="DI145" s="13"/>
      <c r="DJ145" s="13"/>
      <c r="DK145" s="13"/>
      <c r="DL145" s="13"/>
      <c r="DM145" s="13"/>
      <c r="DN145" s="13"/>
      <c r="DO145" s="14"/>
      <c r="DP145" s="13"/>
      <c r="DS145" s="13"/>
      <c r="DT145" s="13"/>
      <c r="DU145" s="13"/>
      <c r="DV145" s="13"/>
      <c r="DW145" s="13"/>
      <c r="DX145" s="13"/>
      <c r="DY145" s="13"/>
      <c r="DZ145" s="13"/>
      <c r="EA145" s="13"/>
      <c r="EB145" s="13"/>
      <c r="EC145" s="13"/>
      <c r="ED145" s="13"/>
      <c r="EE145" s="13"/>
      <c r="EF145" s="13"/>
      <c r="EG145" s="14"/>
      <c r="EH145" s="13"/>
      <c r="EK145" s="13"/>
      <c r="EL145" s="13"/>
      <c r="EM145" s="13"/>
      <c r="EN145" s="13"/>
      <c r="EO145" s="13"/>
      <c r="EP145" s="13"/>
      <c r="EQ145" s="13"/>
      <c r="ER145" s="13"/>
      <c r="ES145" s="13"/>
      <c r="ET145" s="13"/>
      <c r="EU145" s="13"/>
      <c r="EV145" s="13"/>
      <c r="EW145" s="13"/>
      <c r="EX145" s="13"/>
      <c r="EY145" s="14"/>
      <c r="EZ145" s="13"/>
      <c r="FC145" s="13"/>
      <c r="FD145" s="13"/>
      <c r="FE145" s="13"/>
      <c r="FF145" s="13"/>
      <c r="FG145" s="13"/>
      <c r="FH145" s="13"/>
      <c r="FI145" s="13"/>
      <c r="FJ145" s="13"/>
      <c r="FK145" s="13"/>
      <c r="FL145" s="13"/>
      <c r="FM145" s="13"/>
      <c r="FN145" s="13"/>
      <c r="FO145" s="13"/>
      <c r="FP145" s="13"/>
      <c r="FQ145" s="14"/>
      <c r="FR145" s="13"/>
      <c r="FU145" s="13"/>
      <c r="FV145" s="13"/>
      <c r="FW145" s="13"/>
      <c r="FX145" s="13"/>
      <c r="FY145" s="13"/>
      <c r="FZ145" s="13"/>
      <c r="GA145" s="13"/>
      <c r="GB145" s="13"/>
      <c r="GC145" s="13"/>
      <c r="GD145" s="13"/>
      <c r="GE145" s="13"/>
      <c r="GF145" s="13"/>
      <c r="GG145" s="13"/>
      <c r="GH145" s="13"/>
      <c r="GI145" s="14"/>
      <c r="GJ145" s="13"/>
    </row>
    <row r="146" spans="2:192" s="12" customFormat="1" x14ac:dyDescent="0.3">
      <c r="B146" s="17"/>
      <c r="C146" s="17"/>
      <c r="D146" s="17"/>
      <c r="E146" s="17"/>
      <c r="F146" s="18"/>
      <c r="G146" s="18"/>
      <c r="H146" s="18"/>
      <c r="I146" s="18"/>
      <c r="J146" s="18"/>
      <c r="K146" s="18"/>
      <c r="L146" s="18"/>
      <c r="M146" s="18"/>
      <c r="N146" s="18"/>
      <c r="O146" s="18"/>
      <c r="P146" s="18"/>
      <c r="Q146" s="18"/>
      <c r="R146" s="47"/>
      <c r="S146" s="47"/>
      <c r="T146" s="47"/>
      <c r="U146" s="17"/>
      <c r="V146" s="17"/>
      <c r="W146" s="17"/>
      <c r="X146" s="17"/>
      <c r="Y146" s="18"/>
      <c r="Z146" s="18"/>
      <c r="AA146" s="18"/>
      <c r="AB146" s="18"/>
      <c r="AC146" s="18"/>
      <c r="AD146" s="18"/>
      <c r="AE146" s="18"/>
      <c r="AF146" s="18"/>
      <c r="AG146" s="18"/>
      <c r="AH146" s="18"/>
      <c r="AI146" s="18"/>
      <c r="AJ146" s="18"/>
      <c r="AK146" s="47"/>
      <c r="AN146" s="17"/>
      <c r="AO146" s="17"/>
      <c r="AP146" s="18"/>
      <c r="AQ146" s="18"/>
      <c r="AR146" s="18"/>
      <c r="AS146" s="18"/>
      <c r="AT146" s="18"/>
      <c r="AU146" s="18"/>
      <c r="AV146" s="18"/>
      <c r="AW146" s="18"/>
      <c r="AX146" s="18"/>
      <c r="AY146" s="18"/>
      <c r="AZ146" s="18"/>
      <c r="BA146" s="18"/>
      <c r="BB146" s="18"/>
      <c r="BC146" s="18"/>
      <c r="BD146" s="47"/>
      <c r="BE146" s="47"/>
      <c r="BF146" s="47"/>
      <c r="BG146" s="17"/>
      <c r="BH146" s="17"/>
      <c r="BI146" s="18"/>
      <c r="BJ146" s="18"/>
      <c r="BK146" s="18"/>
      <c r="BL146" s="18"/>
      <c r="BM146" s="18"/>
      <c r="BN146" s="18"/>
      <c r="BO146" s="18"/>
      <c r="BP146" s="18"/>
      <c r="BQ146" s="18"/>
      <c r="BR146" s="18"/>
      <c r="BS146" s="18"/>
      <c r="BT146" s="18"/>
      <c r="BU146" s="18"/>
      <c r="BV146" s="18"/>
      <c r="BW146" s="47"/>
      <c r="BY146" s="47"/>
      <c r="BZ146" s="17"/>
      <c r="CA146" s="17"/>
      <c r="CB146" s="18"/>
      <c r="CC146" s="18"/>
      <c r="CD146" s="18"/>
      <c r="CE146" s="18"/>
      <c r="CF146" s="18"/>
      <c r="CG146" s="18"/>
      <c r="CH146" s="18"/>
      <c r="CI146" s="18"/>
      <c r="CJ146" s="18"/>
      <c r="CK146" s="18"/>
      <c r="CL146" s="18"/>
      <c r="CM146" s="18"/>
      <c r="CN146" s="18"/>
      <c r="CO146" s="18"/>
      <c r="CP146" s="47"/>
      <c r="CQ146" s="47"/>
      <c r="CR146" s="47"/>
      <c r="CS146" s="47"/>
      <c r="CT146" s="47"/>
      <c r="CU146" s="47"/>
      <c r="CV146" s="47"/>
      <c r="CW146" s="47"/>
      <c r="CX146" s="47"/>
      <c r="DA146" s="13"/>
      <c r="DB146" s="13"/>
      <c r="DC146" s="13"/>
      <c r="DD146" s="13"/>
      <c r="DE146" s="13"/>
      <c r="DF146" s="13"/>
      <c r="DG146" s="13"/>
      <c r="DH146" s="13"/>
      <c r="DI146" s="13"/>
      <c r="DJ146" s="13"/>
      <c r="DK146" s="13"/>
      <c r="DL146" s="13"/>
      <c r="DM146" s="13"/>
      <c r="DN146" s="13"/>
      <c r="DO146" s="14"/>
      <c r="DP146" s="13"/>
      <c r="DS146" s="13"/>
      <c r="DT146" s="13"/>
      <c r="DU146" s="13"/>
      <c r="DV146" s="13"/>
      <c r="DW146" s="13"/>
      <c r="DX146" s="13"/>
      <c r="DY146" s="13"/>
      <c r="DZ146" s="13"/>
      <c r="EA146" s="13"/>
      <c r="EB146" s="13"/>
      <c r="EC146" s="13"/>
      <c r="ED146" s="13"/>
      <c r="EE146" s="13"/>
      <c r="EF146" s="13"/>
      <c r="EG146" s="14"/>
      <c r="EH146" s="13"/>
      <c r="EK146" s="13"/>
      <c r="EL146" s="13"/>
      <c r="EM146" s="13"/>
      <c r="EN146" s="13"/>
      <c r="EO146" s="13"/>
      <c r="EP146" s="13"/>
      <c r="EQ146" s="13"/>
      <c r="ER146" s="13"/>
      <c r="ES146" s="13"/>
      <c r="ET146" s="13"/>
      <c r="EU146" s="13"/>
      <c r="EV146" s="13"/>
      <c r="EW146" s="13"/>
      <c r="EX146" s="13"/>
      <c r="EY146" s="14"/>
      <c r="EZ146" s="13"/>
      <c r="FC146" s="13"/>
      <c r="FD146" s="13"/>
      <c r="FE146" s="13"/>
      <c r="FF146" s="13"/>
      <c r="FG146" s="13"/>
      <c r="FH146" s="13"/>
      <c r="FI146" s="13"/>
      <c r="FJ146" s="13"/>
      <c r="FK146" s="13"/>
      <c r="FL146" s="13"/>
      <c r="FM146" s="13"/>
      <c r="FN146" s="13"/>
      <c r="FO146" s="13"/>
      <c r="FP146" s="13"/>
      <c r="FQ146" s="14"/>
      <c r="FR146" s="13"/>
      <c r="FU146" s="13"/>
      <c r="FV146" s="13"/>
      <c r="FW146" s="13"/>
      <c r="FX146" s="13"/>
      <c r="FY146" s="13"/>
      <c r="FZ146" s="13"/>
      <c r="GA146" s="13"/>
      <c r="GB146" s="13"/>
      <c r="GC146" s="13"/>
      <c r="GD146" s="13"/>
      <c r="GE146" s="13"/>
      <c r="GF146" s="13"/>
      <c r="GG146" s="13"/>
      <c r="GH146" s="13"/>
      <c r="GI146" s="14"/>
      <c r="GJ146" s="13"/>
    </row>
    <row r="147" spans="2:192" s="12" customFormat="1" x14ac:dyDescent="0.3">
      <c r="B147" s="17"/>
      <c r="C147" s="17"/>
      <c r="D147" s="17"/>
      <c r="E147" s="17"/>
      <c r="F147" s="18"/>
      <c r="G147" s="18"/>
      <c r="H147" s="18"/>
      <c r="I147" s="18"/>
      <c r="J147" s="18"/>
      <c r="K147" s="18"/>
      <c r="L147" s="18"/>
      <c r="M147" s="18"/>
      <c r="N147" s="18"/>
      <c r="O147" s="18"/>
      <c r="P147" s="18"/>
      <c r="Q147" s="18"/>
      <c r="R147" s="47"/>
      <c r="S147" s="47"/>
      <c r="T147" s="47"/>
      <c r="U147" s="17"/>
      <c r="V147" s="17"/>
      <c r="W147" s="17"/>
      <c r="X147" s="17"/>
      <c r="Y147" s="18"/>
      <c r="Z147" s="18"/>
      <c r="AA147" s="18"/>
      <c r="AB147" s="18"/>
      <c r="AC147" s="18"/>
      <c r="AD147" s="18"/>
      <c r="AE147" s="18"/>
      <c r="AF147" s="18"/>
      <c r="AG147" s="18"/>
      <c r="AH147" s="18"/>
      <c r="AI147" s="18"/>
      <c r="AJ147" s="18"/>
      <c r="AK147" s="47"/>
      <c r="AN147" s="17"/>
      <c r="AO147" s="17"/>
      <c r="AP147" s="18"/>
      <c r="AQ147" s="18"/>
      <c r="AR147" s="18"/>
      <c r="AS147" s="18"/>
      <c r="AT147" s="18"/>
      <c r="AU147" s="18"/>
      <c r="AV147" s="18"/>
      <c r="AW147" s="18"/>
      <c r="AX147" s="18"/>
      <c r="AY147" s="18"/>
      <c r="AZ147" s="18"/>
      <c r="BA147" s="18"/>
      <c r="BB147" s="18"/>
      <c r="BC147" s="18"/>
      <c r="BD147" s="47"/>
      <c r="BE147" s="47"/>
      <c r="BF147" s="47"/>
      <c r="BG147" s="17"/>
      <c r="BH147" s="17"/>
      <c r="BI147" s="18"/>
      <c r="BJ147" s="18"/>
      <c r="BK147" s="18"/>
      <c r="BL147" s="18"/>
      <c r="BM147" s="18"/>
      <c r="BN147" s="18"/>
      <c r="BO147" s="18"/>
      <c r="BP147" s="18"/>
      <c r="BQ147" s="18"/>
      <c r="BR147" s="18"/>
      <c r="BS147" s="18"/>
      <c r="BT147" s="18"/>
      <c r="BU147" s="18"/>
      <c r="BV147" s="18"/>
      <c r="BW147" s="47"/>
      <c r="BY147" s="47"/>
      <c r="BZ147" s="17"/>
      <c r="CA147" s="17"/>
      <c r="CB147" s="18"/>
      <c r="CC147" s="18"/>
      <c r="CD147" s="18"/>
      <c r="CE147" s="18"/>
      <c r="CF147" s="18"/>
      <c r="CG147" s="18"/>
      <c r="CH147" s="18"/>
      <c r="CI147" s="18"/>
      <c r="CJ147" s="18"/>
      <c r="CK147" s="18"/>
      <c r="CL147" s="18"/>
      <c r="CM147" s="18"/>
      <c r="CN147" s="18"/>
      <c r="CO147" s="18"/>
      <c r="CP147" s="47"/>
      <c r="CQ147" s="47"/>
      <c r="CR147" s="47"/>
      <c r="CS147" s="47"/>
      <c r="CT147" s="47"/>
      <c r="CU147" s="47"/>
      <c r="CV147" s="47"/>
      <c r="CW147" s="47"/>
      <c r="CX147" s="47"/>
      <c r="DA147" s="13"/>
      <c r="DB147" s="13"/>
      <c r="DC147" s="13"/>
      <c r="DD147" s="13"/>
      <c r="DE147" s="13"/>
      <c r="DF147" s="13"/>
      <c r="DG147" s="13"/>
      <c r="DH147" s="13"/>
      <c r="DI147" s="13"/>
      <c r="DJ147" s="13"/>
      <c r="DK147" s="13"/>
      <c r="DL147" s="13"/>
      <c r="DM147" s="13"/>
      <c r="DN147" s="13"/>
      <c r="DO147" s="14"/>
      <c r="DP147" s="13"/>
      <c r="DS147" s="13"/>
      <c r="DT147" s="13"/>
      <c r="DU147" s="13"/>
      <c r="DV147" s="13"/>
      <c r="DW147" s="13"/>
      <c r="DX147" s="13"/>
      <c r="DY147" s="13"/>
      <c r="DZ147" s="13"/>
      <c r="EA147" s="13"/>
      <c r="EB147" s="13"/>
      <c r="EC147" s="13"/>
      <c r="ED147" s="13"/>
      <c r="EE147" s="13"/>
      <c r="EF147" s="13"/>
      <c r="EG147" s="14"/>
      <c r="EH147" s="13"/>
      <c r="EK147" s="13"/>
      <c r="EL147" s="13"/>
      <c r="EM147" s="13"/>
      <c r="EN147" s="13"/>
      <c r="EO147" s="13"/>
      <c r="EP147" s="13"/>
      <c r="EQ147" s="13"/>
      <c r="ER147" s="13"/>
      <c r="ES147" s="13"/>
      <c r="ET147" s="13"/>
      <c r="EU147" s="13"/>
      <c r="EV147" s="13"/>
      <c r="EW147" s="13"/>
      <c r="EX147" s="13"/>
      <c r="EY147" s="14"/>
      <c r="EZ147" s="13"/>
      <c r="FC147" s="13"/>
      <c r="FD147" s="13"/>
      <c r="FE147" s="13"/>
      <c r="FF147" s="13"/>
      <c r="FG147" s="13"/>
      <c r="FH147" s="13"/>
      <c r="FI147" s="13"/>
      <c r="FJ147" s="13"/>
      <c r="FK147" s="13"/>
      <c r="FL147" s="13"/>
      <c r="FM147" s="13"/>
      <c r="FN147" s="13"/>
      <c r="FO147" s="13"/>
      <c r="FP147" s="13"/>
      <c r="FQ147" s="14"/>
      <c r="FR147" s="13"/>
      <c r="FU147" s="13"/>
      <c r="FV147" s="13"/>
      <c r="FW147" s="13"/>
      <c r="FX147" s="13"/>
      <c r="FY147" s="13"/>
      <c r="FZ147" s="13"/>
      <c r="GA147" s="13"/>
      <c r="GB147" s="13"/>
      <c r="GC147" s="13"/>
      <c r="GD147" s="13"/>
      <c r="GE147" s="13"/>
      <c r="GF147" s="13"/>
      <c r="GG147" s="13"/>
      <c r="GH147" s="13"/>
      <c r="GI147" s="14"/>
      <c r="GJ147" s="13"/>
    </row>
    <row r="148" spans="2:192" s="12" customFormat="1" x14ac:dyDescent="0.3">
      <c r="B148" s="17"/>
      <c r="C148" s="17"/>
      <c r="D148" s="17"/>
      <c r="E148" s="17"/>
      <c r="F148" s="18"/>
      <c r="G148" s="18"/>
      <c r="H148" s="18"/>
      <c r="I148" s="18"/>
      <c r="J148" s="18"/>
      <c r="K148" s="18"/>
      <c r="L148" s="18"/>
      <c r="M148" s="18"/>
      <c r="N148" s="18"/>
      <c r="O148" s="18"/>
      <c r="P148" s="18"/>
      <c r="Q148" s="18"/>
      <c r="R148" s="47"/>
      <c r="S148" s="47"/>
      <c r="T148" s="47"/>
      <c r="U148" s="17"/>
      <c r="V148" s="17"/>
      <c r="W148" s="17"/>
      <c r="X148" s="17"/>
      <c r="Y148" s="18"/>
      <c r="Z148" s="18"/>
      <c r="AA148" s="18"/>
      <c r="AB148" s="18"/>
      <c r="AC148" s="18"/>
      <c r="AD148" s="18"/>
      <c r="AE148" s="18"/>
      <c r="AF148" s="18"/>
      <c r="AG148" s="18"/>
      <c r="AH148" s="18"/>
      <c r="AI148" s="18"/>
      <c r="AJ148" s="18"/>
      <c r="AK148" s="47"/>
      <c r="AN148" s="17"/>
      <c r="AO148" s="17"/>
      <c r="AP148" s="18"/>
      <c r="AQ148" s="18"/>
      <c r="AR148" s="18"/>
      <c r="AS148" s="18"/>
      <c r="AT148" s="18"/>
      <c r="AU148" s="18"/>
      <c r="AV148" s="18"/>
      <c r="AW148" s="18"/>
      <c r="AX148" s="18"/>
      <c r="AY148" s="18"/>
      <c r="AZ148" s="18"/>
      <c r="BA148" s="18"/>
      <c r="BB148" s="18"/>
      <c r="BC148" s="18"/>
      <c r="BD148" s="47"/>
      <c r="BE148" s="47"/>
      <c r="BF148" s="47"/>
      <c r="BG148" s="17"/>
      <c r="BH148" s="17"/>
      <c r="BI148" s="18"/>
      <c r="BJ148" s="18"/>
      <c r="BK148" s="18"/>
      <c r="BL148" s="18"/>
      <c r="BM148" s="18"/>
      <c r="BN148" s="18"/>
      <c r="BO148" s="18"/>
      <c r="BP148" s="18"/>
      <c r="BQ148" s="18"/>
      <c r="BR148" s="18"/>
      <c r="BS148" s="18"/>
      <c r="BT148" s="18"/>
      <c r="BU148" s="18"/>
      <c r="BV148" s="18"/>
      <c r="BW148" s="47"/>
      <c r="BY148" s="47"/>
      <c r="BZ148" s="17"/>
      <c r="CA148" s="17"/>
      <c r="CB148" s="18"/>
      <c r="CC148" s="18"/>
      <c r="CD148" s="18"/>
      <c r="CE148" s="18"/>
      <c r="CF148" s="18"/>
      <c r="CG148" s="18"/>
      <c r="CH148" s="18"/>
      <c r="CI148" s="18"/>
      <c r="CJ148" s="18"/>
      <c r="CK148" s="18"/>
      <c r="CL148" s="18"/>
      <c r="CM148" s="18"/>
      <c r="CN148" s="18"/>
      <c r="CO148" s="18"/>
      <c r="CP148" s="47"/>
      <c r="CQ148" s="47"/>
      <c r="CR148" s="47"/>
      <c r="CS148" s="47"/>
      <c r="CT148" s="47"/>
      <c r="CU148" s="47"/>
      <c r="CV148" s="47"/>
      <c r="CW148" s="47"/>
      <c r="CX148" s="47"/>
      <c r="DA148" s="13"/>
      <c r="DB148" s="13"/>
      <c r="DC148" s="13"/>
      <c r="DD148" s="13"/>
      <c r="DE148" s="13"/>
      <c r="DF148" s="13"/>
      <c r="DG148" s="13"/>
      <c r="DH148" s="13"/>
      <c r="DI148" s="13"/>
      <c r="DJ148" s="13"/>
      <c r="DK148" s="13"/>
      <c r="DL148" s="13"/>
      <c r="DM148" s="13"/>
      <c r="DN148" s="13"/>
      <c r="DO148" s="14"/>
      <c r="DP148" s="13"/>
      <c r="DS148" s="13"/>
      <c r="DT148" s="13"/>
      <c r="DU148" s="13"/>
      <c r="DV148" s="13"/>
      <c r="DW148" s="13"/>
      <c r="DX148" s="13"/>
      <c r="DY148" s="13"/>
      <c r="DZ148" s="13"/>
      <c r="EA148" s="13"/>
      <c r="EB148" s="13"/>
      <c r="EC148" s="13"/>
      <c r="ED148" s="13"/>
      <c r="EE148" s="13"/>
      <c r="EF148" s="13"/>
      <c r="EG148" s="14"/>
      <c r="EH148" s="13"/>
      <c r="EK148" s="13"/>
      <c r="EL148" s="13"/>
      <c r="EM148" s="13"/>
      <c r="EN148" s="13"/>
      <c r="EO148" s="13"/>
      <c r="EP148" s="13"/>
      <c r="EQ148" s="13"/>
      <c r="ER148" s="13"/>
      <c r="ES148" s="13"/>
      <c r="ET148" s="13"/>
      <c r="EU148" s="13"/>
      <c r="EV148" s="13"/>
      <c r="EW148" s="13"/>
      <c r="EX148" s="13"/>
      <c r="EY148" s="14"/>
      <c r="EZ148" s="13"/>
      <c r="FC148" s="13"/>
      <c r="FD148" s="13"/>
      <c r="FE148" s="13"/>
      <c r="FF148" s="13"/>
      <c r="FG148" s="13"/>
      <c r="FH148" s="13"/>
      <c r="FI148" s="13"/>
      <c r="FJ148" s="13"/>
      <c r="FK148" s="13"/>
      <c r="FL148" s="13"/>
      <c r="FM148" s="13"/>
      <c r="FN148" s="13"/>
      <c r="FO148" s="13"/>
      <c r="FP148" s="13"/>
      <c r="FQ148" s="14"/>
      <c r="FR148" s="13"/>
      <c r="FU148" s="13"/>
      <c r="FV148" s="13"/>
      <c r="FW148" s="13"/>
      <c r="FX148" s="13"/>
      <c r="FY148" s="13"/>
      <c r="FZ148" s="13"/>
      <c r="GA148" s="13"/>
      <c r="GB148" s="13"/>
      <c r="GC148" s="13"/>
      <c r="GD148" s="13"/>
      <c r="GE148" s="13"/>
      <c r="GF148" s="13"/>
      <c r="GG148" s="13"/>
      <c r="GH148" s="13"/>
      <c r="GI148" s="14"/>
      <c r="GJ148" s="13"/>
    </row>
    <row r="149" spans="2:192" s="12" customFormat="1" x14ac:dyDescent="0.3">
      <c r="B149" s="17"/>
      <c r="C149" s="17"/>
      <c r="D149" s="17"/>
      <c r="E149" s="17"/>
      <c r="F149" s="18"/>
      <c r="G149" s="18"/>
      <c r="H149" s="18"/>
      <c r="I149" s="18"/>
      <c r="J149" s="18"/>
      <c r="K149" s="18"/>
      <c r="L149" s="18"/>
      <c r="M149" s="18"/>
      <c r="N149" s="18"/>
      <c r="O149" s="18"/>
      <c r="P149" s="18"/>
      <c r="Q149" s="18"/>
      <c r="R149" s="47"/>
      <c r="S149" s="47"/>
      <c r="T149" s="47"/>
      <c r="U149" s="17"/>
      <c r="V149" s="17"/>
      <c r="W149" s="17"/>
      <c r="X149" s="17"/>
      <c r="Y149" s="18"/>
      <c r="Z149" s="18"/>
      <c r="AA149" s="18"/>
      <c r="AB149" s="18"/>
      <c r="AC149" s="18"/>
      <c r="AD149" s="18"/>
      <c r="AE149" s="18"/>
      <c r="AF149" s="18"/>
      <c r="AG149" s="18"/>
      <c r="AH149" s="18"/>
      <c r="AI149" s="18"/>
      <c r="AJ149" s="18"/>
      <c r="AK149" s="47"/>
      <c r="AN149" s="17"/>
      <c r="AO149" s="17"/>
      <c r="AP149" s="18"/>
      <c r="AQ149" s="18"/>
      <c r="AR149" s="18"/>
      <c r="AS149" s="18"/>
      <c r="AT149" s="18"/>
      <c r="AU149" s="18"/>
      <c r="AV149" s="18"/>
      <c r="AW149" s="18"/>
      <c r="AX149" s="18"/>
      <c r="AY149" s="18"/>
      <c r="AZ149" s="18"/>
      <c r="BA149" s="18"/>
      <c r="BB149" s="18"/>
      <c r="BC149" s="18"/>
      <c r="BD149" s="47"/>
      <c r="BE149" s="47"/>
      <c r="BF149" s="47"/>
      <c r="BG149" s="17"/>
      <c r="BH149" s="17"/>
      <c r="BI149" s="18"/>
      <c r="BJ149" s="18"/>
      <c r="BK149" s="18"/>
      <c r="BL149" s="18"/>
      <c r="BM149" s="18"/>
      <c r="BN149" s="18"/>
      <c r="BO149" s="18"/>
      <c r="BP149" s="18"/>
      <c r="BQ149" s="18"/>
      <c r="BR149" s="18"/>
      <c r="BS149" s="18"/>
      <c r="BT149" s="18"/>
      <c r="BU149" s="18"/>
      <c r="BV149" s="18"/>
      <c r="BW149" s="47"/>
      <c r="BY149" s="47"/>
      <c r="BZ149" s="17"/>
      <c r="CA149" s="17"/>
      <c r="CB149" s="18"/>
      <c r="CC149" s="18"/>
      <c r="CD149" s="18"/>
      <c r="CE149" s="18"/>
      <c r="CF149" s="18"/>
      <c r="CG149" s="18"/>
      <c r="CH149" s="18"/>
      <c r="CI149" s="18"/>
      <c r="CJ149" s="18"/>
      <c r="CK149" s="18"/>
      <c r="CL149" s="18"/>
      <c r="CM149" s="18"/>
      <c r="CN149" s="18"/>
      <c r="CO149" s="18"/>
      <c r="CP149" s="47"/>
      <c r="CQ149" s="47"/>
      <c r="CR149" s="47"/>
      <c r="CS149" s="47"/>
      <c r="CT149" s="47"/>
      <c r="CU149" s="47"/>
      <c r="CV149" s="47"/>
      <c r="CW149" s="47"/>
      <c r="CX149" s="47"/>
      <c r="DA149" s="13"/>
      <c r="DB149" s="13"/>
      <c r="DC149" s="13"/>
      <c r="DD149" s="13"/>
      <c r="DE149" s="13"/>
      <c r="DF149" s="13"/>
      <c r="DG149" s="13"/>
      <c r="DH149" s="13"/>
      <c r="DI149" s="13"/>
      <c r="DJ149" s="13"/>
      <c r="DK149" s="13"/>
      <c r="DL149" s="13"/>
      <c r="DM149" s="13"/>
      <c r="DN149" s="13"/>
      <c r="DO149" s="14"/>
      <c r="DP149" s="13"/>
      <c r="DS149" s="13"/>
      <c r="DT149" s="13"/>
      <c r="DU149" s="13"/>
      <c r="DV149" s="13"/>
      <c r="DW149" s="13"/>
      <c r="DX149" s="13"/>
      <c r="DY149" s="13"/>
      <c r="DZ149" s="13"/>
      <c r="EA149" s="13"/>
      <c r="EB149" s="13"/>
      <c r="EC149" s="13"/>
      <c r="ED149" s="13"/>
      <c r="EE149" s="13"/>
      <c r="EF149" s="13"/>
      <c r="EG149" s="14"/>
      <c r="EH149" s="13"/>
      <c r="EK149" s="13"/>
      <c r="EL149" s="13"/>
      <c r="EM149" s="13"/>
      <c r="EN149" s="13"/>
      <c r="EO149" s="13"/>
      <c r="EP149" s="13"/>
      <c r="EQ149" s="13"/>
      <c r="ER149" s="13"/>
      <c r="ES149" s="13"/>
      <c r="ET149" s="13"/>
      <c r="EU149" s="13"/>
      <c r="EV149" s="13"/>
      <c r="EW149" s="13"/>
      <c r="EX149" s="13"/>
      <c r="EY149" s="14"/>
      <c r="EZ149" s="13"/>
      <c r="FC149" s="13"/>
      <c r="FD149" s="13"/>
      <c r="FE149" s="13"/>
      <c r="FF149" s="13"/>
      <c r="FG149" s="13"/>
      <c r="FH149" s="13"/>
      <c r="FI149" s="13"/>
      <c r="FJ149" s="13"/>
      <c r="FK149" s="13"/>
      <c r="FL149" s="13"/>
      <c r="FM149" s="13"/>
      <c r="FN149" s="13"/>
      <c r="FO149" s="13"/>
      <c r="FP149" s="13"/>
      <c r="FQ149" s="14"/>
      <c r="FR149" s="13"/>
      <c r="FU149" s="13"/>
      <c r="FV149" s="13"/>
      <c r="FW149" s="13"/>
      <c r="FX149" s="13"/>
      <c r="FY149" s="13"/>
      <c r="FZ149" s="13"/>
      <c r="GA149" s="13"/>
      <c r="GB149" s="13"/>
      <c r="GC149" s="13"/>
      <c r="GD149" s="13"/>
      <c r="GE149" s="13"/>
      <c r="GF149" s="13"/>
      <c r="GG149" s="13"/>
      <c r="GH149" s="13"/>
      <c r="GI149" s="14"/>
      <c r="GJ149" s="13"/>
    </row>
    <row r="150" spans="2:192" s="12" customFormat="1" x14ac:dyDescent="0.3">
      <c r="B150" s="17"/>
      <c r="C150" s="17"/>
      <c r="D150" s="17"/>
      <c r="E150" s="17"/>
      <c r="F150" s="18"/>
      <c r="G150" s="18"/>
      <c r="H150" s="18"/>
      <c r="I150" s="18"/>
      <c r="J150" s="18"/>
      <c r="K150" s="18"/>
      <c r="L150" s="18"/>
      <c r="M150" s="18"/>
      <c r="N150" s="18"/>
      <c r="O150" s="18"/>
      <c r="P150" s="18"/>
      <c r="Q150" s="18"/>
      <c r="R150" s="47"/>
      <c r="S150" s="47"/>
      <c r="T150" s="47"/>
      <c r="U150" s="17"/>
      <c r="V150" s="17"/>
      <c r="W150" s="17"/>
      <c r="X150" s="17"/>
      <c r="Y150" s="18"/>
      <c r="Z150" s="18"/>
      <c r="AA150" s="18"/>
      <c r="AB150" s="18"/>
      <c r="AC150" s="18"/>
      <c r="AD150" s="18"/>
      <c r="AE150" s="18"/>
      <c r="AF150" s="18"/>
      <c r="AG150" s="18"/>
      <c r="AH150" s="18"/>
      <c r="AI150" s="18"/>
      <c r="AJ150" s="18"/>
      <c r="AK150" s="47"/>
      <c r="AN150" s="17"/>
      <c r="AO150" s="17"/>
      <c r="AP150" s="18"/>
      <c r="AQ150" s="18"/>
      <c r="AR150" s="18"/>
      <c r="AS150" s="18"/>
      <c r="AT150" s="18"/>
      <c r="AU150" s="18"/>
      <c r="AV150" s="18"/>
      <c r="AW150" s="18"/>
      <c r="AX150" s="18"/>
      <c r="AY150" s="18"/>
      <c r="AZ150" s="18"/>
      <c r="BA150" s="18"/>
      <c r="BB150" s="18"/>
      <c r="BC150" s="18"/>
      <c r="BD150" s="47"/>
      <c r="BE150" s="47"/>
      <c r="BF150" s="47"/>
      <c r="BG150" s="17"/>
      <c r="BH150" s="17"/>
      <c r="BI150" s="18"/>
      <c r="BJ150" s="18"/>
      <c r="BK150" s="18"/>
      <c r="BL150" s="18"/>
      <c r="BM150" s="18"/>
      <c r="BN150" s="18"/>
      <c r="BO150" s="18"/>
      <c r="BP150" s="18"/>
      <c r="BQ150" s="18"/>
      <c r="BR150" s="18"/>
      <c r="BS150" s="18"/>
      <c r="BT150" s="18"/>
      <c r="BU150" s="18"/>
      <c r="BV150" s="18"/>
      <c r="BW150" s="47"/>
      <c r="BY150" s="47"/>
      <c r="BZ150" s="17"/>
      <c r="CA150" s="17"/>
      <c r="CB150" s="18"/>
      <c r="CC150" s="18"/>
      <c r="CD150" s="18"/>
      <c r="CE150" s="18"/>
      <c r="CF150" s="18"/>
      <c r="CG150" s="18"/>
      <c r="CH150" s="18"/>
      <c r="CI150" s="18"/>
      <c r="CJ150" s="18"/>
      <c r="CK150" s="18"/>
      <c r="CL150" s="18"/>
      <c r="CM150" s="18"/>
      <c r="CN150" s="18"/>
      <c r="CO150" s="18"/>
      <c r="CP150" s="47"/>
      <c r="CQ150" s="47"/>
      <c r="CR150" s="47"/>
      <c r="CS150" s="47"/>
      <c r="CT150" s="47"/>
      <c r="CU150" s="47"/>
      <c r="CV150" s="47"/>
      <c r="CW150" s="47"/>
      <c r="CX150" s="47"/>
      <c r="DA150" s="13"/>
      <c r="DB150" s="13"/>
      <c r="DC150" s="13"/>
      <c r="DD150" s="13"/>
      <c r="DE150" s="13"/>
      <c r="DF150" s="13"/>
      <c r="DG150" s="13"/>
      <c r="DH150" s="13"/>
      <c r="DI150" s="13"/>
      <c r="DJ150" s="13"/>
      <c r="DK150" s="13"/>
      <c r="DL150" s="13"/>
      <c r="DM150" s="13"/>
      <c r="DN150" s="13"/>
      <c r="DO150" s="14"/>
      <c r="DP150" s="13"/>
      <c r="DS150" s="13"/>
      <c r="DT150" s="13"/>
      <c r="DU150" s="13"/>
      <c r="DV150" s="13"/>
      <c r="DW150" s="13"/>
      <c r="DX150" s="13"/>
      <c r="DY150" s="13"/>
      <c r="DZ150" s="13"/>
      <c r="EA150" s="13"/>
      <c r="EB150" s="13"/>
      <c r="EC150" s="13"/>
      <c r="ED150" s="13"/>
      <c r="EE150" s="13"/>
      <c r="EF150" s="13"/>
      <c r="EG150" s="14"/>
      <c r="EH150" s="13"/>
      <c r="EK150" s="13"/>
      <c r="EL150" s="13"/>
      <c r="EM150" s="13"/>
      <c r="EN150" s="13"/>
      <c r="EO150" s="13"/>
      <c r="EP150" s="13"/>
      <c r="EQ150" s="13"/>
      <c r="ER150" s="13"/>
      <c r="ES150" s="13"/>
      <c r="ET150" s="13"/>
      <c r="EU150" s="13"/>
      <c r="EV150" s="13"/>
      <c r="EW150" s="13"/>
      <c r="EX150" s="13"/>
      <c r="EY150" s="14"/>
      <c r="EZ150" s="13"/>
      <c r="FC150" s="13"/>
      <c r="FD150" s="13"/>
      <c r="FE150" s="13"/>
      <c r="FF150" s="13"/>
      <c r="FG150" s="13"/>
      <c r="FH150" s="13"/>
      <c r="FI150" s="13"/>
      <c r="FJ150" s="13"/>
      <c r="FK150" s="13"/>
      <c r="FL150" s="13"/>
      <c r="FM150" s="13"/>
      <c r="FN150" s="13"/>
      <c r="FO150" s="13"/>
      <c r="FP150" s="13"/>
      <c r="FQ150" s="14"/>
      <c r="FR150" s="13"/>
      <c r="FU150" s="13"/>
      <c r="FV150" s="13"/>
      <c r="FW150" s="13"/>
      <c r="FX150" s="13"/>
      <c r="FY150" s="13"/>
      <c r="FZ150" s="13"/>
      <c r="GA150" s="13"/>
      <c r="GB150" s="13"/>
      <c r="GC150" s="13"/>
      <c r="GD150" s="13"/>
      <c r="GE150" s="13"/>
      <c r="GF150" s="13"/>
      <c r="GG150" s="13"/>
      <c r="GH150" s="13"/>
      <c r="GI150" s="14"/>
      <c r="GJ150" s="13"/>
    </row>
    <row r="151" spans="2:192" s="12" customFormat="1" x14ac:dyDescent="0.3">
      <c r="B151" s="17"/>
      <c r="C151" s="17"/>
      <c r="D151" s="17"/>
      <c r="E151" s="17"/>
      <c r="F151" s="18"/>
      <c r="G151" s="18"/>
      <c r="H151" s="18"/>
      <c r="I151" s="18"/>
      <c r="J151" s="18"/>
      <c r="K151" s="18"/>
      <c r="L151" s="18"/>
      <c r="M151" s="18"/>
      <c r="N151" s="18"/>
      <c r="O151" s="18"/>
      <c r="P151" s="18"/>
      <c r="Q151" s="18"/>
      <c r="R151" s="47"/>
      <c r="S151" s="47"/>
      <c r="T151" s="47"/>
      <c r="U151" s="17"/>
      <c r="V151" s="17"/>
      <c r="W151" s="17"/>
      <c r="X151" s="17"/>
      <c r="Y151" s="18"/>
      <c r="Z151" s="18"/>
      <c r="AA151" s="18"/>
      <c r="AB151" s="18"/>
      <c r="AC151" s="18"/>
      <c r="AD151" s="18"/>
      <c r="AE151" s="18"/>
      <c r="AF151" s="18"/>
      <c r="AG151" s="18"/>
      <c r="AH151" s="18"/>
      <c r="AI151" s="18"/>
      <c r="AJ151" s="18"/>
      <c r="AK151" s="47"/>
      <c r="AN151" s="17"/>
      <c r="AO151" s="17"/>
      <c r="AP151" s="18"/>
      <c r="AQ151" s="18"/>
      <c r="AR151" s="18"/>
      <c r="AS151" s="18"/>
      <c r="AT151" s="18"/>
      <c r="AU151" s="18"/>
      <c r="AV151" s="18"/>
      <c r="AW151" s="18"/>
      <c r="AX151" s="18"/>
      <c r="AY151" s="18"/>
      <c r="AZ151" s="18"/>
      <c r="BA151" s="18"/>
      <c r="BB151" s="18"/>
      <c r="BC151" s="18"/>
      <c r="BD151" s="47"/>
      <c r="BE151" s="47"/>
      <c r="BF151" s="47"/>
      <c r="BG151" s="17"/>
      <c r="BH151" s="17"/>
      <c r="BI151" s="18"/>
      <c r="BJ151" s="18"/>
      <c r="BK151" s="18"/>
      <c r="BL151" s="18"/>
      <c r="BM151" s="18"/>
      <c r="BN151" s="18"/>
      <c r="BO151" s="18"/>
      <c r="BP151" s="18"/>
      <c r="BQ151" s="18"/>
      <c r="BR151" s="18"/>
      <c r="BS151" s="18"/>
      <c r="BT151" s="18"/>
      <c r="BU151" s="18"/>
      <c r="BV151" s="18"/>
      <c r="BW151" s="47"/>
      <c r="BY151" s="47"/>
      <c r="BZ151" s="17"/>
      <c r="CA151" s="17"/>
      <c r="CB151" s="18"/>
      <c r="CC151" s="18"/>
      <c r="CD151" s="18"/>
      <c r="CE151" s="18"/>
      <c r="CF151" s="18"/>
      <c r="CG151" s="18"/>
      <c r="CH151" s="18"/>
      <c r="CI151" s="18"/>
      <c r="CJ151" s="18"/>
      <c r="CK151" s="18"/>
      <c r="CL151" s="18"/>
      <c r="CM151" s="18"/>
      <c r="CN151" s="18"/>
      <c r="CO151" s="18"/>
      <c r="CP151" s="47"/>
      <c r="CQ151" s="47"/>
      <c r="CR151" s="47"/>
      <c r="CS151" s="47"/>
      <c r="CT151" s="47"/>
      <c r="CU151" s="47"/>
      <c r="CV151" s="47"/>
      <c r="CW151" s="47"/>
      <c r="CX151" s="47"/>
      <c r="DA151" s="13"/>
      <c r="DB151" s="13"/>
      <c r="DC151" s="13"/>
      <c r="DD151" s="13"/>
      <c r="DE151" s="13"/>
      <c r="DF151" s="13"/>
      <c r="DG151" s="13"/>
      <c r="DH151" s="13"/>
      <c r="DI151" s="13"/>
      <c r="DJ151" s="13"/>
      <c r="DK151" s="13"/>
      <c r="DL151" s="13"/>
      <c r="DM151" s="13"/>
      <c r="DN151" s="13"/>
      <c r="DO151" s="14"/>
      <c r="DP151" s="13"/>
      <c r="DS151" s="13"/>
      <c r="DT151" s="13"/>
      <c r="DU151" s="13"/>
      <c r="DV151" s="13"/>
      <c r="DW151" s="13"/>
      <c r="DX151" s="13"/>
      <c r="DY151" s="13"/>
      <c r="DZ151" s="13"/>
      <c r="EA151" s="13"/>
      <c r="EB151" s="13"/>
      <c r="EC151" s="13"/>
      <c r="ED151" s="13"/>
      <c r="EE151" s="13"/>
      <c r="EF151" s="13"/>
      <c r="EG151" s="14"/>
      <c r="EH151" s="13"/>
      <c r="EK151" s="13"/>
      <c r="EL151" s="13"/>
      <c r="EM151" s="13"/>
      <c r="EN151" s="13"/>
      <c r="EO151" s="13"/>
      <c r="EP151" s="13"/>
      <c r="EQ151" s="13"/>
      <c r="ER151" s="13"/>
      <c r="ES151" s="13"/>
      <c r="ET151" s="13"/>
      <c r="EU151" s="13"/>
      <c r="EV151" s="13"/>
      <c r="EW151" s="13"/>
      <c r="EX151" s="13"/>
      <c r="EY151" s="14"/>
      <c r="EZ151" s="13"/>
      <c r="FC151" s="13"/>
      <c r="FD151" s="13"/>
      <c r="FE151" s="13"/>
      <c r="FF151" s="13"/>
      <c r="FG151" s="13"/>
      <c r="FH151" s="13"/>
      <c r="FI151" s="13"/>
      <c r="FJ151" s="13"/>
      <c r="FK151" s="13"/>
      <c r="FL151" s="13"/>
      <c r="FM151" s="13"/>
      <c r="FN151" s="13"/>
      <c r="FO151" s="13"/>
      <c r="FP151" s="13"/>
      <c r="FQ151" s="14"/>
      <c r="FR151" s="13"/>
      <c r="FU151" s="13"/>
      <c r="FV151" s="13"/>
      <c r="FW151" s="13"/>
      <c r="FX151" s="13"/>
      <c r="FY151" s="13"/>
      <c r="FZ151" s="13"/>
      <c r="GA151" s="13"/>
      <c r="GB151" s="13"/>
      <c r="GC151" s="13"/>
      <c r="GD151" s="13"/>
      <c r="GE151" s="13"/>
      <c r="GF151" s="13"/>
      <c r="GG151" s="13"/>
      <c r="GH151" s="13"/>
      <c r="GI151" s="14"/>
      <c r="GJ151" s="13"/>
    </row>
    <row r="152" spans="2:192" s="12" customFormat="1" x14ac:dyDescent="0.3">
      <c r="B152" s="17"/>
      <c r="C152" s="17"/>
      <c r="D152" s="17"/>
      <c r="E152" s="17"/>
      <c r="F152" s="18"/>
      <c r="G152" s="18"/>
      <c r="H152" s="18"/>
      <c r="I152" s="18"/>
      <c r="J152" s="18"/>
      <c r="K152" s="18"/>
      <c r="L152" s="18"/>
      <c r="M152" s="18"/>
      <c r="N152" s="18"/>
      <c r="O152" s="18"/>
      <c r="P152" s="18"/>
      <c r="Q152" s="18"/>
      <c r="R152" s="47"/>
      <c r="S152" s="47"/>
      <c r="T152" s="47"/>
      <c r="U152" s="17"/>
      <c r="V152" s="17"/>
      <c r="W152" s="17"/>
      <c r="X152" s="17"/>
      <c r="Y152" s="18"/>
      <c r="Z152" s="18"/>
      <c r="AA152" s="18"/>
      <c r="AB152" s="18"/>
      <c r="AC152" s="18"/>
      <c r="AD152" s="18"/>
      <c r="AE152" s="18"/>
      <c r="AF152" s="18"/>
      <c r="AG152" s="18"/>
      <c r="AH152" s="18"/>
      <c r="AI152" s="18"/>
      <c r="AJ152" s="18"/>
      <c r="AK152" s="47"/>
      <c r="AN152" s="17"/>
      <c r="AO152" s="17"/>
      <c r="AP152" s="18"/>
      <c r="AQ152" s="18"/>
      <c r="AR152" s="18"/>
      <c r="AS152" s="18"/>
      <c r="AT152" s="18"/>
      <c r="AU152" s="18"/>
      <c r="AV152" s="18"/>
      <c r="AW152" s="18"/>
      <c r="AX152" s="18"/>
      <c r="AY152" s="18"/>
      <c r="AZ152" s="18"/>
      <c r="BA152" s="18"/>
      <c r="BB152" s="18"/>
      <c r="BC152" s="18"/>
      <c r="BD152" s="47"/>
      <c r="BE152" s="47"/>
      <c r="BF152" s="47"/>
      <c r="BG152" s="17"/>
      <c r="BH152" s="17"/>
      <c r="BI152" s="18"/>
      <c r="BJ152" s="18"/>
      <c r="BK152" s="18"/>
      <c r="BL152" s="18"/>
      <c r="BM152" s="18"/>
      <c r="BN152" s="18"/>
      <c r="BO152" s="18"/>
      <c r="BP152" s="18"/>
      <c r="BQ152" s="18"/>
      <c r="BR152" s="18"/>
      <c r="BS152" s="18"/>
      <c r="BT152" s="18"/>
      <c r="BU152" s="18"/>
      <c r="BV152" s="18"/>
      <c r="BW152" s="47"/>
      <c r="BY152" s="47"/>
      <c r="BZ152" s="17"/>
      <c r="CA152" s="17"/>
      <c r="CB152" s="18"/>
      <c r="CC152" s="18"/>
      <c r="CD152" s="18"/>
      <c r="CE152" s="18"/>
      <c r="CF152" s="18"/>
      <c r="CG152" s="18"/>
      <c r="CH152" s="18"/>
      <c r="CI152" s="18"/>
      <c r="CJ152" s="18"/>
      <c r="CK152" s="18"/>
      <c r="CL152" s="18"/>
      <c r="CM152" s="18"/>
      <c r="CN152" s="18"/>
      <c r="CO152" s="18"/>
      <c r="CP152" s="47"/>
      <c r="CQ152" s="47"/>
      <c r="CR152" s="47"/>
      <c r="CS152" s="47"/>
      <c r="CT152" s="47"/>
      <c r="CU152" s="47"/>
      <c r="CV152" s="47"/>
      <c r="CW152" s="47"/>
      <c r="CX152" s="47"/>
      <c r="DA152" s="13"/>
      <c r="DB152" s="13"/>
      <c r="DC152" s="13"/>
      <c r="DD152" s="13"/>
      <c r="DE152" s="13"/>
      <c r="DF152" s="13"/>
      <c r="DG152" s="13"/>
      <c r="DH152" s="13"/>
      <c r="DI152" s="13"/>
      <c r="DJ152" s="13"/>
      <c r="DK152" s="13"/>
      <c r="DL152" s="13"/>
      <c r="DM152" s="13"/>
      <c r="DN152" s="13"/>
      <c r="DO152" s="14"/>
      <c r="DP152" s="13"/>
      <c r="DS152" s="13"/>
      <c r="DT152" s="13"/>
      <c r="DU152" s="13"/>
      <c r="DV152" s="13"/>
      <c r="DW152" s="13"/>
      <c r="DX152" s="13"/>
      <c r="DY152" s="13"/>
      <c r="DZ152" s="13"/>
      <c r="EA152" s="13"/>
      <c r="EB152" s="13"/>
      <c r="EC152" s="13"/>
      <c r="ED152" s="13"/>
      <c r="EE152" s="13"/>
      <c r="EF152" s="13"/>
      <c r="EG152" s="14"/>
      <c r="EH152" s="13"/>
      <c r="EK152" s="13"/>
      <c r="EL152" s="13"/>
      <c r="EM152" s="13"/>
      <c r="EN152" s="13"/>
      <c r="EO152" s="13"/>
      <c r="EP152" s="13"/>
      <c r="EQ152" s="13"/>
      <c r="ER152" s="13"/>
      <c r="ES152" s="13"/>
      <c r="ET152" s="13"/>
      <c r="EU152" s="13"/>
      <c r="EV152" s="13"/>
      <c r="EW152" s="13"/>
      <c r="EX152" s="13"/>
      <c r="EY152" s="14"/>
      <c r="EZ152" s="13"/>
      <c r="FC152" s="13"/>
      <c r="FD152" s="13"/>
      <c r="FE152" s="13"/>
      <c r="FF152" s="13"/>
      <c r="FG152" s="13"/>
      <c r="FH152" s="13"/>
      <c r="FI152" s="13"/>
      <c r="FJ152" s="13"/>
      <c r="FK152" s="13"/>
      <c r="FL152" s="13"/>
      <c r="FM152" s="13"/>
      <c r="FN152" s="13"/>
      <c r="FO152" s="13"/>
      <c r="FP152" s="13"/>
      <c r="FQ152" s="14"/>
      <c r="FR152" s="13"/>
      <c r="FU152" s="13"/>
      <c r="FV152" s="13"/>
      <c r="FW152" s="13"/>
      <c r="FX152" s="13"/>
      <c r="FY152" s="13"/>
      <c r="FZ152" s="13"/>
      <c r="GA152" s="13"/>
      <c r="GB152" s="13"/>
      <c r="GC152" s="13"/>
      <c r="GD152" s="13"/>
      <c r="GE152" s="13"/>
      <c r="GF152" s="13"/>
      <c r="GG152" s="13"/>
      <c r="GH152" s="13"/>
      <c r="GI152" s="14"/>
      <c r="GJ152" s="13"/>
    </row>
    <row r="153" spans="2:192" s="12" customFormat="1" x14ac:dyDescent="0.3">
      <c r="B153" s="17"/>
      <c r="C153" s="17"/>
      <c r="D153" s="17"/>
      <c r="E153" s="17"/>
      <c r="F153" s="18"/>
      <c r="G153" s="18"/>
      <c r="H153" s="18"/>
      <c r="I153" s="18"/>
      <c r="J153" s="18"/>
      <c r="K153" s="18"/>
      <c r="L153" s="18"/>
      <c r="M153" s="18"/>
      <c r="N153" s="18"/>
      <c r="O153" s="18"/>
      <c r="P153" s="18"/>
      <c r="Q153" s="18"/>
      <c r="R153" s="47"/>
      <c r="S153" s="47"/>
      <c r="T153" s="47"/>
      <c r="U153" s="17"/>
      <c r="V153" s="17"/>
      <c r="W153" s="17"/>
      <c r="X153" s="17"/>
      <c r="Y153" s="18"/>
      <c r="Z153" s="18"/>
      <c r="AA153" s="18"/>
      <c r="AB153" s="18"/>
      <c r="AC153" s="18"/>
      <c r="AD153" s="18"/>
      <c r="AE153" s="18"/>
      <c r="AF153" s="18"/>
      <c r="AG153" s="18"/>
      <c r="AH153" s="18"/>
      <c r="AI153" s="18"/>
      <c r="AJ153" s="18"/>
      <c r="AK153" s="47"/>
      <c r="AN153" s="17"/>
      <c r="AO153" s="17"/>
      <c r="AP153" s="18"/>
      <c r="AQ153" s="18"/>
      <c r="AR153" s="18"/>
      <c r="AS153" s="18"/>
      <c r="AT153" s="18"/>
      <c r="AU153" s="18"/>
      <c r="AV153" s="18"/>
      <c r="AW153" s="18"/>
      <c r="AX153" s="18"/>
      <c r="AY153" s="18"/>
      <c r="AZ153" s="18"/>
      <c r="BA153" s="18"/>
      <c r="BB153" s="18"/>
      <c r="BC153" s="18"/>
      <c r="BD153" s="47"/>
      <c r="BE153" s="47"/>
      <c r="BF153" s="47"/>
      <c r="BG153" s="17"/>
      <c r="BH153" s="17"/>
      <c r="BI153" s="18"/>
      <c r="BJ153" s="18"/>
      <c r="BK153" s="18"/>
      <c r="BL153" s="18"/>
      <c r="BM153" s="18"/>
      <c r="BN153" s="18"/>
      <c r="BO153" s="18"/>
      <c r="BP153" s="18"/>
      <c r="BQ153" s="18"/>
      <c r="BR153" s="18"/>
      <c r="BS153" s="18"/>
      <c r="BT153" s="18"/>
      <c r="BU153" s="18"/>
      <c r="BV153" s="18"/>
      <c r="BW153" s="47"/>
      <c r="BY153" s="47"/>
      <c r="BZ153" s="17"/>
      <c r="CA153" s="17"/>
      <c r="CB153" s="18"/>
      <c r="CC153" s="18"/>
      <c r="CD153" s="18"/>
      <c r="CE153" s="18"/>
      <c r="CF153" s="18"/>
      <c r="CG153" s="18"/>
      <c r="CH153" s="18"/>
      <c r="CI153" s="18"/>
      <c r="CJ153" s="18"/>
      <c r="CK153" s="18"/>
      <c r="CL153" s="18"/>
      <c r="CM153" s="18"/>
      <c r="CN153" s="18"/>
      <c r="CO153" s="18"/>
      <c r="CP153" s="47"/>
      <c r="CQ153" s="47"/>
      <c r="CR153" s="47"/>
      <c r="CS153" s="47"/>
      <c r="CT153" s="47"/>
      <c r="CU153" s="47"/>
      <c r="CV153" s="47"/>
      <c r="CW153" s="47"/>
      <c r="CX153" s="47"/>
      <c r="DA153" s="13"/>
      <c r="DB153" s="13"/>
      <c r="DC153" s="13"/>
      <c r="DD153" s="13"/>
      <c r="DE153" s="13"/>
      <c r="DF153" s="13"/>
      <c r="DG153" s="13"/>
      <c r="DH153" s="13"/>
      <c r="DI153" s="13"/>
      <c r="DJ153" s="13"/>
      <c r="DK153" s="13"/>
      <c r="DL153" s="13"/>
      <c r="DM153" s="13"/>
      <c r="DN153" s="13"/>
      <c r="DO153" s="14"/>
      <c r="DP153" s="13"/>
      <c r="DS153" s="13"/>
      <c r="DT153" s="13"/>
      <c r="DU153" s="13"/>
      <c r="DV153" s="13"/>
      <c r="DW153" s="13"/>
      <c r="DX153" s="13"/>
      <c r="DY153" s="13"/>
      <c r="DZ153" s="13"/>
      <c r="EA153" s="13"/>
      <c r="EB153" s="13"/>
      <c r="EC153" s="13"/>
      <c r="ED153" s="13"/>
      <c r="EE153" s="13"/>
      <c r="EF153" s="13"/>
      <c r="EG153" s="14"/>
      <c r="EH153" s="13"/>
      <c r="EK153" s="13"/>
      <c r="EL153" s="13"/>
      <c r="EM153" s="13"/>
      <c r="EN153" s="13"/>
      <c r="EO153" s="13"/>
      <c r="EP153" s="13"/>
      <c r="EQ153" s="13"/>
      <c r="ER153" s="13"/>
      <c r="ES153" s="13"/>
      <c r="ET153" s="13"/>
      <c r="EU153" s="13"/>
      <c r="EV153" s="13"/>
      <c r="EW153" s="13"/>
      <c r="EX153" s="13"/>
      <c r="EY153" s="14"/>
      <c r="EZ153" s="13"/>
      <c r="FC153" s="13"/>
      <c r="FD153" s="13"/>
      <c r="FE153" s="13"/>
      <c r="FF153" s="13"/>
      <c r="FG153" s="13"/>
      <c r="FH153" s="13"/>
      <c r="FI153" s="13"/>
      <c r="FJ153" s="13"/>
      <c r="FK153" s="13"/>
      <c r="FL153" s="13"/>
      <c r="FM153" s="13"/>
      <c r="FN153" s="13"/>
      <c r="FO153" s="13"/>
      <c r="FP153" s="13"/>
      <c r="FQ153" s="14"/>
      <c r="FR153" s="13"/>
      <c r="FU153" s="13"/>
      <c r="FV153" s="13"/>
      <c r="FW153" s="13"/>
      <c r="FX153" s="13"/>
      <c r="FY153" s="13"/>
      <c r="FZ153" s="13"/>
      <c r="GA153" s="13"/>
      <c r="GB153" s="13"/>
      <c r="GC153" s="13"/>
      <c r="GD153" s="13"/>
      <c r="GE153" s="13"/>
      <c r="GF153" s="13"/>
      <c r="GG153" s="13"/>
      <c r="GH153" s="13"/>
      <c r="GI153" s="14"/>
      <c r="GJ153" s="13"/>
    </row>
    <row r="154" spans="2:192" s="12" customFormat="1" x14ac:dyDescent="0.3">
      <c r="B154" s="17"/>
      <c r="C154" s="17"/>
      <c r="D154" s="17"/>
      <c r="E154" s="17"/>
      <c r="F154" s="18"/>
      <c r="G154" s="18"/>
      <c r="H154" s="18"/>
      <c r="I154" s="18"/>
      <c r="J154" s="18"/>
      <c r="K154" s="18"/>
      <c r="L154" s="18"/>
      <c r="M154" s="18"/>
      <c r="N154" s="18"/>
      <c r="O154" s="18"/>
      <c r="P154" s="18"/>
      <c r="Q154" s="18"/>
      <c r="R154" s="47"/>
      <c r="S154" s="47"/>
      <c r="T154" s="47"/>
      <c r="U154" s="17"/>
      <c r="V154" s="17"/>
      <c r="W154" s="17"/>
      <c r="X154" s="17"/>
      <c r="Y154" s="18"/>
      <c r="Z154" s="18"/>
      <c r="AA154" s="18"/>
      <c r="AB154" s="18"/>
      <c r="AC154" s="18"/>
      <c r="AD154" s="18"/>
      <c r="AE154" s="18"/>
      <c r="AF154" s="18"/>
      <c r="AG154" s="18"/>
      <c r="AH154" s="18"/>
      <c r="AI154" s="18"/>
      <c r="AJ154" s="18"/>
      <c r="AK154" s="47"/>
      <c r="AN154" s="17"/>
      <c r="AO154" s="17"/>
      <c r="AP154" s="18"/>
      <c r="AQ154" s="18"/>
      <c r="AR154" s="18"/>
      <c r="AS154" s="18"/>
      <c r="AT154" s="18"/>
      <c r="AU154" s="18"/>
      <c r="AV154" s="18"/>
      <c r="AW154" s="18"/>
      <c r="AX154" s="18"/>
      <c r="AY154" s="18"/>
      <c r="AZ154" s="18"/>
      <c r="BA154" s="18"/>
      <c r="BB154" s="18"/>
      <c r="BC154" s="18"/>
      <c r="BD154" s="47"/>
      <c r="BE154" s="47"/>
      <c r="BF154" s="47"/>
      <c r="BG154" s="17"/>
      <c r="BH154" s="17"/>
      <c r="BI154" s="18"/>
      <c r="BJ154" s="18"/>
      <c r="BK154" s="18"/>
      <c r="BL154" s="18"/>
      <c r="BM154" s="18"/>
      <c r="BN154" s="18"/>
      <c r="BO154" s="18"/>
      <c r="BP154" s="18"/>
      <c r="BQ154" s="18"/>
      <c r="BR154" s="18"/>
      <c r="BS154" s="18"/>
      <c r="BT154" s="18"/>
      <c r="BU154" s="18"/>
      <c r="BV154" s="18"/>
      <c r="BW154" s="47"/>
      <c r="BY154" s="47"/>
      <c r="BZ154" s="17"/>
      <c r="CA154" s="17"/>
      <c r="CB154" s="18"/>
      <c r="CC154" s="18"/>
      <c r="CD154" s="18"/>
      <c r="CE154" s="18"/>
      <c r="CF154" s="18"/>
      <c r="CG154" s="18"/>
      <c r="CH154" s="18"/>
      <c r="CI154" s="18"/>
      <c r="CJ154" s="18"/>
      <c r="CK154" s="18"/>
      <c r="CL154" s="18"/>
      <c r="CM154" s="18"/>
      <c r="CN154" s="18"/>
      <c r="CO154" s="18"/>
      <c r="CP154" s="47"/>
      <c r="CQ154" s="47"/>
      <c r="CR154" s="47"/>
      <c r="CS154" s="47"/>
      <c r="CT154" s="47"/>
      <c r="CU154" s="47"/>
      <c r="CV154" s="47"/>
      <c r="CW154" s="47"/>
      <c r="CX154" s="47"/>
      <c r="DA154" s="13"/>
      <c r="DB154" s="13"/>
      <c r="DC154" s="13"/>
      <c r="DD154" s="13"/>
      <c r="DE154" s="13"/>
      <c r="DF154" s="13"/>
      <c r="DG154" s="13"/>
      <c r="DH154" s="13"/>
      <c r="DI154" s="13"/>
      <c r="DJ154" s="13"/>
      <c r="DK154" s="13"/>
      <c r="DL154" s="13"/>
      <c r="DM154" s="13"/>
      <c r="DN154" s="13"/>
      <c r="DO154" s="14"/>
      <c r="DP154" s="13"/>
      <c r="DS154" s="13"/>
      <c r="DT154" s="13"/>
      <c r="DU154" s="13"/>
      <c r="DV154" s="13"/>
      <c r="DW154" s="13"/>
      <c r="DX154" s="13"/>
      <c r="DY154" s="13"/>
      <c r="DZ154" s="13"/>
      <c r="EA154" s="13"/>
      <c r="EB154" s="13"/>
      <c r="EC154" s="13"/>
      <c r="ED154" s="13"/>
      <c r="EE154" s="13"/>
      <c r="EF154" s="13"/>
      <c r="EG154" s="14"/>
      <c r="EH154" s="13"/>
      <c r="EK154" s="13"/>
      <c r="EL154" s="13"/>
      <c r="EM154" s="13"/>
      <c r="EN154" s="13"/>
      <c r="EO154" s="13"/>
      <c r="EP154" s="13"/>
      <c r="EQ154" s="13"/>
      <c r="ER154" s="13"/>
      <c r="ES154" s="13"/>
      <c r="ET154" s="13"/>
      <c r="EU154" s="13"/>
      <c r="EV154" s="13"/>
      <c r="EW154" s="13"/>
      <c r="EX154" s="13"/>
      <c r="EY154" s="14"/>
      <c r="EZ154" s="13"/>
      <c r="FC154" s="13"/>
      <c r="FD154" s="13"/>
      <c r="FE154" s="13"/>
      <c r="FF154" s="13"/>
      <c r="FG154" s="13"/>
      <c r="FH154" s="13"/>
      <c r="FI154" s="13"/>
      <c r="FJ154" s="13"/>
      <c r="FK154" s="13"/>
      <c r="FL154" s="13"/>
      <c r="FM154" s="13"/>
      <c r="FN154" s="13"/>
      <c r="FO154" s="13"/>
      <c r="FP154" s="13"/>
      <c r="FQ154" s="14"/>
      <c r="FR154" s="13"/>
      <c r="FU154" s="13"/>
      <c r="FV154" s="13"/>
      <c r="FW154" s="13"/>
      <c r="FX154" s="13"/>
      <c r="FY154" s="13"/>
      <c r="FZ154" s="13"/>
      <c r="GA154" s="13"/>
      <c r="GB154" s="13"/>
      <c r="GC154" s="13"/>
      <c r="GD154" s="13"/>
      <c r="GE154" s="13"/>
      <c r="GF154" s="13"/>
      <c r="GG154" s="13"/>
      <c r="GH154" s="13"/>
      <c r="GI154" s="14"/>
      <c r="GJ154" s="13"/>
    </row>
    <row r="155" spans="2:192" s="12" customFormat="1" x14ac:dyDescent="0.3">
      <c r="B155" s="17"/>
      <c r="C155" s="17"/>
      <c r="D155" s="17"/>
      <c r="E155" s="17"/>
      <c r="F155" s="18"/>
      <c r="G155" s="18"/>
      <c r="H155" s="18"/>
      <c r="I155" s="18"/>
      <c r="J155" s="18"/>
      <c r="K155" s="18"/>
      <c r="L155" s="18"/>
      <c r="M155" s="18"/>
      <c r="N155" s="18"/>
      <c r="O155" s="18"/>
      <c r="P155" s="18"/>
      <c r="Q155" s="18"/>
      <c r="R155" s="47"/>
      <c r="S155" s="47"/>
      <c r="T155" s="47"/>
      <c r="U155" s="17"/>
      <c r="V155" s="17"/>
      <c r="W155" s="17"/>
      <c r="X155" s="17"/>
      <c r="Y155" s="18"/>
      <c r="Z155" s="18"/>
      <c r="AA155" s="18"/>
      <c r="AB155" s="18"/>
      <c r="AC155" s="18"/>
      <c r="AD155" s="18"/>
      <c r="AE155" s="18"/>
      <c r="AF155" s="18"/>
      <c r="AG155" s="18"/>
      <c r="AH155" s="18"/>
      <c r="AI155" s="18"/>
      <c r="AJ155" s="18"/>
      <c r="AK155" s="47"/>
      <c r="AN155" s="17"/>
      <c r="AO155" s="17"/>
      <c r="AP155" s="18"/>
      <c r="AQ155" s="18"/>
      <c r="AR155" s="18"/>
      <c r="AS155" s="18"/>
      <c r="AT155" s="18"/>
      <c r="AU155" s="18"/>
      <c r="AV155" s="18"/>
      <c r="AW155" s="18"/>
      <c r="AX155" s="18"/>
      <c r="AY155" s="18"/>
      <c r="AZ155" s="18"/>
      <c r="BA155" s="18"/>
      <c r="BB155" s="18"/>
      <c r="BC155" s="18"/>
      <c r="BD155" s="47"/>
      <c r="BE155" s="47"/>
      <c r="BF155" s="47"/>
      <c r="BG155" s="17"/>
      <c r="BH155" s="17"/>
      <c r="BI155" s="18"/>
      <c r="BJ155" s="18"/>
      <c r="BK155" s="18"/>
      <c r="BL155" s="18"/>
      <c r="BM155" s="18"/>
      <c r="BN155" s="18"/>
      <c r="BO155" s="18"/>
      <c r="BP155" s="18"/>
      <c r="BQ155" s="18"/>
      <c r="BR155" s="18"/>
      <c r="BS155" s="18"/>
      <c r="BT155" s="18"/>
      <c r="BU155" s="18"/>
      <c r="BV155" s="18"/>
      <c r="BW155" s="47"/>
      <c r="BY155" s="47"/>
      <c r="BZ155" s="17"/>
      <c r="CA155" s="17"/>
      <c r="CB155" s="18"/>
      <c r="CC155" s="18"/>
      <c r="CD155" s="18"/>
      <c r="CE155" s="18"/>
      <c r="CF155" s="18"/>
      <c r="CG155" s="18"/>
      <c r="CH155" s="18"/>
      <c r="CI155" s="18"/>
      <c r="CJ155" s="18"/>
      <c r="CK155" s="18"/>
      <c r="CL155" s="18"/>
      <c r="CM155" s="18"/>
      <c r="CN155" s="18"/>
      <c r="CO155" s="18"/>
      <c r="CP155" s="47"/>
      <c r="CQ155" s="47"/>
      <c r="CR155" s="47"/>
      <c r="CS155" s="47"/>
      <c r="CT155" s="47"/>
      <c r="CU155" s="47"/>
      <c r="CV155" s="47"/>
      <c r="CW155" s="47"/>
      <c r="CX155" s="47"/>
      <c r="DA155" s="13"/>
      <c r="DB155" s="13"/>
      <c r="DC155" s="13"/>
      <c r="DD155" s="13"/>
      <c r="DE155" s="13"/>
      <c r="DF155" s="13"/>
      <c r="DG155" s="13"/>
      <c r="DH155" s="13"/>
      <c r="DI155" s="13"/>
      <c r="DJ155" s="13"/>
      <c r="DK155" s="13"/>
      <c r="DL155" s="13"/>
      <c r="DM155" s="13"/>
      <c r="DN155" s="13"/>
      <c r="DO155" s="14"/>
      <c r="DP155" s="13"/>
      <c r="DS155" s="13"/>
      <c r="DT155" s="13"/>
      <c r="DU155" s="13"/>
      <c r="DV155" s="13"/>
      <c r="DW155" s="13"/>
      <c r="DX155" s="13"/>
      <c r="DY155" s="13"/>
      <c r="DZ155" s="13"/>
      <c r="EA155" s="13"/>
      <c r="EB155" s="13"/>
      <c r="EC155" s="13"/>
      <c r="ED155" s="13"/>
      <c r="EE155" s="13"/>
      <c r="EF155" s="13"/>
      <c r="EG155" s="14"/>
      <c r="EH155" s="13"/>
      <c r="EK155" s="13"/>
      <c r="EL155" s="13"/>
      <c r="EM155" s="13"/>
      <c r="EN155" s="13"/>
      <c r="EO155" s="13"/>
      <c r="EP155" s="13"/>
      <c r="EQ155" s="13"/>
      <c r="ER155" s="13"/>
      <c r="ES155" s="13"/>
      <c r="ET155" s="13"/>
      <c r="EU155" s="13"/>
      <c r="EV155" s="13"/>
      <c r="EW155" s="13"/>
      <c r="EX155" s="13"/>
      <c r="EY155" s="14"/>
      <c r="EZ155" s="13"/>
      <c r="FC155" s="13"/>
      <c r="FD155" s="13"/>
      <c r="FE155" s="13"/>
      <c r="FF155" s="13"/>
      <c r="FG155" s="13"/>
      <c r="FH155" s="13"/>
      <c r="FI155" s="13"/>
      <c r="FJ155" s="13"/>
      <c r="FK155" s="13"/>
      <c r="FL155" s="13"/>
      <c r="FM155" s="13"/>
      <c r="FN155" s="13"/>
      <c r="FO155" s="13"/>
      <c r="FP155" s="13"/>
      <c r="FQ155" s="14"/>
      <c r="FR155" s="13"/>
      <c r="FU155" s="13"/>
      <c r="FV155" s="13"/>
      <c r="FW155" s="13"/>
      <c r="FX155" s="13"/>
      <c r="FY155" s="13"/>
      <c r="FZ155" s="13"/>
      <c r="GA155" s="13"/>
      <c r="GB155" s="13"/>
      <c r="GC155" s="13"/>
      <c r="GD155" s="13"/>
      <c r="GE155" s="13"/>
      <c r="GF155" s="13"/>
      <c r="GG155" s="13"/>
      <c r="GH155" s="13"/>
      <c r="GI155" s="14"/>
      <c r="GJ155" s="13"/>
    </row>
    <row r="156" spans="2:192" s="12" customFormat="1" x14ac:dyDescent="0.3">
      <c r="B156" s="17"/>
      <c r="C156" s="17"/>
      <c r="D156" s="17"/>
      <c r="E156" s="17"/>
      <c r="F156" s="18"/>
      <c r="G156" s="18"/>
      <c r="H156" s="18"/>
      <c r="I156" s="18"/>
      <c r="J156" s="18"/>
      <c r="K156" s="18"/>
      <c r="L156" s="18"/>
      <c r="M156" s="18"/>
      <c r="N156" s="18"/>
      <c r="O156" s="18"/>
      <c r="P156" s="18"/>
      <c r="Q156" s="18"/>
      <c r="R156" s="47"/>
      <c r="S156" s="47"/>
      <c r="T156" s="47"/>
      <c r="U156" s="17"/>
      <c r="V156" s="17"/>
      <c r="W156" s="17"/>
      <c r="X156" s="17"/>
      <c r="Y156" s="18"/>
      <c r="Z156" s="18"/>
      <c r="AA156" s="18"/>
      <c r="AB156" s="18"/>
      <c r="AC156" s="18"/>
      <c r="AD156" s="18"/>
      <c r="AE156" s="18"/>
      <c r="AF156" s="18"/>
      <c r="AG156" s="18"/>
      <c r="AH156" s="18"/>
      <c r="AI156" s="18"/>
      <c r="AJ156" s="18"/>
      <c r="AK156" s="47"/>
      <c r="AN156" s="17"/>
      <c r="AO156" s="17"/>
      <c r="AP156" s="18"/>
      <c r="AQ156" s="18"/>
      <c r="AR156" s="18"/>
      <c r="AS156" s="18"/>
      <c r="AT156" s="18"/>
      <c r="AU156" s="18"/>
      <c r="AV156" s="18"/>
      <c r="AW156" s="18"/>
      <c r="AX156" s="18"/>
      <c r="AY156" s="18"/>
      <c r="AZ156" s="18"/>
      <c r="BA156" s="18"/>
      <c r="BB156" s="18"/>
      <c r="BC156" s="18"/>
      <c r="BD156" s="47"/>
      <c r="BE156" s="47"/>
      <c r="BF156" s="47"/>
      <c r="BG156" s="17"/>
      <c r="BH156" s="17"/>
      <c r="BI156" s="18"/>
      <c r="BJ156" s="18"/>
      <c r="BK156" s="18"/>
      <c r="BL156" s="18"/>
      <c r="BM156" s="18"/>
      <c r="BN156" s="18"/>
      <c r="BO156" s="18"/>
      <c r="BP156" s="18"/>
      <c r="BQ156" s="18"/>
      <c r="BR156" s="18"/>
      <c r="BS156" s="18"/>
      <c r="BT156" s="18"/>
      <c r="BU156" s="18"/>
      <c r="BV156" s="18"/>
      <c r="BW156" s="47"/>
      <c r="BY156" s="47"/>
      <c r="BZ156" s="17"/>
      <c r="CA156" s="17"/>
      <c r="CB156" s="18"/>
      <c r="CC156" s="18"/>
      <c r="CD156" s="18"/>
      <c r="CE156" s="18"/>
      <c r="CF156" s="18"/>
      <c r="CG156" s="18"/>
      <c r="CH156" s="18"/>
      <c r="CI156" s="18"/>
      <c r="CJ156" s="18"/>
      <c r="CK156" s="18"/>
      <c r="CL156" s="18"/>
      <c r="CM156" s="18"/>
      <c r="CN156" s="18"/>
      <c r="CO156" s="18"/>
      <c r="CP156" s="47"/>
      <c r="CQ156" s="47"/>
      <c r="CR156" s="47"/>
      <c r="CS156" s="47"/>
      <c r="CT156" s="47"/>
      <c r="CU156" s="47"/>
      <c r="CV156" s="47"/>
      <c r="CW156" s="47"/>
      <c r="CX156" s="47"/>
      <c r="DA156" s="13"/>
      <c r="DB156" s="13"/>
      <c r="DC156" s="13"/>
      <c r="DD156" s="13"/>
      <c r="DE156" s="13"/>
      <c r="DF156" s="13"/>
      <c r="DG156" s="13"/>
      <c r="DH156" s="13"/>
      <c r="DI156" s="13"/>
      <c r="DJ156" s="13"/>
      <c r="DK156" s="13"/>
      <c r="DL156" s="13"/>
      <c r="DM156" s="13"/>
      <c r="DN156" s="13"/>
      <c r="DO156" s="14"/>
      <c r="DP156" s="13"/>
      <c r="DS156" s="13"/>
      <c r="DT156" s="13"/>
      <c r="DU156" s="13"/>
      <c r="DV156" s="13"/>
      <c r="DW156" s="13"/>
      <c r="DX156" s="13"/>
      <c r="DY156" s="13"/>
      <c r="DZ156" s="13"/>
      <c r="EA156" s="13"/>
      <c r="EB156" s="13"/>
      <c r="EC156" s="13"/>
      <c r="ED156" s="13"/>
      <c r="EE156" s="13"/>
      <c r="EF156" s="13"/>
      <c r="EG156" s="14"/>
      <c r="EH156" s="13"/>
      <c r="EK156" s="13"/>
      <c r="EL156" s="13"/>
      <c r="EM156" s="13"/>
      <c r="EN156" s="13"/>
      <c r="EO156" s="13"/>
      <c r="EP156" s="13"/>
      <c r="EQ156" s="13"/>
      <c r="ER156" s="13"/>
      <c r="ES156" s="13"/>
      <c r="ET156" s="13"/>
      <c r="EU156" s="13"/>
      <c r="EV156" s="13"/>
      <c r="EW156" s="13"/>
      <c r="EX156" s="13"/>
      <c r="EY156" s="14"/>
      <c r="EZ156" s="13"/>
      <c r="FC156" s="13"/>
      <c r="FD156" s="13"/>
      <c r="FE156" s="13"/>
      <c r="FF156" s="13"/>
      <c r="FG156" s="13"/>
      <c r="FH156" s="13"/>
      <c r="FI156" s="13"/>
      <c r="FJ156" s="13"/>
      <c r="FK156" s="13"/>
      <c r="FL156" s="13"/>
      <c r="FM156" s="13"/>
      <c r="FN156" s="13"/>
      <c r="FO156" s="13"/>
      <c r="FP156" s="13"/>
      <c r="FQ156" s="14"/>
      <c r="FR156" s="13"/>
      <c r="FU156" s="13"/>
      <c r="FV156" s="13"/>
      <c r="FW156" s="13"/>
      <c r="FX156" s="13"/>
      <c r="FY156" s="13"/>
      <c r="FZ156" s="13"/>
      <c r="GA156" s="13"/>
      <c r="GB156" s="13"/>
      <c r="GC156" s="13"/>
      <c r="GD156" s="13"/>
      <c r="GE156" s="13"/>
      <c r="GF156" s="13"/>
      <c r="GG156" s="13"/>
      <c r="GH156" s="13"/>
      <c r="GI156" s="14"/>
      <c r="GJ156" s="13"/>
    </row>
    <row r="157" spans="2:192" s="12" customFormat="1" x14ac:dyDescent="0.3">
      <c r="B157" s="17"/>
      <c r="C157" s="17"/>
      <c r="D157" s="17"/>
      <c r="E157" s="17"/>
      <c r="F157" s="18"/>
      <c r="G157" s="18"/>
      <c r="H157" s="18"/>
      <c r="I157" s="18"/>
      <c r="J157" s="18"/>
      <c r="K157" s="18"/>
      <c r="L157" s="18"/>
      <c r="M157" s="18"/>
      <c r="N157" s="18"/>
      <c r="O157" s="18"/>
      <c r="P157" s="18"/>
      <c r="Q157" s="18"/>
      <c r="R157" s="47"/>
      <c r="S157" s="47"/>
      <c r="T157" s="47"/>
      <c r="U157" s="17"/>
      <c r="V157" s="17"/>
      <c r="W157" s="17"/>
      <c r="X157" s="17"/>
      <c r="Y157" s="18"/>
      <c r="Z157" s="18"/>
      <c r="AA157" s="18"/>
      <c r="AB157" s="18"/>
      <c r="AC157" s="18"/>
      <c r="AD157" s="18"/>
      <c r="AE157" s="18"/>
      <c r="AF157" s="18"/>
      <c r="AG157" s="18"/>
      <c r="AH157" s="18"/>
      <c r="AI157" s="18"/>
      <c r="AJ157" s="18"/>
      <c r="AK157" s="47"/>
      <c r="AN157" s="17"/>
      <c r="AO157" s="17"/>
      <c r="AP157" s="18"/>
      <c r="AQ157" s="18"/>
      <c r="AR157" s="18"/>
      <c r="AS157" s="18"/>
      <c r="AT157" s="18"/>
      <c r="AU157" s="18"/>
      <c r="AV157" s="18"/>
      <c r="AW157" s="18"/>
      <c r="AX157" s="18"/>
      <c r="AY157" s="18"/>
      <c r="AZ157" s="18"/>
      <c r="BA157" s="18"/>
      <c r="BB157" s="18"/>
      <c r="BC157" s="18"/>
      <c r="BD157" s="47"/>
      <c r="BE157" s="47"/>
      <c r="BF157" s="47"/>
      <c r="BG157" s="17"/>
      <c r="BH157" s="17"/>
      <c r="BI157" s="18"/>
      <c r="BJ157" s="18"/>
      <c r="BK157" s="18"/>
      <c r="BL157" s="18"/>
      <c r="BM157" s="18"/>
      <c r="BN157" s="18"/>
      <c r="BO157" s="18"/>
      <c r="BP157" s="18"/>
      <c r="BQ157" s="18"/>
      <c r="BR157" s="18"/>
      <c r="BS157" s="18"/>
      <c r="BT157" s="18"/>
      <c r="BU157" s="18"/>
      <c r="BV157" s="18"/>
      <c r="BW157" s="47"/>
      <c r="BY157" s="47"/>
      <c r="BZ157" s="17"/>
      <c r="CA157" s="17"/>
      <c r="CB157" s="18"/>
      <c r="CC157" s="18"/>
      <c r="CD157" s="18"/>
      <c r="CE157" s="18"/>
      <c r="CF157" s="18"/>
      <c r="CG157" s="18"/>
      <c r="CH157" s="18"/>
      <c r="CI157" s="18"/>
      <c r="CJ157" s="18"/>
      <c r="CK157" s="18"/>
      <c r="CL157" s="18"/>
      <c r="CM157" s="18"/>
      <c r="CN157" s="18"/>
      <c r="CO157" s="18"/>
      <c r="CP157" s="47"/>
      <c r="CQ157" s="47"/>
      <c r="CR157" s="47"/>
      <c r="CS157" s="47"/>
      <c r="CT157" s="47"/>
      <c r="CU157" s="47"/>
      <c r="CV157" s="47"/>
      <c r="CW157" s="47"/>
      <c r="CX157" s="47"/>
      <c r="DA157" s="13"/>
      <c r="DB157" s="13"/>
      <c r="DC157" s="13"/>
      <c r="DD157" s="13"/>
      <c r="DE157" s="13"/>
      <c r="DF157" s="13"/>
      <c r="DG157" s="13"/>
      <c r="DH157" s="13"/>
      <c r="DI157" s="13"/>
      <c r="DJ157" s="13"/>
      <c r="DK157" s="13"/>
      <c r="DL157" s="13"/>
      <c r="DM157" s="13"/>
      <c r="DN157" s="13"/>
      <c r="DO157" s="14"/>
      <c r="DP157" s="13"/>
      <c r="DS157" s="13"/>
      <c r="DT157" s="13"/>
      <c r="DU157" s="13"/>
      <c r="DV157" s="13"/>
      <c r="DW157" s="13"/>
      <c r="DX157" s="13"/>
      <c r="DY157" s="13"/>
      <c r="DZ157" s="13"/>
      <c r="EA157" s="13"/>
      <c r="EB157" s="13"/>
      <c r="EC157" s="13"/>
      <c r="ED157" s="13"/>
      <c r="EE157" s="13"/>
      <c r="EF157" s="13"/>
      <c r="EG157" s="14"/>
      <c r="EH157" s="13"/>
      <c r="EK157" s="13"/>
      <c r="EL157" s="13"/>
      <c r="EM157" s="13"/>
      <c r="EN157" s="13"/>
      <c r="EO157" s="13"/>
      <c r="EP157" s="13"/>
      <c r="EQ157" s="13"/>
      <c r="ER157" s="13"/>
      <c r="ES157" s="13"/>
      <c r="ET157" s="13"/>
      <c r="EU157" s="13"/>
      <c r="EV157" s="13"/>
      <c r="EW157" s="13"/>
      <c r="EX157" s="13"/>
      <c r="EY157" s="14"/>
      <c r="EZ157" s="13"/>
      <c r="FC157" s="13"/>
      <c r="FD157" s="13"/>
      <c r="FE157" s="13"/>
      <c r="FF157" s="13"/>
      <c r="FG157" s="13"/>
      <c r="FH157" s="13"/>
      <c r="FI157" s="13"/>
      <c r="FJ157" s="13"/>
      <c r="FK157" s="13"/>
      <c r="FL157" s="13"/>
      <c r="FM157" s="13"/>
      <c r="FN157" s="13"/>
      <c r="FO157" s="13"/>
      <c r="FP157" s="13"/>
      <c r="FQ157" s="14"/>
      <c r="FR157" s="13"/>
      <c r="FU157" s="13"/>
      <c r="FV157" s="13"/>
      <c r="FW157" s="13"/>
      <c r="FX157" s="13"/>
      <c r="FY157" s="13"/>
      <c r="FZ157" s="13"/>
      <c r="GA157" s="13"/>
      <c r="GB157" s="13"/>
      <c r="GC157" s="13"/>
      <c r="GD157" s="13"/>
      <c r="GE157" s="13"/>
      <c r="GF157" s="13"/>
      <c r="GG157" s="13"/>
      <c r="GH157" s="13"/>
      <c r="GI157" s="14"/>
      <c r="GJ157" s="13"/>
    </row>
    <row r="158" spans="2:192" s="12" customFormat="1" x14ac:dyDescent="0.3">
      <c r="B158" s="17"/>
      <c r="C158" s="17"/>
      <c r="D158" s="17"/>
      <c r="E158" s="17"/>
      <c r="F158" s="18"/>
      <c r="G158" s="18"/>
      <c r="H158" s="18"/>
      <c r="I158" s="18"/>
      <c r="J158" s="18"/>
      <c r="K158" s="18"/>
      <c r="L158" s="18"/>
      <c r="M158" s="18"/>
      <c r="N158" s="18"/>
      <c r="O158" s="18"/>
      <c r="P158" s="18"/>
      <c r="Q158" s="18"/>
      <c r="R158" s="47"/>
      <c r="S158" s="47"/>
      <c r="T158" s="47"/>
      <c r="U158" s="17"/>
      <c r="V158" s="17"/>
      <c r="W158" s="17"/>
      <c r="X158" s="17"/>
      <c r="Y158" s="18"/>
      <c r="Z158" s="18"/>
      <c r="AA158" s="18"/>
      <c r="AB158" s="18"/>
      <c r="AC158" s="18"/>
      <c r="AD158" s="18"/>
      <c r="AE158" s="18"/>
      <c r="AF158" s="18"/>
      <c r="AG158" s="18"/>
      <c r="AH158" s="18"/>
      <c r="AI158" s="18"/>
      <c r="AJ158" s="18"/>
      <c r="AK158" s="47"/>
      <c r="AN158" s="17"/>
      <c r="AO158" s="17"/>
      <c r="AP158" s="18"/>
      <c r="AQ158" s="18"/>
      <c r="AR158" s="18"/>
      <c r="AS158" s="18"/>
      <c r="AT158" s="18"/>
      <c r="AU158" s="18"/>
      <c r="AV158" s="18"/>
      <c r="AW158" s="18"/>
      <c r="AX158" s="18"/>
      <c r="AY158" s="18"/>
      <c r="AZ158" s="18"/>
      <c r="BA158" s="18"/>
      <c r="BB158" s="18"/>
      <c r="BC158" s="18"/>
      <c r="BD158" s="47"/>
      <c r="BE158" s="47"/>
      <c r="BF158" s="47"/>
      <c r="BG158" s="17"/>
      <c r="BH158" s="17"/>
      <c r="BI158" s="18"/>
      <c r="BJ158" s="18"/>
      <c r="BK158" s="18"/>
      <c r="BL158" s="18"/>
      <c r="BM158" s="18"/>
      <c r="BN158" s="18"/>
      <c r="BO158" s="18"/>
      <c r="BP158" s="18"/>
      <c r="BQ158" s="18"/>
      <c r="BR158" s="18"/>
      <c r="BS158" s="18"/>
      <c r="BT158" s="18"/>
      <c r="BU158" s="18"/>
      <c r="BV158" s="18"/>
      <c r="BW158" s="47"/>
      <c r="BY158" s="47"/>
      <c r="BZ158" s="17"/>
      <c r="CA158" s="17"/>
      <c r="CB158" s="18"/>
      <c r="CC158" s="18"/>
      <c r="CD158" s="18"/>
      <c r="CE158" s="18"/>
      <c r="CF158" s="18"/>
      <c r="CG158" s="18"/>
      <c r="CH158" s="18"/>
      <c r="CI158" s="18"/>
      <c r="CJ158" s="18"/>
      <c r="CK158" s="18"/>
      <c r="CL158" s="18"/>
      <c r="CM158" s="18"/>
      <c r="CN158" s="18"/>
      <c r="CO158" s="18"/>
      <c r="CP158" s="47"/>
      <c r="CQ158" s="47"/>
      <c r="CR158" s="47"/>
      <c r="CS158" s="47"/>
      <c r="CT158" s="47"/>
      <c r="CU158" s="47"/>
      <c r="CV158" s="47"/>
      <c r="CW158" s="47"/>
      <c r="CX158" s="47"/>
      <c r="DA158" s="13"/>
      <c r="DB158" s="13"/>
      <c r="DC158" s="13"/>
      <c r="DD158" s="13"/>
      <c r="DE158" s="13"/>
      <c r="DF158" s="13"/>
      <c r="DG158" s="13"/>
      <c r="DH158" s="13"/>
      <c r="DI158" s="13"/>
      <c r="DJ158" s="13"/>
      <c r="DK158" s="13"/>
      <c r="DL158" s="13"/>
      <c r="DM158" s="13"/>
      <c r="DN158" s="13"/>
      <c r="DO158" s="14"/>
      <c r="DP158" s="13"/>
      <c r="DS158" s="13"/>
      <c r="DT158" s="13"/>
      <c r="DU158" s="13"/>
      <c r="DV158" s="13"/>
      <c r="DW158" s="13"/>
      <c r="DX158" s="13"/>
      <c r="DY158" s="13"/>
      <c r="DZ158" s="13"/>
      <c r="EA158" s="13"/>
      <c r="EB158" s="13"/>
      <c r="EC158" s="13"/>
      <c r="ED158" s="13"/>
      <c r="EE158" s="13"/>
      <c r="EF158" s="13"/>
      <c r="EG158" s="14"/>
      <c r="EH158" s="13"/>
      <c r="EK158" s="13"/>
      <c r="EL158" s="13"/>
      <c r="EM158" s="13"/>
      <c r="EN158" s="13"/>
      <c r="EO158" s="13"/>
      <c r="EP158" s="13"/>
      <c r="EQ158" s="13"/>
      <c r="ER158" s="13"/>
      <c r="ES158" s="13"/>
      <c r="ET158" s="13"/>
      <c r="EU158" s="13"/>
      <c r="EV158" s="13"/>
      <c r="EW158" s="13"/>
      <c r="EX158" s="13"/>
      <c r="EY158" s="14"/>
      <c r="EZ158" s="13"/>
      <c r="FC158" s="13"/>
      <c r="FD158" s="13"/>
      <c r="FE158" s="13"/>
      <c r="FF158" s="13"/>
      <c r="FG158" s="13"/>
      <c r="FH158" s="13"/>
      <c r="FI158" s="13"/>
      <c r="FJ158" s="13"/>
      <c r="FK158" s="13"/>
      <c r="FL158" s="13"/>
      <c r="FM158" s="13"/>
      <c r="FN158" s="13"/>
      <c r="FO158" s="13"/>
      <c r="FP158" s="13"/>
      <c r="FQ158" s="14"/>
      <c r="FR158" s="13"/>
      <c r="FU158" s="13"/>
      <c r="FV158" s="13"/>
      <c r="FW158" s="13"/>
      <c r="FX158" s="13"/>
      <c r="FY158" s="13"/>
      <c r="FZ158" s="13"/>
      <c r="GA158" s="13"/>
      <c r="GB158" s="13"/>
      <c r="GC158" s="13"/>
      <c r="GD158" s="13"/>
      <c r="GE158" s="13"/>
      <c r="GF158" s="13"/>
      <c r="GG158" s="13"/>
      <c r="GH158" s="13"/>
      <c r="GI158" s="14"/>
      <c r="GJ158" s="13"/>
    </row>
    <row r="159" spans="2:192" s="12" customFormat="1" x14ac:dyDescent="0.3">
      <c r="B159" s="17"/>
      <c r="C159" s="17"/>
      <c r="D159" s="17"/>
      <c r="E159" s="17"/>
      <c r="F159" s="18"/>
      <c r="G159" s="18"/>
      <c r="H159" s="18"/>
      <c r="I159" s="18"/>
      <c r="J159" s="18"/>
      <c r="K159" s="18"/>
      <c r="L159" s="18"/>
      <c r="M159" s="18"/>
      <c r="N159" s="18"/>
      <c r="O159" s="18"/>
      <c r="P159" s="18"/>
      <c r="Q159" s="18"/>
      <c r="R159" s="47"/>
      <c r="S159" s="47"/>
      <c r="T159" s="47"/>
      <c r="U159" s="17"/>
      <c r="V159" s="17"/>
      <c r="W159" s="17"/>
      <c r="X159" s="17"/>
      <c r="Y159" s="18"/>
      <c r="Z159" s="18"/>
      <c r="AA159" s="18"/>
      <c r="AB159" s="18"/>
      <c r="AC159" s="18"/>
      <c r="AD159" s="18"/>
      <c r="AE159" s="18"/>
      <c r="AF159" s="18"/>
      <c r="AG159" s="18"/>
      <c r="AH159" s="18"/>
      <c r="AI159" s="18"/>
      <c r="AJ159" s="18"/>
      <c r="AK159" s="47"/>
      <c r="AN159" s="17"/>
      <c r="AO159" s="17"/>
      <c r="AP159" s="18"/>
      <c r="AQ159" s="18"/>
      <c r="AR159" s="18"/>
      <c r="AS159" s="18"/>
      <c r="AT159" s="18"/>
      <c r="AU159" s="18"/>
      <c r="AV159" s="18"/>
      <c r="AW159" s="18"/>
      <c r="AX159" s="18"/>
      <c r="AY159" s="18"/>
      <c r="AZ159" s="18"/>
      <c r="BA159" s="18"/>
      <c r="BB159" s="18"/>
      <c r="BC159" s="18"/>
      <c r="BD159" s="47"/>
      <c r="BE159" s="47"/>
      <c r="BF159" s="47"/>
      <c r="BG159" s="17"/>
      <c r="BH159" s="17"/>
      <c r="BI159" s="18"/>
      <c r="BJ159" s="18"/>
      <c r="BK159" s="18"/>
      <c r="BL159" s="18"/>
      <c r="BM159" s="18"/>
      <c r="BN159" s="18"/>
      <c r="BO159" s="18"/>
      <c r="BP159" s="18"/>
      <c r="BQ159" s="18"/>
      <c r="BR159" s="18"/>
      <c r="BS159" s="18"/>
      <c r="BT159" s="18"/>
      <c r="BU159" s="18"/>
      <c r="BV159" s="18"/>
      <c r="BW159" s="47"/>
      <c r="BY159" s="47"/>
      <c r="BZ159" s="17"/>
      <c r="CA159" s="17"/>
      <c r="CB159" s="18"/>
      <c r="CC159" s="18"/>
      <c r="CD159" s="18"/>
      <c r="CE159" s="18"/>
      <c r="CF159" s="18"/>
      <c r="CG159" s="18"/>
      <c r="CH159" s="18"/>
      <c r="CI159" s="18"/>
      <c r="CJ159" s="18"/>
      <c r="CK159" s="18"/>
      <c r="CL159" s="18"/>
      <c r="CM159" s="18"/>
      <c r="CN159" s="18"/>
      <c r="CO159" s="18"/>
      <c r="CP159" s="47"/>
      <c r="CQ159" s="47"/>
      <c r="CR159" s="47"/>
      <c r="CS159" s="47"/>
      <c r="CT159" s="47"/>
      <c r="CU159" s="47"/>
      <c r="CV159" s="47"/>
      <c r="CW159" s="47"/>
      <c r="CX159" s="47"/>
      <c r="DA159" s="13"/>
      <c r="DB159" s="13"/>
      <c r="DC159" s="13"/>
      <c r="DD159" s="13"/>
      <c r="DE159" s="13"/>
      <c r="DF159" s="13"/>
      <c r="DG159" s="13"/>
      <c r="DH159" s="13"/>
      <c r="DI159" s="13"/>
      <c r="DJ159" s="13"/>
      <c r="DK159" s="13"/>
      <c r="DL159" s="13"/>
      <c r="DM159" s="13"/>
      <c r="DN159" s="13"/>
      <c r="DO159" s="14"/>
      <c r="DP159" s="13"/>
      <c r="DS159" s="13"/>
      <c r="DT159" s="13"/>
      <c r="DU159" s="13"/>
      <c r="DV159" s="13"/>
      <c r="DW159" s="13"/>
      <c r="DX159" s="13"/>
      <c r="DY159" s="13"/>
      <c r="DZ159" s="13"/>
      <c r="EA159" s="13"/>
      <c r="EB159" s="13"/>
      <c r="EC159" s="13"/>
      <c r="ED159" s="13"/>
      <c r="EE159" s="13"/>
      <c r="EF159" s="13"/>
      <c r="EG159" s="14"/>
      <c r="EH159" s="13"/>
      <c r="EK159" s="13"/>
      <c r="EL159" s="13"/>
      <c r="EM159" s="13"/>
      <c r="EN159" s="13"/>
      <c r="EO159" s="13"/>
      <c r="EP159" s="13"/>
      <c r="EQ159" s="13"/>
      <c r="ER159" s="13"/>
      <c r="ES159" s="13"/>
      <c r="ET159" s="13"/>
      <c r="EU159" s="13"/>
      <c r="EV159" s="13"/>
      <c r="EW159" s="13"/>
      <c r="EX159" s="13"/>
      <c r="EY159" s="14"/>
      <c r="EZ159" s="13"/>
      <c r="FC159" s="13"/>
      <c r="FD159" s="13"/>
      <c r="FE159" s="13"/>
      <c r="FF159" s="13"/>
      <c r="FG159" s="13"/>
      <c r="FH159" s="13"/>
      <c r="FI159" s="13"/>
      <c r="FJ159" s="13"/>
      <c r="FK159" s="13"/>
      <c r="FL159" s="13"/>
      <c r="FM159" s="13"/>
      <c r="FN159" s="13"/>
      <c r="FO159" s="13"/>
      <c r="FP159" s="13"/>
      <c r="FQ159" s="14"/>
      <c r="FR159" s="13"/>
      <c r="FU159" s="13"/>
      <c r="FV159" s="13"/>
      <c r="FW159" s="13"/>
      <c r="FX159" s="13"/>
      <c r="FY159" s="13"/>
      <c r="FZ159" s="13"/>
      <c r="GA159" s="13"/>
      <c r="GB159" s="13"/>
      <c r="GC159" s="13"/>
      <c r="GD159" s="13"/>
      <c r="GE159" s="13"/>
      <c r="GF159" s="13"/>
      <c r="GG159" s="13"/>
      <c r="GH159" s="13"/>
      <c r="GI159" s="14"/>
      <c r="GJ159" s="13"/>
    </row>
    <row r="160" spans="2:192" s="12" customFormat="1" x14ac:dyDescent="0.3">
      <c r="B160" s="17"/>
      <c r="C160" s="17"/>
      <c r="D160" s="17"/>
      <c r="E160" s="17"/>
      <c r="F160" s="18"/>
      <c r="G160" s="18"/>
      <c r="H160" s="18"/>
      <c r="I160" s="18"/>
      <c r="J160" s="18"/>
      <c r="K160" s="18"/>
      <c r="L160" s="18"/>
      <c r="M160" s="18"/>
      <c r="N160" s="18"/>
      <c r="O160" s="18"/>
      <c r="P160" s="18"/>
      <c r="Q160" s="18"/>
      <c r="R160" s="47"/>
      <c r="S160" s="47"/>
      <c r="T160" s="47"/>
      <c r="U160" s="17"/>
      <c r="V160" s="17"/>
      <c r="W160" s="17"/>
      <c r="X160" s="17"/>
      <c r="Y160" s="18"/>
      <c r="Z160" s="18"/>
      <c r="AA160" s="18"/>
      <c r="AB160" s="18"/>
      <c r="AC160" s="18"/>
      <c r="AD160" s="18"/>
      <c r="AE160" s="18"/>
      <c r="AF160" s="18"/>
      <c r="AG160" s="18"/>
      <c r="AH160" s="18"/>
      <c r="AI160" s="18"/>
      <c r="AJ160" s="18"/>
      <c r="AK160" s="47"/>
      <c r="AN160" s="17"/>
      <c r="AO160" s="17"/>
      <c r="AP160" s="18"/>
      <c r="AQ160" s="18"/>
      <c r="AR160" s="18"/>
      <c r="AS160" s="18"/>
      <c r="AT160" s="18"/>
      <c r="AU160" s="18"/>
      <c r="AV160" s="18"/>
      <c r="AW160" s="18"/>
      <c r="AX160" s="18"/>
      <c r="AY160" s="18"/>
      <c r="AZ160" s="18"/>
      <c r="BA160" s="18"/>
      <c r="BB160" s="18"/>
      <c r="BC160" s="18"/>
      <c r="BD160" s="47"/>
      <c r="BE160" s="47"/>
      <c r="BF160" s="47"/>
      <c r="BG160" s="17"/>
      <c r="BH160" s="17"/>
      <c r="BI160" s="18"/>
      <c r="BJ160" s="18"/>
      <c r="BK160" s="18"/>
      <c r="BL160" s="18"/>
      <c r="BM160" s="18"/>
      <c r="BN160" s="18"/>
      <c r="BO160" s="18"/>
      <c r="BP160" s="18"/>
      <c r="BQ160" s="18"/>
      <c r="BR160" s="18"/>
      <c r="BS160" s="18"/>
      <c r="BT160" s="18"/>
      <c r="BU160" s="18"/>
      <c r="BV160" s="18"/>
      <c r="BW160" s="47"/>
      <c r="BY160" s="47"/>
      <c r="BZ160" s="17"/>
      <c r="CA160" s="17"/>
      <c r="CB160" s="18"/>
      <c r="CC160" s="18"/>
      <c r="CD160" s="18"/>
      <c r="CE160" s="18"/>
      <c r="CF160" s="18"/>
      <c r="CG160" s="18"/>
      <c r="CH160" s="18"/>
      <c r="CI160" s="18"/>
      <c r="CJ160" s="18"/>
      <c r="CK160" s="18"/>
      <c r="CL160" s="18"/>
      <c r="CM160" s="18"/>
      <c r="CN160" s="18"/>
      <c r="CO160" s="18"/>
      <c r="CP160" s="47"/>
      <c r="CQ160" s="47"/>
      <c r="CR160" s="47"/>
      <c r="CS160" s="47"/>
      <c r="CT160" s="47"/>
      <c r="CU160" s="47"/>
      <c r="CV160" s="47"/>
      <c r="CW160" s="47"/>
      <c r="CX160" s="47"/>
      <c r="DA160" s="13"/>
      <c r="DB160" s="13"/>
      <c r="DC160" s="13"/>
      <c r="DD160" s="13"/>
      <c r="DE160" s="13"/>
      <c r="DF160" s="13"/>
      <c r="DG160" s="13"/>
      <c r="DH160" s="13"/>
      <c r="DI160" s="13"/>
      <c r="DJ160" s="13"/>
      <c r="DK160" s="13"/>
      <c r="DL160" s="13"/>
      <c r="DM160" s="13"/>
      <c r="DN160" s="13"/>
      <c r="DO160" s="14"/>
      <c r="DP160" s="13"/>
      <c r="DS160" s="13"/>
      <c r="DT160" s="13"/>
      <c r="DU160" s="13"/>
      <c r="DV160" s="13"/>
      <c r="DW160" s="13"/>
      <c r="DX160" s="13"/>
      <c r="DY160" s="13"/>
      <c r="DZ160" s="13"/>
      <c r="EA160" s="13"/>
      <c r="EB160" s="13"/>
      <c r="EC160" s="13"/>
      <c r="ED160" s="13"/>
      <c r="EE160" s="13"/>
      <c r="EF160" s="13"/>
      <c r="EG160" s="14"/>
      <c r="EH160" s="13"/>
      <c r="EK160" s="13"/>
      <c r="EL160" s="13"/>
      <c r="EM160" s="13"/>
      <c r="EN160" s="13"/>
      <c r="EO160" s="13"/>
      <c r="EP160" s="13"/>
      <c r="EQ160" s="13"/>
      <c r="ER160" s="13"/>
      <c r="ES160" s="13"/>
      <c r="ET160" s="13"/>
      <c r="EU160" s="13"/>
      <c r="EV160" s="13"/>
      <c r="EW160" s="13"/>
      <c r="EX160" s="13"/>
      <c r="EY160" s="14"/>
      <c r="EZ160" s="13"/>
      <c r="FC160" s="13"/>
      <c r="FD160" s="13"/>
      <c r="FE160" s="13"/>
      <c r="FF160" s="13"/>
      <c r="FG160" s="13"/>
      <c r="FH160" s="13"/>
      <c r="FI160" s="13"/>
      <c r="FJ160" s="13"/>
      <c r="FK160" s="13"/>
      <c r="FL160" s="13"/>
      <c r="FM160" s="13"/>
      <c r="FN160" s="13"/>
      <c r="FO160" s="13"/>
      <c r="FP160" s="13"/>
      <c r="FQ160" s="14"/>
      <c r="FR160" s="13"/>
      <c r="FU160" s="13"/>
      <c r="FV160" s="13"/>
      <c r="FW160" s="13"/>
      <c r="FX160" s="13"/>
      <c r="FY160" s="13"/>
      <c r="FZ160" s="13"/>
      <c r="GA160" s="13"/>
      <c r="GB160" s="13"/>
      <c r="GC160" s="13"/>
      <c r="GD160" s="13"/>
      <c r="GE160" s="13"/>
      <c r="GF160" s="13"/>
      <c r="GG160" s="13"/>
      <c r="GH160" s="13"/>
      <c r="GI160" s="14"/>
      <c r="GJ160" s="13"/>
    </row>
    <row r="161" spans="2:192" s="12" customFormat="1" x14ac:dyDescent="0.3">
      <c r="B161" s="17"/>
      <c r="C161" s="17"/>
      <c r="D161" s="17"/>
      <c r="E161" s="17"/>
      <c r="F161" s="18"/>
      <c r="G161" s="18"/>
      <c r="H161" s="18"/>
      <c r="I161" s="18"/>
      <c r="J161" s="18"/>
      <c r="K161" s="18"/>
      <c r="L161" s="18"/>
      <c r="M161" s="18"/>
      <c r="N161" s="18"/>
      <c r="O161" s="18"/>
      <c r="P161" s="18"/>
      <c r="Q161" s="18"/>
      <c r="R161" s="47"/>
      <c r="S161" s="47"/>
      <c r="T161" s="47"/>
      <c r="U161" s="17"/>
      <c r="V161" s="17"/>
      <c r="W161" s="17"/>
      <c r="X161" s="17"/>
      <c r="Y161" s="18"/>
      <c r="Z161" s="18"/>
      <c r="AA161" s="18"/>
      <c r="AB161" s="18"/>
      <c r="AC161" s="18"/>
      <c r="AD161" s="18"/>
      <c r="AE161" s="18"/>
      <c r="AF161" s="18"/>
      <c r="AG161" s="18"/>
      <c r="AH161" s="18"/>
      <c r="AI161" s="18"/>
      <c r="AJ161" s="18"/>
      <c r="AK161" s="47"/>
      <c r="AN161" s="17"/>
      <c r="AO161" s="17"/>
      <c r="AP161" s="18"/>
      <c r="AQ161" s="18"/>
      <c r="AR161" s="18"/>
      <c r="AS161" s="18"/>
      <c r="AT161" s="18"/>
      <c r="AU161" s="18"/>
      <c r="AV161" s="18"/>
      <c r="AW161" s="18"/>
      <c r="AX161" s="18"/>
      <c r="AY161" s="18"/>
      <c r="AZ161" s="18"/>
      <c r="BA161" s="18"/>
      <c r="BB161" s="18"/>
      <c r="BC161" s="18"/>
      <c r="BD161" s="47"/>
      <c r="BE161" s="47"/>
      <c r="BF161" s="47"/>
      <c r="BG161" s="17"/>
      <c r="BH161" s="17"/>
      <c r="BI161" s="18"/>
      <c r="BJ161" s="18"/>
      <c r="BK161" s="18"/>
      <c r="BL161" s="18"/>
      <c r="BM161" s="18"/>
      <c r="BN161" s="18"/>
      <c r="BO161" s="18"/>
      <c r="BP161" s="18"/>
      <c r="BQ161" s="18"/>
      <c r="BR161" s="18"/>
      <c r="BS161" s="18"/>
      <c r="BT161" s="18"/>
      <c r="BU161" s="18"/>
      <c r="BV161" s="18"/>
      <c r="BW161" s="47"/>
      <c r="BY161" s="47"/>
      <c r="BZ161" s="17"/>
      <c r="CA161" s="17"/>
      <c r="CB161" s="18"/>
      <c r="CC161" s="18"/>
      <c r="CD161" s="18"/>
      <c r="CE161" s="18"/>
      <c r="CF161" s="18"/>
      <c r="CG161" s="18"/>
      <c r="CH161" s="18"/>
      <c r="CI161" s="18"/>
      <c r="CJ161" s="18"/>
      <c r="CK161" s="18"/>
      <c r="CL161" s="18"/>
      <c r="CM161" s="18"/>
      <c r="CN161" s="18"/>
      <c r="CO161" s="18"/>
      <c r="CP161" s="47"/>
      <c r="CQ161" s="47"/>
      <c r="CR161" s="47"/>
      <c r="CS161" s="47"/>
      <c r="CT161" s="47"/>
      <c r="CU161" s="47"/>
      <c r="CV161" s="47"/>
      <c r="CW161" s="47"/>
      <c r="CX161" s="47"/>
      <c r="DA161" s="13"/>
      <c r="DB161" s="13"/>
      <c r="DC161" s="13"/>
      <c r="DD161" s="13"/>
      <c r="DE161" s="13"/>
      <c r="DF161" s="13"/>
      <c r="DG161" s="13"/>
      <c r="DH161" s="13"/>
      <c r="DI161" s="13"/>
      <c r="DJ161" s="13"/>
      <c r="DK161" s="13"/>
      <c r="DL161" s="13"/>
      <c r="DM161" s="13"/>
      <c r="DN161" s="13"/>
      <c r="DO161" s="14"/>
      <c r="DP161" s="13"/>
      <c r="DS161" s="13"/>
      <c r="DT161" s="13"/>
      <c r="DU161" s="13"/>
      <c r="DV161" s="13"/>
      <c r="DW161" s="13"/>
      <c r="DX161" s="13"/>
      <c r="DY161" s="13"/>
      <c r="DZ161" s="13"/>
      <c r="EA161" s="13"/>
      <c r="EB161" s="13"/>
      <c r="EC161" s="13"/>
      <c r="ED161" s="13"/>
      <c r="EE161" s="13"/>
      <c r="EF161" s="13"/>
      <c r="EG161" s="14"/>
      <c r="EH161" s="13"/>
      <c r="EK161" s="13"/>
      <c r="EL161" s="13"/>
      <c r="EM161" s="13"/>
      <c r="EN161" s="13"/>
      <c r="EO161" s="13"/>
      <c r="EP161" s="13"/>
      <c r="EQ161" s="13"/>
      <c r="ER161" s="13"/>
      <c r="ES161" s="13"/>
      <c r="ET161" s="13"/>
      <c r="EU161" s="13"/>
      <c r="EV161" s="13"/>
      <c r="EW161" s="13"/>
      <c r="EX161" s="13"/>
      <c r="EY161" s="14"/>
      <c r="EZ161" s="13"/>
      <c r="FC161" s="13"/>
      <c r="FD161" s="13"/>
      <c r="FE161" s="13"/>
      <c r="FF161" s="13"/>
      <c r="FG161" s="13"/>
      <c r="FH161" s="13"/>
      <c r="FI161" s="13"/>
      <c r="FJ161" s="13"/>
      <c r="FK161" s="13"/>
      <c r="FL161" s="13"/>
      <c r="FM161" s="13"/>
      <c r="FN161" s="13"/>
      <c r="FO161" s="13"/>
      <c r="FP161" s="13"/>
      <c r="FQ161" s="14"/>
      <c r="FR161" s="13"/>
      <c r="FU161" s="13"/>
      <c r="FV161" s="13"/>
      <c r="FW161" s="13"/>
      <c r="FX161" s="13"/>
      <c r="FY161" s="13"/>
      <c r="FZ161" s="13"/>
      <c r="GA161" s="13"/>
      <c r="GB161" s="13"/>
      <c r="GC161" s="13"/>
      <c r="GD161" s="13"/>
      <c r="GE161" s="13"/>
      <c r="GF161" s="13"/>
      <c r="GG161" s="13"/>
      <c r="GH161" s="13"/>
      <c r="GI161" s="14"/>
      <c r="GJ161" s="13"/>
    </row>
    <row r="162" spans="2:192" s="12" customFormat="1" x14ac:dyDescent="0.3">
      <c r="B162" s="17"/>
      <c r="C162" s="17"/>
      <c r="D162" s="17"/>
      <c r="E162" s="17"/>
      <c r="F162" s="18"/>
      <c r="G162" s="18"/>
      <c r="H162" s="18"/>
      <c r="I162" s="18"/>
      <c r="J162" s="18"/>
      <c r="K162" s="18"/>
      <c r="L162" s="18"/>
      <c r="M162" s="18"/>
      <c r="N162" s="18"/>
      <c r="O162" s="18"/>
      <c r="P162" s="18"/>
      <c r="Q162" s="18"/>
      <c r="R162" s="47"/>
      <c r="S162" s="47"/>
      <c r="T162" s="47"/>
      <c r="U162" s="17"/>
      <c r="V162" s="17"/>
      <c r="W162" s="17"/>
      <c r="X162" s="17"/>
      <c r="Y162" s="18"/>
      <c r="Z162" s="18"/>
      <c r="AA162" s="18"/>
      <c r="AB162" s="18"/>
      <c r="AC162" s="18"/>
      <c r="AD162" s="18"/>
      <c r="AE162" s="18"/>
      <c r="AF162" s="18"/>
      <c r="AG162" s="18"/>
      <c r="AH162" s="18"/>
      <c r="AI162" s="18"/>
      <c r="AJ162" s="18"/>
      <c r="AK162" s="47"/>
      <c r="AN162" s="17"/>
      <c r="AO162" s="17"/>
      <c r="AP162" s="18"/>
      <c r="AQ162" s="18"/>
      <c r="AR162" s="18"/>
      <c r="AS162" s="18"/>
      <c r="AT162" s="18"/>
      <c r="AU162" s="18"/>
      <c r="AV162" s="18"/>
      <c r="AW162" s="18"/>
      <c r="AX162" s="18"/>
      <c r="AY162" s="18"/>
      <c r="AZ162" s="18"/>
      <c r="BA162" s="18"/>
      <c r="BB162" s="18"/>
      <c r="BC162" s="18"/>
      <c r="BD162" s="47"/>
      <c r="BE162" s="47"/>
      <c r="BF162" s="47"/>
      <c r="BG162" s="17"/>
      <c r="BH162" s="17"/>
      <c r="BI162" s="18"/>
      <c r="BJ162" s="18"/>
      <c r="BK162" s="18"/>
      <c r="BL162" s="18"/>
      <c r="BM162" s="18"/>
      <c r="BN162" s="18"/>
      <c r="BO162" s="18"/>
      <c r="BP162" s="18"/>
      <c r="BQ162" s="18"/>
      <c r="BR162" s="18"/>
      <c r="BS162" s="18"/>
      <c r="BT162" s="18"/>
      <c r="BU162" s="18"/>
      <c r="BV162" s="18"/>
      <c r="BW162" s="47"/>
      <c r="BY162" s="47"/>
      <c r="BZ162" s="17"/>
      <c r="CA162" s="17"/>
      <c r="CB162" s="18"/>
      <c r="CC162" s="18"/>
      <c r="CD162" s="18"/>
      <c r="CE162" s="18"/>
      <c r="CF162" s="18"/>
      <c r="CG162" s="18"/>
      <c r="CH162" s="18"/>
      <c r="CI162" s="18"/>
      <c r="CJ162" s="18"/>
      <c r="CK162" s="18"/>
      <c r="CL162" s="18"/>
      <c r="CM162" s="18"/>
      <c r="CN162" s="18"/>
      <c r="CO162" s="18"/>
      <c r="CP162" s="47"/>
      <c r="CQ162" s="47"/>
      <c r="CR162" s="47"/>
      <c r="CS162" s="47"/>
      <c r="CT162" s="47"/>
      <c r="CU162" s="47"/>
      <c r="CV162" s="47"/>
      <c r="CW162" s="47"/>
      <c r="CX162" s="47"/>
      <c r="DA162" s="13"/>
      <c r="DB162" s="13"/>
      <c r="DC162" s="13"/>
      <c r="DD162" s="13"/>
      <c r="DE162" s="13"/>
      <c r="DF162" s="13"/>
      <c r="DG162" s="13"/>
      <c r="DH162" s="13"/>
      <c r="DI162" s="13"/>
      <c r="DJ162" s="13"/>
      <c r="DK162" s="13"/>
      <c r="DL162" s="13"/>
      <c r="DM162" s="13"/>
      <c r="DN162" s="13"/>
      <c r="DO162" s="14"/>
      <c r="DP162" s="13"/>
      <c r="DS162" s="13"/>
      <c r="DT162" s="13"/>
      <c r="DU162" s="13"/>
      <c r="DV162" s="13"/>
      <c r="DW162" s="13"/>
      <c r="DX162" s="13"/>
      <c r="DY162" s="13"/>
      <c r="DZ162" s="13"/>
      <c r="EA162" s="13"/>
      <c r="EB162" s="13"/>
      <c r="EC162" s="13"/>
      <c r="ED162" s="13"/>
      <c r="EE162" s="13"/>
      <c r="EF162" s="13"/>
      <c r="EG162" s="14"/>
      <c r="EH162" s="13"/>
      <c r="EK162" s="13"/>
      <c r="EL162" s="13"/>
      <c r="EM162" s="13"/>
      <c r="EN162" s="13"/>
      <c r="EO162" s="13"/>
      <c r="EP162" s="13"/>
      <c r="EQ162" s="13"/>
      <c r="ER162" s="13"/>
      <c r="ES162" s="13"/>
      <c r="ET162" s="13"/>
      <c r="EU162" s="13"/>
      <c r="EV162" s="13"/>
      <c r="EW162" s="13"/>
      <c r="EX162" s="13"/>
      <c r="EY162" s="14"/>
      <c r="EZ162" s="13"/>
      <c r="FC162" s="13"/>
      <c r="FD162" s="13"/>
      <c r="FE162" s="13"/>
      <c r="FF162" s="13"/>
      <c r="FG162" s="13"/>
      <c r="FH162" s="13"/>
      <c r="FI162" s="13"/>
      <c r="FJ162" s="13"/>
      <c r="FK162" s="13"/>
      <c r="FL162" s="13"/>
      <c r="FM162" s="13"/>
      <c r="FN162" s="13"/>
      <c r="FO162" s="13"/>
      <c r="FP162" s="13"/>
      <c r="FQ162" s="14"/>
      <c r="FR162" s="13"/>
      <c r="FU162" s="13"/>
      <c r="FV162" s="13"/>
      <c r="FW162" s="13"/>
      <c r="FX162" s="13"/>
      <c r="FY162" s="13"/>
      <c r="FZ162" s="13"/>
      <c r="GA162" s="13"/>
      <c r="GB162" s="13"/>
      <c r="GC162" s="13"/>
      <c r="GD162" s="13"/>
      <c r="GE162" s="13"/>
      <c r="GF162" s="13"/>
      <c r="GG162" s="13"/>
      <c r="GH162" s="13"/>
      <c r="GI162" s="14"/>
      <c r="GJ162" s="13"/>
    </row>
    <row r="163" spans="2:192" s="12" customFormat="1" x14ac:dyDescent="0.3">
      <c r="B163" s="17"/>
      <c r="C163" s="17"/>
      <c r="D163" s="17"/>
      <c r="E163" s="17"/>
      <c r="F163" s="18"/>
      <c r="G163" s="18"/>
      <c r="H163" s="18"/>
      <c r="I163" s="18"/>
      <c r="J163" s="18"/>
      <c r="K163" s="18"/>
      <c r="L163" s="18"/>
      <c r="M163" s="18"/>
      <c r="N163" s="18"/>
      <c r="O163" s="18"/>
      <c r="P163" s="18"/>
      <c r="Q163" s="18"/>
      <c r="R163" s="47"/>
      <c r="S163" s="47"/>
      <c r="T163" s="47"/>
      <c r="U163" s="17"/>
      <c r="V163" s="17"/>
      <c r="W163" s="17"/>
      <c r="X163" s="17"/>
      <c r="Y163" s="18"/>
      <c r="Z163" s="18"/>
      <c r="AA163" s="18"/>
      <c r="AB163" s="18"/>
      <c r="AC163" s="18"/>
      <c r="AD163" s="18"/>
      <c r="AE163" s="18"/>
      <c r="AF163" s="18"/>
      <c r="AG163" s="18"/>
      <c r="AH163" s="18"/>
      <c r="AI163" s="18"/>
      <c r="AJ163" s="18"/>
      <c r="AK163" s="47"/>
      <c r="AN163" s="17"/>
      <c r="AO163" s="17"/>
      <c r="AP163" s="18"/>
      <c r="AQ163" s="18"/>
      <c r="AR163" s="18"/>
      <c r="AS163" s="18"/>
      <c r="AT163" s="18"/>
      <c r="AU163" s="18"/>
      <c r="AV163" s="18"/>
      <c r="AW163" s="18"/>
      <c r="AX163" s="18"/>
      <c r="AY163" s="18"/>
      <c r="AZ163" s="18"/>
      <c r="BA163" s="18"/>
      <c r="BB163" s="18"/>
      <c r="BC163" s="18"/>
      <c r="BD163" s="47"/>
      <c r="BE163" s="47"/>
      <c r="BF163" s="47"/>
      <c r="BG163" s="17"/>
      <c r="BH163" s="17"/>
      <c r="BI163" s="18"/>
      <c r="BJ163" s="18"/>
      <c r="BK163" s="18"/>
      <c r="BL163" s="18"/>
      <c r="BM163" s="18"/>
      <c r="BN163" s="18"/>
      <c r="BO163" s="18"/>
      <c r="BP163" s="18"/>
      <c r="BQ163" s="18"/>
      <c r="BR163" s="18"/>
      <c r="BS163" s="18"/>
      <c r="BT163" s="18"/>
      <c r="BU163" s="18"/>
      <c r="BV163" s="18"/>
      <c r="BW163" s="47"/>
      <c r="BY163" s="47"/>
      <c r="BZ163" s="17"/>
      <c r="CA163" s="17"/>
      <c r="CB163" s="18"/>
      <c r="CC163" s="18"/>
      <c r="CD163" s="18"/>
      <c r="CE163" s="18"/>
      <c r="CF163" s="18"/>
      <c r="CG163" s="18"/>
      <c r="CH163" s="18"/>
      <c r="CI163" s="18"/>
      <c r="CJ163" s="18"/>
      <c r="CK163" s="18"/>
      <c r="CL163" s="18"/>
      <c r="CM163" s="18"/>
      <c r="CN163" s="18"/>
      <c r="CO163" s="18"/>
      <c r="CP163" s="47"/>
      <c r="CQ163" s="47"/>
      <c r="CR163" s="47"/>
      <c r="CS163" s="47"/>
      <c r="CT163" s="47"/>
      <c r="CU163" s="47"/>
      <c r="CV163" s="47"/>
      <c r="CW163" s="47"/>
      <c r="CX163" s="47"/>
      <c r="DA163" s="13"/>
      <c r="DB163" s="13"/>
      <c r="DC163" s="13"/>
      <c r="DD163" s="13"/>
      <c r="DE163" s="13"/>
      <c r="DF163" s="13"/>
      <c r="DG163" s="13"/>
      <c r="DH163" s="13"/>
      <c r="DI163" s="13"/>
      <c r="DJ163" s="13"/>
      <c r="DK163" s="13"/>
      <c r="DL163" s="13"/>
      <c r="DM163" s="13"/>
      <c r="DN163" s="13"/>
      <c r="DO163" s="14"/>
      <c r="DP163" s="13"/>
      <c r="DS163" s="13"/>
      <c r="DT163" s="13"/>
      <c r="DU163" s="13"/>
      <c r="DV163" s="13"/>
      <c r="DW163" s="13"/>
      <c r="DX163" s="13"/>
      <c r="DY163" s="13"/>
      <c r="DZ163" s="13"/>
      <c r="EA163" s="13"/>
      <c r="EB163" s="13"/>
      <c r="EC163" s="13"/>
      <c r="ED163" s="13"/>
      <c r="EE163" s="13"/>
      <c r="EF163" s="13"/>
      <c r="EG163" s="14"/>
      <c r="EH163" s="13"/>
      <c r="EK163" s="13"/>
      <c r="EL163" s="13"/>
      <c r="EM163" s="13"/>
      <c r="EN163" s="13"/>
      <c r="EO163" s="13"/>
      <c r="EP163" s="13"/>
      <c r="EQ163" s="13"/>
      <c r="ER163" s="13"/>
      <c r="ES163" s="13"/>
      <c r="ET163" s="13"/>
      <c r="EU163" s="13"/>
      <c r="EV163" s="13"/>
      <c r="EW163" s="13"/>
      <c r="EX163" s="13"/>
      <c r="EY163" s="14"/>
      <c r="EZ163" s="13"/>
      <c r="FC163" s="13"/>
      <c r="FD163" s="13"/>
      <c r="FE163" s="13"/>
      <c r="FF163" s="13"/>
      <c r="FG163" s="13"/>
      <c r="FH163" s="13"/>
      <c r="FI163" s="13"/>
      <c r="FJ163" s="13"/>
      <c r="FK163" s="13"/>
      <c r="FL163" s="13"/>
      <c r="FM163" s="13"/>
      <c r="FN163" s="13"/>
      <c r="FO163" s="13"/>
      <c r="FP163" s="13"/>
      <c r="FQ163" s="14"/>
      <c r="FR163" s="13"/>
      <c r="FU163" s="13"/>
      <c r="FV163" s="13"/>
      <c r="FW163" s="13"/>
      <c r="FX163" s="13"/>
      <c r="FY163" s="13"/>
      <c r="FZ163" s="13"/>
      <c r="GA163" s="13"/>
      <c r="GB163" s="13"/>
      <c r="GC163" s="13"/>
      <c r="GD163" s="13"/>
      <c r="GE163" s="13"/>
      <c r="GF163" s="13"/>
      <c r="GG163" s="13"/>
      <c r="GH163" s="13"/>
      <c r="GI163" s="14"/>
      <c r="GJ163" s="13"/>
    </row>
    <row r="164" spans="2:192" s="12" customFormat="1" x14ac:dyDescent="0.3">
      <c r="B164" s="17"/>
      <c r="C164" s="17"/>
      <c r="D164" s="17"/>
      <c r="E164" s="17"/>
      <c r="F164" s="18"/>
      <c r="G164" s="18"/>
      <c r="H164" s="18"/>
      <c r="I164" s="18"/>
      <c r="J164" s="18"/>
      <c r="K164" s="18"/>
      <c r="L164" s="18"/>
      <c r="M164" s="18"/>
      <c r="N164" s="18"/>
      <c r="O164" s="18"/>
      <c r="P164" s="18"/>
      <c r="Q164" s="18"/>
      <c r="R164" s="47"/>
      <c r="S164" s="47"/>
      <c r="T164" s="47"/>
      <c r="U164" s="17"/>
      <c r="V164" s="17"/>
      <c r="W164" s="17"/>
      <c r="X164" s="17"/>
      <c r="Y164" s="18"/>
      <c r="Z164" s="18"/>
      <c r="AA164" s="18"/>
      <c r="AB164" s="18"/>
      <c r="AC164" s="18"/>
      <c r="AD164" s="18"/>
      <c r="AE164" s="18"/>
      <c r="AF164" s="18"/>
      <c r="AG164" s="18"/>
      <c r="AH164" s="18"/>
      <c r="AI164" s="18"/>
      <c r="AJ164" s="18"/>
      <c r="AK164" s="47"/>
      <c r="AN164" s="17"/>
      <c r="AO164" s="17"/>
      <c r="AP164" s="18"/>
      <c r="AQ164" s="18"/>
      <c r="AR164" s="18"/>
      <c r="AS164" s="18"/>
      <c r="AT164" s="18"/>
      <c r="AU164" s="18"/>
      <c r="AV164" s="18"/>
      <c r="AW164" s="18"/>
      <c r="AX164" s="18"/>
      <c r="AY164" s="18"/>
      <c r="AZ164" s="18"/>
      <c r="BA164" s="18"/>
      <c r="BB164" s="18"/>
      <c r="BC164" s="18"/>
      <c r="BD164" s="47"/>
      <c r="BE164" s="47"/>
      <c r="BF164" s="47"/>
      <c r="BG164" s="17"/>
      <c r="BH164" s="17"/>
      <c r="BI164" s="18"/>
      <c r="BJ164" s="18"/>
      <c r="BK164" s="18"/>
      <c r="BL164" s="18"/>
      <c r="BM164" s="18"/>
      <c r="BN164" s="18"/>
      <c r="BO164" s="18"/>
      <c r="BP164" s="18"/>
      <c r="BQ164" s="18"/>
      <c r="BR164" s="18"/>
      <c r="BS164" s="18"/>
      <c r="BT164" s="18"/>
      <c r="BU164" s="18"/>
      <c r="BV164" s="18"/>
      <c r="BW164" s="47"/>
      <c r="BY164" s="47"/>
      <c r="BZ164" s="17"/>
      <c r="CA164" s="17"/>
      <c r="CB164" s="18"/>
      <c r="CC164" s="18"/>
      <c r="CD164" s="18"/>
      <c r="CE164" s="18"/>
      <c r="CF164" s="18"/>
      <c r="CG164" s="18"/>
      <c r="CH164" s="18"/>
      <c r="CI164" s="18"/>
      <c r="CJ164" s="18"/>
      <c r="CK164" s="18"/>
      <c r="CL164" s="18"/>
      <c r="CM164" s="18"/>
      <c r="CN164" s="18"/>
      <c r="CO164" s="18"/>
      <c r="CP164" s="47"/>
      <c r="CQ164" s="47"/>
      <c r="CR164" s="47"/>
      <c r="CS164" s="47"/>
      <c r="CT164" s="47"/>
      <c r="CU164" s="47"/>
      <c r="CV164" s="47"/>
      <c r="CW164" s="47"/>
      <c r="CX164" s="47"/>
      <c r="DA164" s="13"/>
      <c r="DB164" s="13"/>
      <c r="DC164" s="13"/>
      <c r="DD164" s="13"/>
      <c r="DE164" s="13"/>
      <c r="DF164" s="13"/>
      <c r="DG164" s="13"/>
      <c r="DH164" s="13"/>
      <c r="DI164" s="13"/>
      <c r="DJ164" s="13"/>
      <c r="DK164" s="13"/>
      <c r="DL164" s="13"/>
      <c r="DM164" s="13"/>
      <c r="DN164" s="13"/>
      <c r="DO164" s="14"/>
      <c r="DP164" s="13"/>
      <c r="DS164" s="13"/>
      <c r="DT164" s="13"/>
      <c r="DU164" s="13"/>
      <c r="DV164" s="13"/>
      <c r="DW164" s="13"/>
      <c r="DX164" s="13"/>
      <c r="DY164" s="13"/>
      <c r="DZ164" s="13"/>
      <c r="EA164" s="13"/>
      <c r="EB164" s="13"/>
      <c r="EC164" s="13"/>
      <c r="ED164" s="13"/>
      <c r="EE164" s="13"/>
      <c r="EF164" s="13"/>
      <c r="EG164" s="14"/>
      <c r="EH164" s="13"/>
      <c r="EK164" s="13"/>
      <c r="EL164" s="13"/>
      <c r="EM164" s="13"/>
      <c r="EN164" s="13"/>
      <c r="EO164" s="13"/>
      <c r="EP164" s="13"/>
      <c r="EQ164" s="13"/>
      <c r="ER164" s="13"/>
      <c r="ES164" s="13"/>
      <c r="ET164" s="13"/>
      <c r="EU164" s="13"/>
      <c r="EV164" s="13"/>
      <c r="EW164" s="13"/>
      <c r="EX164" s="13"/>
      <c r="EY164" s="14"/>
      <c r="EZ164" s="13"/>
      <c r="FC164" s="13"/>
      <c r="FD164" s="13"/>
      <c r="FE164" s="13"/>
      <c r="FF164" s="13"/>
      <c r="FG164" s="13"/>
      <c r="FH164" s="13"/>
      <c r="FI164" s="13"/>
      <c r="FJ164" s="13"/>
      <c r="FK164" s="13"/>
      <c r="FL164" s="13"/>
      <c r="FM164" s="13"/>
      <c r="FN164" s="13"/>
      <c r="FO164" s="13"/>
      <c r="FP164" s="13"/>
      <c r="FQ164" s="14"/>
      <c r="FR164" s="13"/>
      <c r="FU164" s="13"/>
      <c r="FV164" s="13"/>
      <c r="FW164" s="13"/>
      <c r="FX164" s="13"/>
      <c r="FY164" s="13"/>
      <c r="FZ164" s="13"/>
      <c r="GA164" s="13"/>
      <c r="GB164" s="13"/>
      <c r="GC164" s="13"/>
      <c r="GD164" s="13"/>
      <c r="GE164" s="13"/>
      <c r="GF164" s="13"/>
      <c r="GG164" s="13"/>
      <c r="GH164" s="13"/>
      <c r="GI164" s="14"/>
      <c r="GJ164" s="13"/>
    </row>
    <row r="165" spans="2:192" s="12" customFormat="1" x14ac:dyDescent="0.3">
      <c r="B165" s="17"/>
      <c r="C165" s="17"/>
      <c r="D165" s="17"/>
      <c r="E165" s="17"/>
      <c r="F165" s="18"/>
      <c r="G165" s="18"/>
      <c r="H165" s="18"/>
      <c r="I165" s="18"/>
      <c r="J165" s="18"/>
      <c r="K165" s="18"/>
      <c r="L165" s="18"/>
      <c r="M165" s="18"/>
      <c r="N165" s="18"/>
      <c r="O165" s="18"/>
      <c r="P165" s="18"/>
      <c r="Q165" s="18"/>
      <c r="R165" s="47"/>
      <c r="S165" s="47"/>
      <c r="T165" s="47"/>
      <c r="U165" s="17"/>
      <c r="V165" s="17"/>
      <c r="W165" s="17"/>
      <c r="X165" s="17"/>
      <c r="Y165" s="18"/>
      <c r="Z165" s="18"/>
      <c r="AA165" s="18"/>
      <c r="AB165" s="18"/>
      <c r="AC165" s="18"/>
      <c r="AD165" s="18"/>
      <c r="AE165" s="18"/>
      <c r="AF165" s="18"/>
      <c r="AG165" s="18"/>
      <c r="AH165" s="18"/>
      <c r="AI165" s="18"/>
      <c r="AJ165" s="18"/>
      <c r="AK165" s="47"/>
      <c r="AN165" s="17"/>
      <c r="AO165" s="17"/>
      <c r="AP165" s="18"/>
      <c r="AQ165" s="18"/>
      <c r="AR165" s="18"/>
      <c r="AS165" s="18"/>
      <c r="AT165" s="18"/>
      <c r="AU165" s="18"/>
      <c r="AV165" s="18"/>
      <c r="AW165" s="18"/>
      <c r="AX165" s="18"/>
      <c r="AY165" s="18"/>
      <c r="AZ165" s="18"/>
      <c r="BA165" s="18"/>
      <c r="BB165" s="18"/>
      <c r="BC165" s="18"/>
      <c r="BD165" s="47"/>
      <c r="BE165" s="47"/>
      <c r="BF165" s="47"/>
      <c r="BG165" s="17"/>
      <c r="BH165" s="17"/>
      <c r="BI165" s="18"/>
      <c r="BJ165" s="18"/>
      <c r="BK165" s="18"/>
      <c r="BL165" s="18"/>
      <c r="BM165" s="18"/>
      <c r="BN165" s="18"/>
      <c r="BO165" s="18"/>
      <c r="BP165" s="18"/>
      <c r="BQ165" s="18"/>
      <c r="BR165" s="18"/>
      <c r="BS165" s="18"/>
      <c r="BT165" s="18"/>
      <c r="BU165" s="18"/>
      <c r="BV165" s="18"/>
      <c r="BW165" s="47"/>
      <c r="BY165" s="47"/>
      <c r="BZ165" s="17"/>
      <c r="CA165" s="17"/>
      <c r="CB165" s="18"/>
      <c r="CC165" s="18"/>
      <c r="CD165" s="18"/>
      <c r="CE165" s="18"/>
      <c r="CF165" s="18"/>
      <c r="CG165" s="18"/>
      <c r="CH165" s="18"/>
      <c r="CI165" s="18"/>
      <c r="CJ165" s="18"/>
      <c r="CK165" s="18"/>
      <c r="CL165" s="18"/>
      <c r="CM165" s="18"/>
      <c r="CN165" s="18"/>
      <c r="CO165" s="18"/>
      <c r="CP165" s="47"/>
      <c r="CQ165" s="47"/>
      <c r="CR165" s="47"/>
      <c r="CS165" s="47"/>
      <c r="CT165" s="47"/>
      <c r="CU165" s="47"/>
      <c r="CV165" s="47"/>
      <c r="CW165" s="47"/>
      <c r="CX165" s="47"/>
      <c r="DA165" s="13"/>
      <c r="DB165" s="13"/>
      <c r="DC165" s="13"/>
      <c r="DD165" s="13"/>
      <c r="DE165" s="13"/>
      <c r="DF165" s="13"/>
      <c r="DG165" s="13"/>
      <c r="DH165" s="13"/>
      <c r="DI165" s="13"/>
      <c r="DJ165" s="13"/>
      <c r="DK165" s="13"/>
      <c r="DL165" s="13"/>
      <c r="DM165" s="13"/>
      <c r="DN165" s="13"/>
      <c r="DO165" s="14"/>
      <c r="DP165" s="13"/>
      <c r="DS165" s="13"/>
      <c r="DT165" s="13"/>
      <c r="DU165" s="13"/>
      <c r="DV165" s="13"/>
      <c r="DW165" s="13"/>
      <c r="DX165" s="13"/>
      <c r="DY165" s="13"/>
      <c r="DZ165" s="13"/>
      <c r="EA165" s="13"/>
      <c r="EB165" s="13"/>
      <c r="EC165" s="13"/>
      <c r="ED165" s="13"/>
      <c r="EE165" s="13"/>
      <c r="EF165" s="13"/>
      <c r="EG165" s="14"/>
      <c r="EH165" s="13"/>
      <c r="EK165" s="13"/>
      <c r="EL165" s="13"/>
      <c r="EM165" s="13"/>
      <c r="EN165" s="13"/>
      <c r="EO165" s="13"/>
      <c r="EP165" s="13"/>
      <c r="EQ165" s="13"/>
      <c r="ER165" s="13"/>
      <c r="ES165" s="13"/>
      <c r="ET165" s="13"/>
      <c r="EU165" s="13"/>
      <c r="EV165" s="13"/>
      <c r="EW165" s="13"/>
      <c r="EX165" s="13"/>
      <c r="EY165" s="14"/>
      <c r="EZ165" s="13"/>
      <c r="FC165" s="13"/>
      <c r="FD165" s="13"/>
      <c r="FE165" s="13"/>
      <c r="FF165" s="13"/>
      <c r="FG165" s="13"/>
      <c r="FH165" s="13"/>
      <c r="FI165" s="13"/>
      <c r="FJ165" s="13"/>
      <c r="FK165" s="13"/>
      <c r="FL165" s="13"/>
      <c r="FM165" s="13"/>
      <c r="FN165" s="13"/>
      <c r="FO165" s="13"/>
      <c r="FP165" s="13"/>
      <c r="FQ165" s="14"/>
      <c r="FR165" s="13"/>
      <c r="FU165" s="13"/>
      <c r="FV165" s="13"/>
      <c r="FW165" s="13"/>
      <c r="FX165" s="13"/>
      <c r="FY165" s="13"/>
      <c r="FZ165" s="13"/>
      <c r="GA165" s="13"/>
      <c r="GB165" s="13"/>
      <c r="GC165" s="13"/>
      <c r="GD165" s="13"/>
      <c r="GE165" s="13"/>
      <c r="GF165" s="13"/>
      <c r="GG165" s="13"/>
      <c r="GH165" s="13"/>
      <c r="GI165" s="14"/>
      <c r="GJ165" s="13"/>
    </row>
    <row r="166" spans="2:192" s="12" customFormat="1" x14ac:dyDescent="0.3">
      <c r="B166" s="17"/>
      <c r="C166" s="17"/>
      <c r="D166" s="17"/>
      <c r="E166" s="17"/>
      <c r="F166" s="18"/>
      <c r="G166" s="18"/>
      <c r="H166" s="18"/>
      <c r="I166" s="18"/>
      <c r="J166" s="18"/>
      <c r="K166" s="18"/>
      <c r="L166" s="18"/>
      <c r="M166" s="18"/>
      <c r="N166" s="18"/>
      <c r="O166" s="18"/>
      <c r="P166" s="18"/>
      <c r="Q166" s="18"/>
      <c r="R166" s="47"/>
      <c r="S166" s="47"/>
      <c r="T166" s="47"/>
      <c r="U166" s="17"/>
      <c r="V166" s="17"/>
      <c r="W166" s="17"/>
      <c r="X166" s="17"/>
      <c r="Y166" s="18"/>
      <c r="Z166" s="18"/>
      <c r="AA166" s="18"/>
      <c r="AB166" s="18"/>
      <c r="AC166" s="18"/>
      <c r="AD166" s="18"/>
      <c r="AE166" s="18"/>
      <c r="AF166" s="18"/>
      <c r="AG166" s="18"/>
      <c r="AH166" s="18"/>
      <c r="AI166" s="18"/>
      <c r="AJ166" s="18"/>
      <c r="AK166" s="47"/>
      <c r="AN166" s="17"/>
      <c r="AO166" s="17"/>
      <c r="AP166" s="18"/>
      <c r="AQ166" s="18"/>
      <c r="AR166" s="18"/>
      <c r="AS166" s="18"/>
      <c r="AT166" s="18"/>
      <c r="AU166" s="18"/>
      <c r="AV166" s="18"/>
      <c r="AW166" s="18"/>
      <c r="AX166" s="18"/>
      <c r="AY166" s="18"/>
      <c r="AZ166" s="18"/>
      <c r="BA166" s="18"/>
      <c r="BB166" s="18"/>
      <c r="BC166" s="18"/>
      <c r="BD166" s="47"/>
      <c r="BE166" s="47"/>
      <c r="BF166" s="47"/>
      <c r="BG166" s="17"/>
      <c r="BH166" s="17"/>
      <c r="BI166" s="18"/>
      <c r="BJ166" s="18"/>
      <c r="BK166" s="18"/>
      <c r="BL166" s="18"/>
      <c r="BM166" s="18"/>
      <c r="BN166" s="18"/>
      <c r="BO166" s="18"/>
      <c r="BP166" s="18"/>
      <c r="BQ166" s="18"/>
      <c r="BR166" s="18"/>
      <c r="BS166" s="18"/>
      <c r="BT166" s="18"/>
      <c r="BU166" s="18"/>
      <c r="BV166" s="18"/>
      <c r="BW166" s="47"/>
      <c r="BY166" s="47"/>
      <c r="BZ166" s="17"/>
      <c r="CA166" s="17"/>
      <c r="CB166" s="18"/>
      <c r="CC166" s="18"/>
      <c r="CD166" s="18"/>
      <c r="CE166" s="18"/>
      <c r="CF166" s="18"/>
      <c r="CG166" s="18"/>
      <c r="CH166" s="18"/>
      <c r="CI166" s="18"/>
      <c r="CJ166" s="18"/>
      <c r="CK166" s="18"/>
      <c r="CL166" s="18"/>
      <c r="CM166" s="18"/>
      <c r="CN166" s="18"/>
      <c r="CO166" s="18"/>
      <c r="CP166" s="47"/>
      <c r="CQ166" s="47"/>
      <c r="CR166" s="47"/>
      <c r="CS166" s="47"/>
      <c r="CT166" s="47"/>
      <c r="CU166" s="47"/>
      <c r="CV166" s="47"/>
      <c r="CW166" s="47"/>
      <c r="CX166" s="47"/>
      <c r="DA166" s="13"/>
      <c r="DB166" s="13"/>
      <c r="DC166" s="13"/>
      <c r="DD166" s="13"/>
      <c r="DE166" s="13"/>
      <c r="DF166" s="13"/>
      <c r="DG166" s="13"/>
      <c r="DH166" s="13"/>
      <c r="DI166" s="13"/>
      <c r="DJ166" s="13"/>
      <c r="DK166" s="13"/>
      <c r="DL166" s="13"/>
      <c r="DM166" s="13"/>
      <c r="DN166" s="13"/>
      <c r="DO166" s="14"/>
      <c r="DP166" s="13"/>
      <c r="DS166" s="13"/>
      <c r="DT166" s="13"/>
      <c r="DU166" s="13"/>
      <c r="DV166" s="13"/>
      <c r="DW166" s="13"/>
      <c r="DX166" s="13"/>
      <c r="DY166" s="13"/>
      <c r="DZ166" s="13"/>
      <c r="EA166" s="13"/>
      <c r="EB166" s="13"/>
      <c r="EC166" s="13"/>
      <c r="ED166" s="13"/>
      <c r="EE166" s="13"/>
      <c r="EF166" s="13"/>
      <c r="EG166" s="14"/>
      <c r="EH166" s="13"/>
      <c r="EK166" s="13"/>
      <c r="EL166" s="13"/>
      <c r="EM166" s="13"/>
      <c r="EN166" s="13"/>
      <c r="EO166" s="13"/>
      <c r="EP166" s="13"/>
      <c r="EQ166" s="13"/>
      <c r="ER166" s="13"/>
      <c r="ES166" s="13"/>
      <c r="ET166" s="13"/>
      <c r="EU166" s="13"/>
      <c r="EV166" s="13"/>
      <c r="EW166" s="13"/>
      <c r="EX166" s="13"/>
      <c r="EY166" s="14"/>
      <c r="EZ166" s="13"/>
      <c r="FC166" s="13"/>
      <c r="FD166" s="13"/>
      <c r="FE166" s="13"/>
      <c r="FF166" s="13"/>
      <c r="FG166" s="13"/>
      <c r="FH166" s="13"/>
      <c r="FI166" s="13"/>
      <c r="FJ166" s="13"/>
      <c r="FK166" s="13"/>
      <c r="FL166" s="13"/>
      <c r="FM166" s="13"/>
      <c r="FN166" s="13"/>
      <c r="FO166" s="13"/>
      <c r="FP166" s="13"/>
      <c r="FQ166" s="14"/>
      <c r="FR166" s="13"/>
      <c r="FU166" s="13"/>
      <c r="FV166" s="13"/>
      <c r="FW166" s="13"/>
      <c r="FX166" s="13"/>
      <c r="FY166" s="13"/>
      <c r="FZ166" s="13"/>
      <c r="GA166" s="13"/>
      <c r="GB166" s="13"/>
      <c r="GC166" s="13"/>
      <c r="GD166" s="13"/>
      <c r="GE166" s="13"/>
      <c r="GF166" s="13"/>
      <c r="GG166" s="13"/>
      <c r="GH166" s="13"/>
      <c r="GI166" s="14"/>
      <c r="GJ166" s="13"/>
    </row>
    <row r="167" spans="2:192" s="12" customFormat="1" x14ac:dyDescent="0.3">
      <c r="B167" s="17"/>
      <c r="C167" s="17"/>
      <c r="D167" s="17"/>
      <c r="E167" s="17"/>
      <c r="F167" s="18"/>
      <c r="G167" s="18"/>
      <c r="H167" s="18"/>
      <c r="I167" s="18"/>
      <c r="J167" s="18"/>
      <c r="K167" s="18"/>
      <c r="L167" s="18"/>
      <c r="M167" s="18"/>
      <c r="N167" s="18"/>
      <c r="O167" s="18"/>
      <c r="P167" s="18"/>
      <c r="Q167" s="18"/>
      <c r="R167" s="47"/>
      <c r="S167" s="47"/>
      <c r="T167" s="47"/>
      <c r="U167" s="17"/>
      <c r="V167" s="17"/>
      <c r="W167" s="17"/>
      <c r="X167" s="17"/>
      <c r="Y167" s="18"/>
      <c r="Z167" s="18"/>
      <c r="AA167" s="18"/>
      <c r="AB167" s="18"/>
      <c r="AC167" s="18"/>
      <c r="AD167" s="18"/>
      <c r="AE167" s="18"/>
      <c r="AF167" s="18"/>
      <c r="AG167" s="18"/>
      <c r="AH167" s="18"/>
      <c r="AI167" s="18"/>
      <c r="AJ167" s="18"/>
      <c r="AK167" s="47"/>
      <c r="AN167" s="17"/>
      <c r="AO167" s="17"/>
      <c r="AP167" s="18"/>
      <c r="AQ167" s="18"/>
      <c r="AR167" s="18"/>
      <c r="AS167" s="18"/>
      <c r="AT167" s="18"/>
      <c r="AU167" s="18"/>
      <c r="AV167" s="18"/>
      <c r="AW167" s="18"/>
      <c r="AX167" s="18"/>
      <c r="AY167" s="18"/>
      <c r="AZ167" s="18"/>
      <c r="BA167" s="18"/>
      <c r="BB167" s="18"/>
      <c r="BC167" s="18"/>
      <c r="BD167" s="47"/>
      <c r="BE167" s="47"/>
      <c r="BF167" s="47"/>
      <c r="BG167" s="17"/>
      <c r="BH167" s="17"/>
      <c r="BI167" s="18"/>
      <c r="BJ167" s="18"/>
      <c r="BK167" s="18"/>
      <c r="BL167" s="18"/>
      <c r="BM167" s="18"/>
      <c r="BN167" s="18"/>
      <c r="BO167" s="18"/>
      <c r="BP167" s="18"/>
      <c r="BQ167" s="18"/>
      <c r="BR167" s="18"/>
      <c r="BS167" s="18"/>
      <c r="BT167" s="18"/>
      <c r="BU167" s="18"/>
      <c r="BV167" s="18"/>
      <c r="BW167" s="47"/>
      <c r="BY167" s="47"/>
      <c r="BZ167" s="17"/>
      <c r="CA167" s="17"/>
      <c r="CB167" s="18"/>
      <c r="CC167" s="18"/>
      <c r="CD167" s="18"/>
      <c r="CE167" s="18"/>
      <c r="CF167" s="18"/>
      <c r="CG167" s="18"/>
      <c r="CH167" s="18"/>
      <c r="CI167" s="18"/>
      <c r="CJ167" s="18"/>
      <c r="CK167" s="18"/>
      <c r="CL167" s="18"/>
      <c r="CM167" s="18"/>
      <c r="CN167" s="18"/>
      <c r="CO167" s="18"/>
      <c r="CP167" s="47"/>
      <c r="CQ167" s="47"/>
      <c r="CR167" s="47"/>
      <c r="CS167" s="47"/>
      <c r="CT167" s="47"/>
      <c r="CU167" s="47"/>
      <c r="CV167" s="47"/>
      <c r="CW167" s="47"/>
      <c r="CX167" s="47"/>
      <c r="DA167" s="13"/>
      <c r="DB167" s="13"/>
      <c r="DC167" s="13"/>
      <c r="DD167" s="13"/>
      <c r="DE167" s="13"/>
      <c r="DF167" s="13"/>
      <c r="DG167" s="13"/>
      <c r="DH167" s="13"/>
      <c r="DI167" s="13"/>
      <c r="DJ167" s="13"/>
      <c r="DK167" s="13"/>
      <c r="DL167" s="13"/>
      <c r="DM167" s="13"/>
      <c r="DN167" s="13"/>
      <c r="DO167" s="14"/>
      <c r="DP167" s="13"/>
      <c r="DS167" s="13"/>
      <c r="DT167" s="13"/>
      <c r="DU167" s="13"/>
      <c r="DV167" s="13"/>
      <c r="DW167" s="13"/>
      <c r="DX167" s="13"/>
      <c r="DY167" s="13"/>
      <c r="DZ167" s="13"/>
      <c r="EA167" s="13"/>
      <c r="EB167" s="13"/>
      <c r="EC167" s="13"/>
      <c r="ED167" s="13"/>
      <c r="EE167" s="13"/>
      <c r="EF167" s="13"/>
      <c r="EG167" s="14"/>
      <c r="EH167" s="13"/>
      <c r="EK167" s="13"/>
      <c r="EL167" s="13"/>
      <c r="EM167" s="13"/>
      <c r="EN167" s="13"/>
      <c r="EO167" s="13"/>
      <c r="EP167" s="13"/>
      <c r="EQ167" s="13"/>
      <c r="ER167" s="13"/>
      <c r="ES167" s="13"/>
      <c r="ET167" s="13"/>
      <c r="EU167" s="13"/>
      <c r="EV167" s="13"/>
      <c r="EW167" s="13"/>
      <c r="EX167" s="13"/>
      <c r="EY167" s="14"/>
      <c r="EZ167" s="13"/>
      <c r="FC167" s="13"/>
      <c r="FD167" s="13"/>
      <c r="FE167" s="13"/>
      <c r="FF167" s="13"/>
      <c r="FG167" s="13"/>
      <c r="FH167" s="13"/>
      <c r="FI167" s="13"/>
      <c r="FJ167" s="13"/>
      <c r="FK167" s="13"/>
      <c r="FL167" s="13"/>
      <c r="FM167" s="13"/>
      <c r="FN167" s="13"/>
      <c r="FO167" s="13"/>
      <c r="FP167" s="13"/>
      <c r="FQ167" s="14"/>
      <c r="FR167" s="13"/>
      <c r="FU167" s="13"/>
      <c r="FV167" s="13"/>
      <c r="FW167" s="13"/>
      <c r="FX167" s="13"/>
      <c r="FY167" s="13"/>
      <c r="FZ167" s="13"/>
      <c r="GA167" s="13"/>
      <c r="GB167" s="13"/>
      <c r="GC167" s="13"/>
      <c r="GD167" s="13"/>
      <c r="GE167" s="13"/>
      <c r="GF167" s="13"/>
      <c r="GG167" s="13"/>
      <c r="GH167" s="13"/>
      <c r="GI167" s="14"/>
      <c r="GJ167" s="13"/>
    </row>
    <row r="168" spans="2:192" s="12" customFormat="1" x14ac:dyDescent="0.3">
      <c r="B168" s="17"/>
      <c r="C168" s="17"/>
      <c r="D168" s="17"/>
      <c r="E168" s="17"/>
      <c r="F168" s="18"/>
      <c r="G168" s="18"/>
      <c r="H168" s="18"/>
      <c r="I168" s="18"/>
      <c r="J168" s="18"/>
      <c r="K168" s="18"/>
      <c r="L168" s="18"/>
      <c r="M168" s="18"/>
      <c r="N168" s="18"/>
      <c r="O168" s="18"/>
      <c r="P168" s="18"/>
      <c r="Q168" s="18"/>
      <c r="R168" s="47"/>
      <c r="S168" s="47"/>
      <c r="T168" s="47"/>
      <c r="U168" s="17"/>
      <c r="V168" s="17"/>
      <c r="W168" s="17"/>
      <c r="X168" s="17"/>
      <c r="Y168" s="18"/>
      <c r="Z168" s="18"/>
      <c r="AA168" s="18"/>
      <c r="AB168" s="18"/>
      <c r="AC168" s="18"/>
      <c r="AD168" s="18"/>
      <c r="AE168" s="18"/>
      <c r="AF168" s="18"/>
      <c r="AG168" s="18"/>
      <c r="AH168" s="18"/>
      <c r="AI168" s="18"/>
      <c r="AJ168" s="18"/>
      <c r="AK168" s="47"/>
      <c r="AN168" s="17"/>
      <c r="AO168" s="17"/>
      <c r="AP168" s="18"/>
      <c r="AQ168" s="18"/>
      <c r="AR168" s="18"/>
      <c r="AS168" s="18"/>
      <c r="AT168" s="18"/>
      <c r="AU168" s="18"/>
      <c r="AV168" s="18"/>
      <c r="AW168" s="18"/>
      <c r="AX168" s="18"/>
      <c r="AY168" s="18"/>
      <c r="AZ168" s="18"/>
      <c r="BA168" s="18"/>
      <c r="BB168" s="18"/>
      <c r="BC168" s="18"/>
      <c r="BD168" s="47"/>
      <c r="BE168" s="47"/>
      <c r="BF168" s="47"/>
      <c r="BG168" s="17"/>
      <c r="BH168" s="17"/>
      <c r="BI168" s="18"/>
      <c r="BJ168" s="18"/>
      <c r="BK168" s="18"/>
      <c r="BL168" s="18"/>
      <c r="BM168" s="18"/>
      <c r="BN168" s="18"/>
      <c r="BO168" s="18"/>
      <c r="BP168" s="18"/>
      <c r="BQ168" s="18"/>
      <c r="BR168" s="18"/>
      <c r="BS168" s="18"/>
      <c r="BT168" s="18"/>
      <c r="BU168" s="18"/>
      <c r="BV168" s="18"/>
      <c r="BW168" s="47"/>
      <c r="BY168" s="47"/>
      <c r="BZ168" s="17"/>
      <c r="CA168" s="17"/>
      <c r="CB168" s="18"/>
      <c r="CC168" s="18"/>
      <c r="CD168" s="18"/>
      <c r="CE168" s="18"/>
      <c r="CF168" s="18"/>
      <c r="CG168" s="18"/>
      <c r="CH168" s="18"/>
      <c r="CI168" s="18"/>
      <c r="CJ168" s="18"/>
      <c r="CK168" s="18"/>
      <c r="CL168" s="18"/>
      <c r="CM168" s="18"/>
      <c r="CN168" s="18"/>
      <c r="CO168" s="18"/>
      <c r="CP168" s="47"/>
      <c r="CQ168" s="47"/>
      <c r="CR168" s="47"/>
      <c r="CS168" s="47"/>
      <c r="CT168" s="47"/>
      <c r="CU168" s="47"/>
      <c r="CV168" s="47"/>
      <c r="CW168" s="47"/>
      <c r="CX168" s="47"/>
      <c r="DA168" s="13"/>
      <c r="DB168" s="13"/>
      <c r="DC168" s="13"/>
      <c r="DD168" s="13"/>
      <c r="DE168" s="13"/>
      <c r="DF168" s="13"/>
      <c r="DG168" s="13"/>
      <c r="DH168" s="13"/>
      <c r="DI168" s="13"/>
      <c r="DJ168" s="13"/>
      <c r="DK168" s="13"/>
      <c r="DL168" s="13"/>
      <c r="DM168" s="13"/>
      <c r="DN168" s="13"/>
      <c r="DO168" s="14"/>
      <c r="DP168" s="13"/>
      <c r="DS168" s="13"/>
      <c r="DT168" s="13"/>
      <c r="DU168" s="13"/>
      <c r="DV168" s="13"/>
      <c r="DW168" s="13"/>
      <c r="DX168" s="13"/>
      <c r="DY168" s="13"/>
      <c r="DZ168" s="13"/>
      <c r="EA168" s="13"/>
      <c r="EB168" s="13"/>
      <c r="EC168" s="13"/>
      <c r="ED168" s="13"/>
      <c r="EE168" s="13"/>
      <c r="EF168" s="13"/>
      <c r="EG168" s="14"/>
      <c r="EH168" s="13"/>
      <c r="EK168" s="13"/>
      <c r="EL168" s="13"/>
      <c r="EM168" s="13"/>
      <c r="EN168" s="13"/>
      <c r="EO168" s="13"/>
      <c r="EP168" s="13"/>
      <c r="EQ168" s="13"/>
      <c r="ER168" s="13"/>
      <c r="ES168" s="13"/>
      <c r="ET168" s="13"/>
      <c r="EU168" s="13"/>
      <c r="EV168" s="13"/>
      <c r="EW168" s="13"/>
      <c r="EX168" s="13"/>
      <c r="EY168" s="14"/>
      <c r="EZ168" s="13"/>
      <c r="FC168" s="13"/>
      <c r="FD168" s="13"/>
      <c r="FE168" s="13"/>
      <c r="FF168" s="13"/>
      <c r="FG168" s="13"/>
      <c r="FH168" s="13"/>
      <c r="FI168" s="13"/>
      <c r="FJ168" s="13"/>
      <c r="FK168" s="13"/>
      <c r="FL168" s="13"/>
      <c r="FM168" s="13"/>
      <c r="FN168" s="13"/>
      <c r="FO168" s="13"/>
      <c r="FP168" s="13"/>
      <c r="FQ168" s="14"/>
      <c r="FR168" s="13"/>
      <c r="FU168" s="13"/>
      <c r="FV168" s="13"/>
      <c r="FW168" s="13"/>
      <c r="FX168" s="13"/>
      <c r="FY168" s="13"/>
      <c r="FZ168" s="13"/>
      <c r="GA168" s="13"/>
      <c r="GB168" s="13"/>
      <c r="GC168" s="13"/>
      <c r="GD168" s="13"/>
      <c r="GE168" s="13"/>
      <c r="GF168" s="13"/>
      <c r="GG168" s="13"/>
      <c r="GH168" s="13"/>
      <c r="GI168" s="14"/>
      <c r="GJ168" s="13"/>
    </row>
    <row r="169" spans="2:192" s="12" customFormat="1" x14ac:dyDescent="0.3">
      <c r="B169" s="17"/>
      <c r="C169" s="17"/>
      <c r="D169" s="17"/>
      <c r="E169" s="17"/>
      <c r="F169" s="18"/>
      <c r="G169" s="18"/>
      <c r="H169" s="18"/>
      <c r="I169" s="18"/>
      <c r="J169" s="18"/>
      <c r="K169" s="18"/>
      <c r="L169" s="18"/>
      <c r="M169" s="18"/>
      <c r="N169" s="18"/>
      <c r="O169" s="18"/>
      <c r="P169" s="18"/>
      <c r="Q169" s="18"/>
      <c r="R169" s="47"/>
      <c r="S169" s="47"/>
      <c r="T169" s="47"/>
      <c r="U169" s="17"/>
      <c r="V169" s="17"/>
      <c r="W169" s="17"/>
      <c r="X169" s="17"/>
      <c r="Y169" s="18"/>
      <c r="Z169" s="18"/>
      <c r="AA169" s="18"/>
      <c r="AB169" s="18"/>
      <c r="AC169" s="18"/>
      <c r="AD169" s="18"/>
      <c r="AE169" s="18"/>
      <c r="AF169" s="18"/>
      <c r="AG169" s="18"/>
      <c r="AH169" s="18"/>
      <c r="AI169" s="18"/>
      <c r="AJ169" s="18"/>
      <c r="AK169" s="47"/>
      <c r="AN169" s="17"/>
      <c r="AO169" s="17"/>
      <c r="AP169" s="18"/>
      <c r="AQ169" s="18"/>
      <c r="AR169" s="18"/>
      <c r="AS169" s="18"/>
      <c r="AT169" s="18"/>
      <c r="AU169" s="18"/>
      <c r="AV169" s="18"/>
      <c r="AW169" s="18"/>
      <c r="AX169" s="18"/>
      <c r="AY169" s="18"/>
      <c r="AZ169" s="18"/>
      <c r="BA169" s="18"/>
      <c r="BB169" s="18"/>
      <c r="BC169" s="18"/>
      <c r="BD169" s="47"/>
      <c r="BE169" s="47"/>
      <c r="BF169" s="47"/>
      <c r="BG169" s="17"/>
      <c r="BH169" s="17"/>
      <c r="BI169" s="18"/>
      <c r="BJ169" s="18"/>
      <c r="BK169" s="18"/>
      <c r="BL169" s="18"/>
      <c r="BM169" s="18"/>
      <c r="BN169" s="18"/>
      <c r="BO169" s="18"/>
      <c r="BP169" s="18"/>
      <c r="BQ169" s="18"/>
      <c r="BR169" s="18"/>
      <c r="BS169" s="18"/>
      <c r="BT169" s="18"/>
      <c r="BU169" s="18"/>
      <c r="BV169" s="18"/>
      <c r="BW169" s="47"/>
      <c r="BY169" s="47"/>
      <c r="BZ169" s="17"/>
      <c r="CA169" s="17"/>
      <c r="CB169" s="18"/>
      <c r="CC169" s="18"/>
      <c r="CD169" s="18"/>
      <c r="CE169" s="18"/>
      <c r="CF169" s="18"/>
      <c r="CG169" s="18"/>
      <c r="CH169" s="18"/>
      <c r="CI169" s="18"/>
      <c r="CJ169" s="18"/>
      <c r="CK169" s="18"/>
      <c r="CL169" s="18"/>
      <c r="CM169" s="18"/>
      <c r="CN169" s="18"/>
      <c r="CO169" s="18"/>
      <c r="CP169" s="47"/>
      <c r="CQ169" s="47"/>
      <c r="CR169" s="47"/>
      <c r="CS169" s="47"/>
      <c r="CT169" s="47"/>
      <c r="CU169" s="47"/>
      <c r="CV169" s="47"/>
      <c r="CW169" s="47"/>
      <c r="CX169" s="47"/>
      <c r="DA169" s="13"/>
      <c r="DB169" s="13"/>
      <c r="DC169" s="13"/>
      <c r="DD169" s="13"/>
      <c r="DE169" s="13"/>
      <c r="DF169" s="13"/>
      <c r="DG169" s="13"/>
      <c r="DH169" s="13"/>
      <c r="DI169" s="13"/>
      <c r="DJ169" s="13"/>
      <c r="DK169" s="13"/>
      <c r="DL169" s="13"/>
      <c r="DM169" s="13"/>
      <c r="DN169" s="13"/>
      <c r="DO169" s="14"/>
      <c r="DP169" s="13"/>
      <c r="DS169" s="13"/>
      <c r="DT169" s="13"/>
      <c r="DU169" s="13"/>
      <c r="DV169" s="13"/>
      <c r="DW169" s="13"/>
      <c r="DX169" s="13"/>
      <c r="DY169" s="13"/>
      <c r="DZ169" s="13"/>
      <c r="EA169" s="13"/>
      <c r="EB169" s="13"/>
      <c r="EC169" s="13"/>
      <c r="ED169" s="13"/>
      <c r="EE169" s="13"/>
      <c r="EF169" s="13"/>
      <c r="EG169" s="14"/>
      <c r="EH169" s="13"/>
      <c r="EK169" s="13"/>
      <c r="EL169" s="13"/>
      <c r="EM169" s="13"/>
      <c r="EN169" s="13"/>
      <c r="EO169" s="13"/>
      <c r="EP169" s="13"/>
      <c r="EQ169" s="13"/>
      <c r="ER169" s="13"/>
      <c r="ES169" s="13"/>
      <c r="ET169" s="13"/>
      <c r="EU169" s="13"/>
      <c r="EV169" s="13"/>
      <c r="EW169" s="13"/>
      <c r="EX169" s="13"/>
      <c r="EY169" s="14"/>
      <c r="EZ169" s="13"/>
      <c r="FC169" s="13"/>
      <c r="FD169" s="13"/>
      <c r="FE169" s="13"/>
      <c r="FF169" s="13"/>
      <c r="FG169" s="13"/>
      <c r="FH169" s="13"/>
      <c r="FI169" s="13"/>
      <c r="FJ169" s="13"/>
      <c r="FK169" s="13"/>
      <c r="FL169" s="13"/>
      <c r="FM169" s="13"/>
      <c r="FN169" s="13"/>
      <c r="FO169" s="13"/>
      <c r="FP169" s="13"/>
      <c r="FQ169" s="14"/>
      <c r="FR169" s="13"/>
      <c r="FU169" s="13"/>
      <c r="FV169" s="13"/>
      <c r="FW169" s="13"/>
      <c r="FX169" s="13"/>
      <c r="FY169" s="13"/>
      <c r="FZ169" s="13"/>
      <c r="GA169" s="13"/>
      <c r="GB169" s="13"/>
      <c r="GC169" s="13"/>
      <c r="GD169" s="13"/>
      <c r="GE169" s="13"/>
      <c r="GF169" s="13"/>
      <c r="GG169" s="13"/>
      <c r="GH169" s="13"/>
      <c r="GI169" s="14"/>
      <c r="GJ169" s="13"/>
    </row>
    <row r="170" spans="2:192" s="12" customFormat="1" x14ac:dyDescent="0.3">
      <c r="B170" s="17"/>
      <c r="C170" s="17"/>
      <c r="D170" s="17"/>
      <c r="E170" s="17"/>
      <c r="F170" s="18"/>
      <c r="G170" s="18"/>
      <c r="H170" s="18"/>
      <c r="I170" s="18"/>
      <c r="J170" s="18"/>
      <c r="K170" s="18"/>
      <c r="L170" s="18"/>
      <c r="M170" s="18"/>
      <c r="N170" s="18"/>
      <c r="O170" s="18"/>
      <c r="P170" s="18"/>
      <c r="Q170" s="18"/>
      <c r="R170" s="47"/>
      <c r="S170" s="47"/>
      <c r="T170" s="47"/>
      <c r="U170" s="17"/>
      <c r="V170" s="17"/>
      <c r="W170" s="17"/>
      <c r="X170" s="17"/>
      <c r="Y170" s="18"/>
      <c r="Z170" s="18"/>
      <c r="AA170" s="18"/>
      <c r="AB170" s="18"/>
      <c r="AC170" s="18"/>
      <c r="AD170" s="18"/>
      <c r="AE170" s="18"/>
      <c r="AF170" s="18"/>
      <c r="AG170" s="18"/>
      <c r="AH170" s="18"/>
      <c r="AI170" s="18"/>
      <c r="AJ170" s="18"/>
      <c r="AK170" s="47"/>
      <c r="AN170" s="17"/>
      <c r="AO170" s="17"/>
      <c r="AP170" s="18"/>
      <c r="AQ170" s="18"/>
      <c r="AR170" s="18"/>
      <c r="AS170" s="18"/>
      <c r="AT170" s="18"/>
      <c r="AU170" s="18"/>
      <c r="AV170" s="18"/>
      <c r="AW170" s="18"/>
      <c r="AX170" s="18"/>
      <c r="AY170" s="18"/>
      <c r="AZ170" s="18"/>
      <c r="BA170" s="18"/>
      <c r="BB170" s="18"/>
      <c r="BC170" s="18"/>
      <c r="BD170" s="47"/>
      <c r="BE170" s="47"/>
      <c r="BF170" s="47"/>
      <c r="BG170" s="17"/>
      <c r="BH170" s="17"/>
      <c r="BI170" s="18"/>
      <c r="BJ170" s="18"/>
      <c r="BK170" s="18"/>
      <c r="BL170" s="18"/>
      <c r="BM170" s="18"/>
      <c r="BN170" s="18"/>
      <c r="BO170" s="18"/>
      <c r="BP170" s="18"/>
      <c r="BQ170" s="18"/>
      <c r="BR170" s="18"/>
      <c r="BS170" s="18"/>
      <c r="BT170" s="18"/>
      <c r="BU170" s="18"/>
      <c r="BV170" s="18"/>
      <c r="BW170" s="47"/>
      <c r="BY170" s="47"/>
      <c r="BZ170" s="17"/>
      <c r="CA170" s="17"/>
      <c r="CB170" s="18"/>
      <c r="CC170" s="18"/>
      <c r="CD170" s="18"/>
      <c r="CE170" s="18"/>
      <c r="CF170" s="18"/>
      <c r="CG170" s="18"/>
      <c r="CH170" s="18"/>
      <c r="CI170" s="18"/>
      <c r="CJ170" s="18"/>
      <c r="CK170" s="18"/>
      <c r="CL170" s="18"/>
      <c r="CM170" s="18"/>
      <c r="CN170" s="18"/>
      <c r="CO170" s="18"/>
      <c r="CP170" s="47"/>
      <c r="CQ170" s="47"/>
      <c r="CR170" s="47"/>
      <c r="CS170" s="47"/>
      <c r="CT170" s="47"/>
      <c r="CU170" s="47"/>
      <c r="CV170" s="47"/>
      <c r="CW170" s="47"/>
      <c r="CX170" s="47"/>
      <c r="DA170" s="13"/>
      <c r="DB170" s="13"/>
      <c r="DC170" s="13"/>
      <c r="DD170" s="13"/>
      <c r="DE170" s="13"/>
      <c r="DF170" s="13"/>
      <c r="DG170" s="13"/>
      <c r="DH170" s="13"/>
      <c r="DI170" s="13"/>
      <c r="DJ170" s="13"/>
      <c r="DK170" s="13"/>
      <c r="DL170" s="13"/>
      <c r="DM170" s="13"/>
      <c r="DN170" s="13"/>
      <c r="DO170" s="14"/>
      <c r="DP170" s="13"/>
      <c r="DS170" s="13"/>
      <c r="DT170" s="13"/>
      <c r="DU170" s="13"/>
      <c r="DV170" s="13"/>
      <c r="DW170" s="13"/>
      <c r="DX170" s="13"/>
      <c r="DY170" s="13"/>
      <c r="DZ170" s="13"/>
      <c r="EA170" s="13"/>
      <c r="EB170" s="13"/>
      <c r="EC170" s="13"/>
      <c r="ED170" s="13"/>
      <c r="EE170" s="13"/>
      <c r="EF170" s="13"/>
      <c r="EG170" s="14"/>
      <c r="EH170" s="13"/>
      <c r="EK170" s="13"/>
      <c r="EL170" s="13"/>
      <c r="EM170" s="13"/>
      <c r="EN170" s="13"/>
      <c r="EO170" s="13"/>
      <c r="EP170" s="13"/>
      <c r="EQ170" s="13"/>
      <c r="ER170" s="13"/>
      <c r="ES170" s="13"/>
      <c r="ET170" s="13"/>
      <c r="EU170" s="13"/>
      <c r="EV170" s="13"/>
      <c r="EW170" s="13"/>
      <c r="EX170" s="13"/>
      <c r="EY170" s="14"/>
      <c r="EZ170" s="13"/>
      <c r="FC170" s="13"/>
      <c r="FD170" s="13"/>
      <c r="FE170" s="13"/>
      <c r="FF170" s="13"/>
      <c r="FG170" s="13"/>
      <c r="FH170" s="13"/>
      <c r="FI170" s="13"/>
      <c r="FJ170" s="13"/>
      <c r="FK170" s="13"/>
      <c r="FL170" s="13"/>
      <c r="FM170" s="13"/>
      <c r="FN170" s="13"/>
      <c r="FO170" s="13"/>
      <c r="FP170" s="13"/>
      <c r="FQ170" s="14"/>
      <c r="FR170" s="13"/>
      <c r="FU170" s="13"/>
      <c r="FV170" s="13"/>
      <c r="FW170" s="13"/>
      <c r="FX170" s="13"/>
      <c r="FY170" s="13"/>
      <c r="FZ170" s="13"/>
      <c r="GA170" s="13"/>
      <c r="GB170" s="13"/>
      <c r="GC170" s="13"/>
      <c r="GD170" s="13"/>
      <c r="GE170" s="13"/>
      <c r="GF170" s="13"/>
      <c r="GG170" s="13"/>
      <c r="GH170" s="13"/>
      <c r="GI170" s="14"/>
      <c r="GJ170" s="13"/>
    </row>
    <row r="171" spans="2:192" s="12" customFormat="1" x14ac:dyDescent="0.3">
      <c r="B171" s="17"/>
      <c r="C171" s="17"/>
      <c r="D171" s="17"/>
      <c r="E171" s="17"/>
      <c r="F171" s="18"/>
      <c r="G171" s="18"/>
      <c r="H171" s="18"/>
      <c r="I171" s="18"/>
      <c r="J171" s="18"/>
      <c r="K171" s="18"/>
      <c r="L171" s="18"/>
      <c r="M171" s="18"/>
      <c r="N171" s="18"/>
      <c r="O171" s="18"/>
      <c r="P171" s="18"/>
      <c r="Q171" s="18"/>
      <c r="R171" s="47"/>
      <c r="S171" s="47"/>
      <c r="T171" s="47"/>
      <c r="U171" s="17"/>
      <c r="V171" s="17"/>
      <c r="W171" s="17"/>
      <c r="X171" s="17"/>
      <c r="Y171" s="18"/>
      <c r="Z171" s="18"/>
      <c r="AA171" s="18"/>
      <c r="AB171" s="18"/>
      <c r="AC171" s="18"/>
      <c r="AD171" s="18"/>
      <c r="AE171" s="18"/>
      <c r="AF171" s="18"/>
      <c r="AG171" s="18"/>
      <c r="AH171" s="18"/>
      <c r="AI171" s="18"/>
      <c r="AJ171" s="18"/>
      <c r="AK171" s="47"/>
      <c r="AN171" s="17"/>
      <c r="AO171" s="17"/>
      <c r="AP171" s="18"/>
      <c r="AQ171" s="18"/>
      <c r="AR171" s="18"/>
      <c r="AS171" s="18"/>
      <c r="AT171" s="18"/>
      <c r="AU171" s="18"/>
      <c r="AV171" s="18"/>
      <c r="AW171" s="18"/>
      <c r="AX171" s="18"/>
      <c r="AY171" s="18"/>
      <c r="AZ171" s="18"/>
      <c r="BA171" s="18"/>
      <c r="BB171" s="18"/>
      <c r="BC171" s="18"/>
      <c r="BD171" s="47"/>
      <c r="BE171" s="47"/>
      <c r="BF171" s="47"/>
      <c r="BG171" s="17"/>
      <c r="BH171" s="17"/>
      <c r="BI171" s="18"/>
      <c r="BJ171" s="18"/>
      <c r="BK171" s="18"/>
      <c r="BL171" s="18"/>
      <c r="BM171" s="18"/>
      <c r="BN171" s="18"/>
      <c r="BO171" s="18"/>
      <c r="BP171" s="18"/>
      <c r="BQ171" s="18"/>
      <c r="BR171" s="18"/>
      <c r="BS171" s="18"/>
      <c r="BT171" s="18"/>
      <c r="BU171" s="18"/>
      <c r="BV171" s="18"/>
      <c r="BW171" s="47"/>
      <c r="BY171" s="47"/>
      <c r="BZ171" s="17"/>
      <c r="CA171" s="17"/>
      <c r="CB171" s="18"/>
      <c r="CC171" s="18"/>
      <c r="CD171" s="18"/>
      <c r="CE171" s="18"/>
      <c r="CF171" s="18"/>
      <c r="CG171" s="18"/>
      <c r="CH171" s="18"/>
      <c r="CI171" s="18"/>
      <c r="CJ171" s="18"/>
      <c r="CK171" s="18"/>
      <c r="CL171" s="18"/>
      <c r="CM171" s="18"/>
      <c r="CN171" s="18"/>
      <c r="CO171" s="18"/>
      <c r="CP171" s="47"/>
      <c r="CQ171" s="47"/>
      <c r="CR171" s="47"/>
      <c r="CS171" s="47"/>
      <c r="CT171" s="47"/>
      <c r="CU171" s="47"/>
      <c r="CV171" s="47"/>
      <c r="CW171" s="47"/>
      <c r="CX171" s="47"/>
      <c r="DA171" s="13"/>
      <c r="DB171" s="13"/>
      <c r="DC171" s="13"/>
      <c r="DD171" s="13"/>
      <c r="DE171" s="13"/>
      <c r="DF171" s="13"/>
      <c r="DG171" s="13"/>
      <c r="DH171" s="13"/>
      <c r="DI171" s="13"/>
      <c r="DJ171" s="13"/>
      <c r="DK171" s="13"/>
      <c r="DL171" s="13"/>
      <c r="DM171" s="13"/>
      <c r="DN171" s="13"/>
      <c r="DO171" s="14"/>
      <c r="DP171" s="13"/>
      <c r="DS171" s="13"/>
      <c r="DT171" s="13"/>
      <c r="DU171" s="13"/>
      <c r="DV171" s="13"/>
      <c r="DW171" s="13"/>
      <c r="DX171" s="13"/>
      <c r="DY171" s="13"/>
      <c r="DZ171" s="13"/>
      <c r="EA171" s="13"/>
      <c r="EB171" s="13"/>
      <c r="EC171" s="13"/>
      <c r="ED171" s="13"/>
      <c r="EE171" s="13"/>
      <c r="EF171" s="13"/>
      <c r="EG171" s="14"/>
      <c r="EH171" s="13"/>
      <c r="EK171" s="13"/>
      <c r="EL171" s="13"/>
      <c r="EM171" s="13"/>
      <c r="EN171" s="13"/>
      <c r="EO171" s="13"/>
      <c r="EP171" s="13"/>
      <c r="EQ171" s="13"/>
      <c r="ER171" s="13"/>
      <c r="ES171" s="13"/>
      <c r="ET171" s="13"/>
      <c r="EU171" s="13"/>
      <c r="EV171" s="13"/>
      <c r="EW171" s="13"/>
      <c r="EX171" s="13"/>
      <c r="EY171" s="14"/>
      <c r="EZ171" s="13"/>
      <c r="FC171" s="13"/>
      <c r="FD171" s="13"/>
      <c r="FE171" s="13"/>
      <c r="FF171" s="13"/>
      <c r="FG171" s="13"/>
      <c r="FH171" s="13"/>
      <c r="FI171" s="13"/>
      <c r="FJ171" s="13"/>
      <c r="FK171" s="13"/>
      <c r="FL171" s="13"/>
      <c r="FM171" s="13"/>
      <c r="FN171" s="13"/>
      <c r="FO171" s="13"/>
      <c r="FP171" s="13"/>
      <c r="FQ171" s="14"/>
      <c r="FR171" s="13"/>
      <c r="FU171" s="13"/>
      <c r="FV171" s="13"/>
      <c r="FW171" s="13"/>
      <c r="FX171" s="13"/>
      <c r="FY171" s="13"/>
      <c r="FZ171" s="13"/>
      <c r="GA171" s="13"/>
      <c r="GB171" s="13"/>
      <c r="GC171" s="13"/>
      <c r="GD171" s="13"/>
      <c r="GE171" s="13"/>
      <c r="GF171" s="13"/>
      <c r="GG171" s="13"/>
      <c r="GH171" s="13"/>
      <c r="GI171" s="14"/>
      <c r="GJ171" s="13"/>
    </row>
    <row r="172" spans="2:192" s="12" customFormat="1" x14ac:dyDescent="0.3">
      <c r="B172" s="17"/>
      <c r="C172" s="17"/>
      <c r="D172" s="17"/>
      <c r="E172" s="17"/>
      <c r="F172" s="18"/>
      <c r="G172" s="18"/>
      <c r="H172" s="18"/>
      <c r="I172" s="18"/>
      <c r="J172" s="18"/>
      <c r="K172" s="18"/>
      <c r="L172" s="18"/>
      <c r="M172" s="18"/>
      <c r="N172" s="18"/>
      <c r="O172" s="18"/>
      <c r="P172" s="18"/>
      <c r="Q172" s="18"/>
      <c r="R172" s="47"/>
      <c r="S172" s="47"/>
      <c r="T172" s="47"/>
      <c r="U172" s="17"/>
      <c r="V172" s="17"/>
      <c r="W172" s="17"/>
      <c r="X172" s="17"/>
      <c r="Y172" s="18"/>
      <c r="Z172" s="18"/>
      <c r="AA172" s="18"/>
      <c r="AB172" s="18"/>
      <c r="AC172" s="18"/>
      <c r="AD172" s="18"/>
      <c r="AE172" s="18"/>
      <c r="AF172" s="18"/>
      <c r="AG172" s="18"/>
      <c r="AH172" s="18"/>
      <c r="AI172" s="18"/>
      <c r="AJ172" s="18"/>
      <c r="AK172" s="47"/>
      <c r="AN172" s="17"/>
      <c r="AO172" s="17"/>
      <c r="AP172" s="18"/>
      <c r="AQ172" s="18"/>
      <c r="AR172" s="18"/>
      <c r="AS172" s="18"/>
      <c r="AT172" s="18"/>
      <c r="AU172" s="18"/>
      <c r="AV172" s="18"/>
      <c r="AW172" s="18"/>
      <c r="AX172" s="18"/>
      <c r="AY172" s="18"/>
      <c r="AZ172" s="18"/>
      <c r="BA172" s="18"/>
      <c r="BB172" s="18"/>
      <c r="BC172" s="18"/>
      <c r="BD172" s="47"/>
      <c r="BE172" s="47"/>
      <c r="BF172" s="47"/>
      <c r="BG172" s="17"/>
      <c r="BH172" s="17"/>
      <c r="BI172" s="18"/>
      <c r="BJ172" s="18"/>
      <c r="BK172" s="18"/>
      <c r="BL172" s="18"/>
      <c r="BM172" s="18"/>
      <c r="BN172" s="18"/>
      <c r="BO172" s="18"/>
      <c r="BP172" s="18"/>
      <c r="BQ172" s="18"/>
      <c r="BR172" s="18"/>
      <c r="BS172" s="18"/>
      <c r="BT172" s="18"/>
      <c r="BU172" s="18"/>
      <c r="BV172" s="18"/>
      <c r="BW172" s="47"/>
      <c r="BY172" s="47"/>
      <c r="BZ172" s="17"/>
      <c r="CA172" s="17"/>
      <c r="CB172" s="18"/>
      <c r="CC172" s="18"/>
      <c r="CD172" s="18"/>
      <c r="CE172" s="18"/>
      <c r="CF172" s="18"/>
      <c r="CG172" s="18"/>
      <c r="CH172" s="18"/>
      <c r="CI172" s="18"/>
      <c r="CJ172" s="18"/>
      <c r="CK172" s="18"/>
      <c r="CL172" s="18"/>
      <c r="CM172" s="18"/>
      <c r="CN172" s="18"/>
      <c r="CO172" s="18"/>
      <c r="CP172" s="47"/>
      <c r="CQ172" s="47"/>
      <c r="CR172" s="47"/>
      <c r="CS172" s="47"/>
      <c r="CT172" s="47"/>
      <c r="CU172" s="47"/>
      <c r="CV172" s="47"/>
      <c r="CW172" s="47"/>
      <c r="CX172" s="47"/>
      <c r="DA172" s="13"/>
      <c r="DB172" s="13"/>
      <c r="DC172" s="13"/>
      <c r="DD172" s="13"/>
      <c r="DE172" s="13"/>
      <c r="DF172" s="13"/>
      <c r="DG172" s="13"/>
      <c r="DH172" s="13"/>
      <c r="DI172" s="13"/>
      <c r="DJ172" s="13"/>
      <c r="DK172" s="13"/>
      <c r="DL172" s="13"/>
      <c r="DM172" s="13"/>
      <c r="DN172" s="13"/>
      <c r="DO172" s="14"/>
      <c r="DP172" s="13"/>
      <c r="DS172" s="13"/>
      <c r="DT172" s="13"/>
      <c r="DU172" s="13"/>
      <c r="DV172" s="13"/>
      <c r="DW172" s="13"/>
      <c r="DX172" s="13"/>
      <c r="DY172" s="13"/>
      <c r="DZ172" s="13"/>
      <c r="EA172" s="13"/>
      <c r="EB172" s="13"/>
      <c r="EC172" s="13"/>
      <c r="ED172" s="13"/>
      <c r="EE172" s="13"/>
      <c r="EF172" s="13"/>
      <c r="EG172" s="14"/>
      <c r="EH172" s="13"/>
      <c r="EK172" s="13"/>
      <c r="EL172" s="13"/>
      <c r="EM172" s="13"/>
      <c r="EN172" s="13"/>
      <c r="EO172" s="13"/>
      <c r="EP172" s="13"/>
      <c r="EQ172" s="13"/>
      <c r="ER172" s="13"/>
      <c r="ES172" s="13"/>
      <c r="ET172" s="13"/>
      <c r="EU172" s="13"/>
      <c r="EV172" s="13"/>
      <c r="EW172" s="13"/>
      <c r="EX172" s="13"/>
      <c r="EY172" s="14"/>
      <c r="EZ172" s="13"/>
      <c r="FC172" s="13"/>
      <c r="FD172" s="13"/>
      <c r="FE172" s="13"/>
      <c r="FF172" s="13"/>
      <c r="FG172" s="13"/>
      <c r="FH172" s="13"/>
      <c r="FI172" s="13"/>
      <c r="FJ172" s="13"/>
      <c r="FK172" s="13"/>
      <c r="FL172" s="13"/>
      <c r="FM172" s="13"/>
      <c r="FN172" s="13"/>
      <c r="FO172" s="13"/>
      <c r="FP172" s="13"/>
      <c r="FQ172" s="14"/>
      <c r="FR172" s="13"/>
      <c r="FU172" s="13"/>
      <c r="FV172" s="13"/>
      <c r="FW172" s="13"/>
      <c r="FX172" s="13"/>
      <c r="FY172" s="13"/>
      <c r="FZ172" s="13"/>
      <c r="GA172" s="13"/>
      <c r="GB172" s="13"/>
      <c r="GC172" s="13"/>
      <c r="GD172" s="13"/>
      <c r="GE172" s="13"/>
      <c r="GF172" s="13"/>
      <c r="GG172" s="13"/>
      <c r="GH172" s="13"/>
      <c r="GI172" s="14"/>
      <c r="GJ172" s="13"/>
    </row>
    <row r="173" spans="2:192" s="12" customFormat="1" x14ac:dyDescent="0.3">
      <c r="B173" s="17"/>
      <c r="C173" s="17"/>
      <c r="D173" s="17"/>
      <c r="E173" s="17"/>
      <c r="F173" s="18"/>
      <c r="G173" s="18"/>
      <c r="H173" s="18"/>
      <c r="I173" s="18"/>
      <c r="J173" s="18"/>
      <c r="K173" s="18"/>
      <c r="L173" s="18"/>
      <c r="M173" s="18"/>
      <c r="N173" s="18"/>
      <c r="O173" s="18"/>
      <c r="P173" s="18"/>
      <c r="Q173" s="18"/>
      <c r="R173" s="47"/>
      <c r="S173" s="47"/>
      <c r="T173" s="47"/>
      <c r="U173" s="17"/>
      <c r="V173" s="17"/>
      <c r="W173" s="17"/>
      <c r="X173" s="17"/>
      <c r="Y173" s="18"/>
      <c r="Z173" s="18"/>
      <c r="AA173" s="18"/>
      <c r="AB173" s="18"/>
      <c r="AC173" s="18"/>
      <c r="AD173" s="18"/>
      <c r="AE173" s="18"/>
      <c r="AF173" s="18"/>
      <c r="AG173" s="18"/>
      <c r="AH173" s="18"/>
      <c r="AI173" s="18"/>
      <c r="AJ173" s="18"/>
      <c r="AK173" s="47"/>
      <c r="AN173" s="17"/>
      <c r="AO173" s="17"/>
      <c r="AP173" s="18"/>
      <c r="AQ173" s="18"/>
      <c r="AR173" s="18"/>
      <c r="AS173" s="18"/>
      <c r="AT173" s="18"/>
      <c r="AU173" s="18"/>
      <c r="AV173" s="18"/>
      <c r="AW173" s="18"/>
      <c r="AX173" s="18"/>
      <c r="AY173" s="18"/>
      <c r="AZ173" s="18"/>
      <c r="BA173" s="18"/>
      <c r="BB173" s="18"/>
      <c r="BC173" s="18"/>
      <c r="BD173" s="47"/>
      <c r="BE173" s="47"/>
      <c r="BF173" s="47"/>
      <c r="BG173" s="17"/>
      <c r="BH173" s="17"/>
      <c r="BI173" s="18"/>
      <c r="BJ173" s="18"/>
      <c r="BK173" s="18"/>
      <c r="BL173" s="18"/>
      <c r="BM173" s="18"/>
      <c r="BN173" s="18"/>
      <c r="BO173" s="18"/>
      <c r="BP173" s="18"/>
      <c r="BQ173" s="18"/>
      <c r="BR173" s="18"/>
      <c r="BS173" s="18"/>
      <c r="BT173" s="18"/>
      <c r="BU173" s="18"/>
      <c r="BV173" s="18"/>
      <c r="BW173" s="47"/>
      <c r="BY173" s="47"/>
      <c r="BZ173" s="17"/>
      <c r="CA173" s="17"/>
      <c r="CB173" s="18"/>
      <c r="CC173" s="18"/>
      <c r="CD173" s="18"/>
      <c r="CE173" s="18"/>
      <c r="CF173" s="18"/>
      <c r="CG173" s="18"/>
      <c r="CH173" s="18"/>
      <c r="CI173" s="18"/>
      <c r="CJ173" s="18"/>
      <c r="CK173" s="18"/>
      <c r="CL173" s="18"/>
      <c r="CM173" s="18"/>
      <c r="CN173" s="18"/>
      <c r="CO173" s="18"/>
      <c r="CP173" s="47"/>
      <c r="CQ173" s="47"/>
      <c r="CR173" s="47"/>
      <c r="CS173" s="47"/>
      <c r="CT173" s="47"/>
      <c r="CU173" s="47"/>
      <c r="CV173" s="47"/>
      <c r="CW173" s="47"/>
      <c r="CX173" s="47"/>
      <c r="DA173" s="13"/>
      <c r="DB173" s="13"/>
      <c r="DC173" s="13"/>
      <c r="DD173" s="13"/>
      <c r="DE173" s="13"/>
      <c r="DF173" s="13"/>
      <c r="DG173" s="13"/>
      <c r="DH173" s="13"/>
      <c r="DI173" s="13"/>
      <c r="DJ173" s="13"/>
      <c r="DK173" s="13"/>
      <c r="DL173" s="13"/>
      <c r="DM173" s="13"/>
      <c r="DN173" s="13"/>
      <c r="DO173" s="14"/>
      <c r="DP173" s="13"/>
      <c r="DS173" s="13"/>
      <c r="DT173" s="13"/>
      <c r="DU173" s="13"/>
      <c r="DV173" s="13"/>
      <c r="DW173" s="13"/>
      <c r="DX173" s="13"/>
      <c r="DY173" s="13"/>
      <c r="DZ173" s="13"/>
      <c r="EA173" s="13"/>
      <c r="EB173" s="13"/>
      <c r="EC173" s="13"/>
      <c r="ED173" s="13"/>
      <c r="EE173" s="13"/>
      <c r="EF173" s="13"/>
      <c r="EG173" s="14"/>
      <c r="EH173" s="13"/>
      <c r="EK173" s="13"/>
      <c r="EL173" s="13"/>
      <c r="EM173" s="13"/>
      <c r="EN173" s="13"/>
      <c r="EO173" s="13"/>
      <c r="EP173" s="13"/>
      <c r="EQ173" s="13"/>
      <c r="ER173" s="13"/>
      <c r="ES173" s="13"/>
      <c r="ET173" s="13"/>
      <c r="EU173" s="13"/>
      <c r="EV173" s="13"/>
      <c r="EW173" s="13"/>
      <c r="EX173" s="13"/>
      <c r="EY173" s="14"/>
      <c r="EZ173" s="13"/>
      <c r="FC173" s="13"/>
      <c r="FD173" s="13"/>
      <c r="FE173" s="13"/>
      <c r="FF173" s="13"/>
      <c r="FG173" s="13"/>
      <c r="FH173" s="13"/>
      <c r="FI173" s="13"/>
      <c r="FJ173" s="13"/>
      <c r="FK173" s="13"/>
      <c r="FL173" s="13"/>
      <c r="FM173" s="13"/>
      <c r="FN173" s="13"/>
      <c r="FO173" s="13"/>
      <c r="FP173" s="13"/>
      <c r="FQ173" s="14"/>
      <c r="FR173" s="13"/>
      <c r="FU173" s="13"/>
      <c r="FV173" s="13"/>
      <c r="FW173" s="13"/>
      <c r="FX173" s="13"/>
      <c r="FY173" s="13"/>
      <c r="FZ173" s="13"/>
      <c r="GA173" s="13"/>
      <c r="GB173" s="13"/>
      <c r="GC173" s="13"/>
      <c r="GD173" s="13"/>
      <c r="GE173" s="13"/>
      <c r="GF173" s="13"/>
      <c r="GG173" s="13"/>
      <c r="GH173" s="13"/>
      <c r="GI173" s="14"/>
      <c r="GJ173" s="13"/>
    </row>
    <row r="174" spans="2:192" s="12" customFormat="1" x14ac:dyDescent="0.3">
      <c r="B174" s="17"/>
      <c r="C174" s="17"/>
      <c r="D174" s="17"/>
      <c r="E174" s="17"/>
      <c r="F174" s="18"/>
      <c r="G174" s="18"/>
      <c r="H174" s="18"/>
      <c r="I174" s="18"/>
      <c r="J174" s="18"/>
      <c r="K174" s="18"/>
      <c r="L174" s="18"/>
      <c r="M174" s="18"/>
      <c r="N174" s="18"/>
      <c r="O174" s="18"/>
      <c r="P174" s="18"/>
      <c r="Q174" s="18"/>
      <c r="R174" s="47"/>
      <c r="S174" s="47"/>
      <c r="T174" s="47"/>
      <c r="U174" s="17"/>
      <c r="V174" s="17"/>
      <c r="W174" s="17"/>
      <c r="X174" s="17"/>
      <c r="Y174" s="18"/>
      <c r="Z174" s="18"/>
      <c r="AA174" s="18"/>
      <c r="AB174" s="18"/>
      <c r="AC174" s="18"/>
      <c r="AD174" s="18"/>
      <c r="AE174" s="18"/>
      <c r="AF174" s="18"/>
      <c r="AG174" s="18"/>
      <c r="AH174" s="18"/>
      <c r="AI174" s="18"/>
      <c r="AJ174" s="18"/>
      <c r="AK174" s="47"/>
      <c r="AN174" s="17"/>
      <c r="AO174" s="17"/>
      <c r="AP174" s="18"/>
      <c r="AQ174" s="18"/>
      <c r="AR174" s="18"/>
      <c r="AS174" s="18"/>
      <c r="AT174" s="18"/>
      <c r="AU174" s="18"/>
      <c r="AV174" s="18"/>
      <c r="AW174" s="18"/>
      <c r="AX174" s="18"/>
      <c r="AY174" s="18"/>
      <c r="AZ174" s="18"/>
      <c r="BA174" s="18"/>
      <c r="BB174" s="18"/>
      <c r="BC174" s="18"/>
      <c r="BD174" s="47"/>
      <c r="BE174" s="47"/>
      <c r="BF174" s="47"/>
      <c r="BG174" s="17"/>
      <c r="BH174" s="17"/>
      <c r="BI174" s="18"/>
      <c r="BJ174" s="18"/>
      <c r="BK174" s="18"/>
      <c r="BL174" s="18"/>
      <c r="BM174" s="18"/>
      <c r="BN174" s="18"/>
      <c r="BO174" s="18"/>
      <c r="BP174" s="18"/>
      <c r="BQ174" s="18"/>
      <c r="BR174" s="18"/>
      <c r="BS174" s="18"/>
      <c r="BT174" s="18"/>
      <c r="BU174" s="18"/>
      <c r="BV174" s="18"/>
      <c r="BW174" s="47"/>
      <c r="BY174" s="47"/>
      <c r="BZ174" s="17"/>
      <c r="CA174" s="17"/>
      <c r="CB174" s="18"/>
      <c r="CC174" s="18"/>
      <c r="CD174" s="18"/>
      <c r="CE174" s="18"/>
      <c r="CF174" s="18"/>
      <c r="CG174" s="18"/>
      <c r="CH174" s="18"/>
      <c r="CI174" s="18"/>
      <c r="CJ174" s="18"/>
      <c r="CK174" s="18"/>
      <c r="CL174" s="18"/>
      <c r="CM174" s="18"/>
      <c r="CN174" s="18"/>
      <c r="CO174" s="18"/>
      <c r="CP174" s="47"/>
      <c r="CQ174" s="47"/>
      <c r="CR174" s="47"/>
      <c r="CS174" s="47"/>
      <c r="CT174" s="47"/>
      <c r="CU174" s="47"/>
      <c r="CV174" s="47"/>
      <c r="CW174" s="47"/>
      <c r="CX174" s="47"/>
      <c r="DA174" s="13"/>
      <c r="DB174" s="13"/>
      <c r="DC174" s="13"/>
      <c r="DD174" s="13"/>
      <c r="DE174" s="13"/>
      <c r="DF174" s="13"/>
      <c r="DG174" s="13"/>
      <c r="DH174" s="13"/>
      <c r="DI174" s="13"/>
      <c r="DJ174" s="13"/>
      <c r="DK174" s="13"/>
      <c r="DL174" s="13"/>
      <c r="DM174" s="13"/>
      <c r="DN174" s="13"/>
      <c r="DO174" s="14"/>
      <c r="DP174" s="13"/>
      <c r="DS174" s="13"/>
      <c r="DT174" s="13"/>
      <c r="DU174" s="13"/>
      <c r="DV174" s="13"/>
      <c r="DW174" s="13"/>
      <c r="DX174" s="13"/>
      <c r="DY174" s="13"/>
      <c r="DZ174" s="13"/>
      <c r="EA174" s="13"/>
      <c r="EB174" s="13"/>
      <c r="EC174" s="13"/>
      <c r="ED174" s="13"/>
      <c r="EE174" s="13"/>
      <c r="EF174" s="13"/>
      <c r="EG174" s="14"/>
      <c r="EH174" s="13"/>
      <c r="EK174" s="13"/>
      <c r="EL174" s="13"/>
      <c r="EM174" s="13"/>
      <c r="EN174" s="13"/>
      <c r="EO174" s="13"/>
      <c r="EP174" s="13"/>
      <c r="EQ174" s="13"/>
      <c r="ER174" s="13"/>
      <c r="ES174" s="13"/>
      <c r="ET174" s="13"/>
      <c r="EU174" s="13"/>
      <c r="EV174" s="13"/>
      <c r="EW174" s="13"/>
      <c r="EX174" s="13"/>
      <c r="EY174" s="14"/>
      <c r="EZ174" s="13"/>
      <c r="FC174" s="13"/>
      <c r="FD174" s="13"/>
      <c r="FE174" s="13"/>
      <c r="FF174" s="13"/>
      <c r="FG174" s="13"/>
      <c r="FH174" s="13"/>
      <c r="FI174" s="13"/>
      <c r="FJ174" s="13"/>
      <c r="FK174" s="13"/>
      <c r="FL174" s="13"/>
      <c r="FM174" s="13"/>
      <c r="FN174" s="13"/>
      <c r="FO174" s="13"/>
      <c r="FP174" s="13"/>
      <c r="FQ174" s="14"/>
      <c r="FR174" s="13"/>
      <c r="FU174" s="13"/>
      <c r="FV174" s="13"/>
      <c r="FW174" s="13"/>
      <c r="FX174" s="13"/>
      <c r="FY174" s="13"/>
      <c r="FZ174" s="13"/>
      <c r="GA174" s="13"/>
      <c r="GB174" s="13"/>
      <c r="GC174" s="13"/>
      <c r="GD174" s="13"/>
      <c r="GE174" s="13"/>
      <c r="GF174" s="13"/>
      <c r="GG174" s="13"/>
      <c r="GH174" s="13"/>
      <c r="GI174" s="14"/>
      <c r="GJ174" s="13"/>
    </row>
    <row r="175" spans="2:192" s="12" customFormat="1" x14ac:dyDescent="0.3">
      <c r="B175" s="17"/>
      <c r="C175" s="17"/>
      <c r="D175" s="17"/>
      <c r="E175" s="17"/>
      <c r="F175" s="18"/>
      <c r="G175" s="18"/>
      <c r="H175" s="18"/>
      <c r="I175" s="18"/>
      <c r="J175" s="18"/>
      <c r="K175" s="18"/>
      <c r="L175" s="18"/>
      <c r="M175" s="18"/>
      <c r="N175" s="18"/>
      <c r="O175" s="18"/>
      <c r="P175" s="18"/>
      <c r="Q175" s="18"/>
      <c r="R175" s="47"/>
      <c r="S175" s="47"/>
      <c r="T175" s="47"/>
      <c r="U175" s="17"/>
      <c r="V175" s="17"/>
      <c r="W175" s="17"/>
      <c r="X175" s="17"/>
      <c r="Y175" s="18"/>
      <c r="Z175" s="18"/>
      <c r="AA175" s="18"/>
      <c r="AB175" s="18"/>
      <c r="AC175" s="18"/>
      <c r="AD175" s="18"/>
      <c r="AE175" s="18"/>
      <c r="AF175" s="18"/>
      <c r="AG175" s="18"/>
      <c r="AH175" s="18"/>
      <c r="AI175" s="18"/>
      <c r="AJ175" s="18"/>
      <c r="AK175" s="47"/>
      <c r="AN175" s="17"/>
      <c r="AO175" s="17"/>
      <c r="AP175" s="18"/>
      <c r="AQ175" s="18"/>
      <c r="AR175" s="18"/>
      <c r="AS175" s="18"/>
      <c r="AT175" s="18"/>
      <c r="AU175" s="18"/>
      <c r="AV175" s="18"/>
      <c r="AW175" s="18"/>
      <c r="AX175" s="18"/>
      <c r="AY175" s="18"/>
      <c r="AZ175" s="18"/>
      <c r="BA175" s="18"/>
      <c r="BB175" s="18"/>
      <c r="BC175" s="18"/>
      <c r="BD175" s="47"/>
      <c r="BE175" s="47"/>
      <c r="BF175" s="47"/>
      <c r="BG175" s="17"/>
      <c r="BH175" s="17"/>
      <c r="BI175" s="18"/>
      <c r="BJ175" s="18"/>
      <c r="BK175" s="18"/>
      <c r="BL175" s="18"/>
      <c r="BM175" s="18"/>
      <c r="BN175" s="18"/>
      <c r="BO175" s="18"/>
      <c r="BP175" s="18"/>
      <c r="BQ175" s="18"/>
      <c r="BR175" s="18"/>
      <c r="BS175" s="18"/>
      <c r="BT175" s="18"/>
      <c r="BU175" s="18"/>
      <c r="BV175" s="18"/>
      <c r="BW175" s="47"/>
      <c r="BY175" s="47"/>
      <c r="BZ175" s="17"/>
      <c r="CA175" s="17"/>
      <c r="CB175" s="18"/>
      <c r="CC175" s="18"/>
      <c r="CD175" s="18"/>
      <c r="CE175" s="18"/>
      <c r="CF175" s="18"/>
      <c r="CG175" s="18"/>
      <c r="CH175" s="18"/>
      <c r="CI175" s="18"/>
      <c r="CJ175" s="18"/>
      <c r="CK175" s="18"/>
      <c r="CL175" s="18"/>
      <c r="CM175" s="18"/>
      <c r="CN175" s="18"/>
      <c r="CO175" s="18"/>
      <c r="CP175" s="47"/>
      <c r="CQ175" s="47"/>
      <c r="CR175" s="47"/>
      <c r="CS175" s="47"/>
      <c r="CT175" s="47"/>
      <c r="CU175" s="47"/>
      <c r="CV175" s="47"/>
      <c r="CW175" s="47"/>
      <c r="CX175" s="47"/>
      <c r="DA175" s="13"/>
      <c r="DB175" s="13"/>
      <c r="DC175" s="13"/>
      <c r="DD175" s="13"/>
      <c r="DE175" s="13"/>
      <c r="DF175" s="13"/>
      <c r="DG175" s="13"/>
      <c r="DH175" s="13"/>
      <c r="DI175" s="13"/>
      <c r="DJ175" s="13"/>
      <c r="DK175" s="13"/>
      <c r="DL175" s="13"/>
      <c r="DM175" s="13"/>
      <c r="DN175" s="13"/>
      <c r="DO175" s="14"/>
      <c r="DP175" s="13"/>
      <c r="DS175" s="13"/>
      <c r="DT175" s="13"/>
      <c r="DU175" s="13"/>
      <c r="DV175" s="13"/>
      <c r="DW175" s="13"/>
      <c r="DX175" s="13"/>
      <c r="DY175" s="13"/>
      <c r="DZ175" s="13"/>
      <c r="EA175" s="13"/>
      <c r="EB175" s="13"/>
      <c r="EC175" s="13"/>
      <c r="ED175" s="13"/>
      <c r="EE175" s="13"/>
      <c r="EF175" s="13"/>
      <c r="EG175" s="14"/>
      <c r="EH175" s="13"/>
      <c r="EK175" s="13"/>
      <c r="EL175" s="13"/>
      <c r="EM175" s="13"/>
      <c r="EN175" s="13"/>
      <c r="EO175" s="13"/>
      <c r="EP175" s="13"/>
      <c r="EQ175" s="13"/>
      <c r="ER175" s="13"/>
      <c r="ES175" s="13"/>
      <c r="ET175" s="13"/>
      <c r="EU175" s="13"/>
      <c r="EV175" s="13"/>
      <c r="EW175" s="13"/>
      <c r="EX175" s="13"/>
      <c r="EY175" s="14"/>
      <c r="EZ175" s="13"/>
      <c r="FC175" s="13"/>
      <c r="FD175" s="13"/>
      <c r="FE175" s="13"/>
      <c r="FF175" s="13"/>
      <c r="FG175" s="13"/>
      <c r="FH175" s="13"/>
      <c r="FI175" s="13"/>
      <c r="FJ175" s="13"/>
      <c r="FK175" s="13"/>
      <c r="FL175" s="13"/>
      <c r="FM175" s="13"/>
      <c r="FN175" s="13"/>
      <c r="FO175" s="13"/>
      <c r="FP175" s="13"/>
      <c r="FQ175" s="14"/>
      <c r="FR175" s="13"/>
      <c r="FU175" s="13"/>
      <c r="FV175" s="13"/>
      <c r="FW175" s="13"/>
      <c r="FX175" s="13"/>
      <c r="FY175" s="13"/>
      <c r="FZ175" s="13"/>
      <c r="GA175" s="13"/>
      <c r="GB175" s="13"/>
      <c r="GC175" s="13"/>
      <c r="GD175" s="13"/>
      <c r="GE175" s="13"/>
      <c r="GF175" s="13"/>
      <c r="GG175" s="13"/>
      <c r="GH175" s="13"/>
      <c r="GI175" s="14"/>
      <c r="GJ175" s="13"/>
    </row>
    <row r="176" spans="2:192" s="12" customFormat="1" x14ac:dyDescent="0.3">
      <c r="B176" s="17"/>
      <c r="C176" s="17"/>
      <c r="D176" s="17"/>
      <c r="E176" s="17"/>
      <c r="F176" s="18"/>
      <c r="G176" s="18"/>
      <c r="H176" s="18"/>
      <c r="I176" s="18"/>
      <c r="J176" s="18"/>
      <c r="K176" s="18"/>
      <c r="L176" s="18"/>
      <c r="M176" s="18"/>
      <c r="N176" s="18"/>
      <c r="O176" s="18"/>
      <c r="P176" s="18"/>
      <c r="Q176" s="18"/>
      <c r="R176" s="47"/>
      <c r="S176" s="47"/>
      <c r="T176" s="47"/>
      <c r="U176" s="17"/>
      <c r="V176" s="17"/>
      <c r="W176" s="17"/>
      <c r="X176" s="17"/>
      <c r="Y176" s="18"/>
      <c r="Z176" s="18"/>
      <c r="AA176" s="18"/>
      <c r="AB176" s="18"/>
      <c r="AC176" s="18"/>
      <c r="AD176" s="18"/>
      <c r="AE176" s="18"/>
      <c r="AF176" s="18"/>
      <c r="AG176" s="18"/>
      <c r="AH176" s="18"/>
      <c r="AI176" s="18"/>
      <c r="AJ176" s="18"/>
      <c r="AK176" s="47"/>
      <c r="AN176" s="17"/>
      <c r="AO176" s="17"/>
      <c r="AP176" s="18"/>
      <c r="AQ176" s="18"/>
      <c r="AR176" s="18"/>
      <c r="AS176" s="18"/>
      <c r="AT176" s="18"/>
      <c r="AU176" s="18"/>
      <c r="AV176" s="18"/>
      <c r="AW176" s="18"/>
      <c r="AX176" s="18"/>
      <c r="AY176" s="18"/>
      <c r="AZ176" s="18"/>
      <c r="BA176" s="18"/>
      <c r="BB176" s="18"/>
      <c r="BC176" s="18"/>
      <c r="BD176" s="47"/>
      <c r="BE176" s="47"/>
      <c r="BF176" s="47"/>
      <c r="BG176" s="17"/>
      <c r="BH176" s="17"/>
      <c r="BI176" s="18"/>
      <c r="BJ176" s="18"/>
      <c r="BK176" s="18"/>
      <c r="BL176" s="18"/>
      <c r="BM176" s="18"/>
      <c r="BN176" s="18"/>
      <c r="BO176" s="18"/>
      <c r="BP176" s="18"/>
      <c r="BQ176" s="18"/>
      <c r="BR176" s="18"/>
      <c r="BS176" s="18"/>
      <c r="BT176" s="18"/>
      <c r="BU176" s="18"/>
      <c r="BV176" s="18"/>
      <c r="BW176" s="47"/>
      <c r="BY176" s="47"/>
      <c r="BZ176" s="17"/>
      <c r="CA176" s="17"/>
      <c r="CB176" s="18"/>
      <c r="CC176" s="18"/>
      <c r="CD176" s="18"/>
      <c r="CE176" s="18"/>
      <c r="CF176" s="18"/>
      <c r="CG176" s="18"/>
      <c r="CH176" s="18"/>
      <c r="CI176" s="18"/>
      <c r="CJ176" s="18"/>
      <c r="CK176" s="18"/>
      <c r="CL176" s="18"/>
      <c r="CM176" s="18"/>
      <c r="CN176" s="18"/>
      <c r="CO176" s="18"/>
      <c r="CP176" s="47"/>
      <c r="CQ176" s="47"/>
      <c r="CR176" s="47"/>
      <c r="CS176" s="47"/>
      <c r="CT176" s="47"/>
      <c r="CU176" s="47"/>
      <c r="CV176" s="47"/>
      <c r="CW176" s="47"/>
      <c r="CX176" s="47"/>
      <c r="DA176" s="13"/>
      <c r="DB176" s="13"/>
      <c r="DC176" s="13"/>
      <c r="DD176" s="13"/>
      <c r="DE176" s="13"/>
      <c r="DF176" s="13"/>
      <c r="DG176" s="13"/>
      <c r="DH176" s="13"/>
      <c r="DI176" s="13"/>
      <c r="DJ176" s="13"/>
      <c r="DK176" s="13"/>
      <c r="DL176" s="13"/>
      <c r="DM176" s="13"/>
      <c r="DN176" s="13"/>
      <c r="DO176" s="14"/>
      <c r="DP176" s="13"/>
      <c r="DS176" s="13"/>
      <c r="DT176" s="13"/>
      <c r="DU176" s="13"/>
      <c r="DV176" s="13"/>
      <c r="DW176" s="13"/>
      <c r="DX176" s="13"/>
      <c r="DY176" s="13"/>
      <c r="DZ176" s="13"/>
      <c r="EA176" s="13"/>
      <c r="EB176" s="13"/>
      <c r="EC176" s="13"/>
      <c r="ED176" s="13"/>
      <c r="EE176" s="13"/>
      <c r="EF176" s="13"/>
      <c r="EG176" s="14"/>
      <c r="EH176" s="13"/>
      <c r="EK176" s="13"/>
      <c r="EL176" s="13"/>
      <c r="EM176" s="13"/>
      <c r="EN176" s="13"/>
      <c r="EO176" s="13"/>
      <c r="EP176" s="13"/>
      <c r="EQ176" s="13"/>
      <c r="ER176" s="13"/>
      <c r="ES176" s="13"/>
      <c r="ET176" s="13"/>
      <c r="EU176" s="13"/>
      <c r="EV176" s="13"/>
      <c r="EW176" s="13"/>
      <c r="EX176" s="13"/>
      <c r="EY176" s="14"/>
      <c r="EZ176" s="13"/>
      <c r="FC176" s="13"/>
      <c r="FD176" s="13"/>
      <c r="FE176" s="13"/>
      <c r="FF176" s="13"/>
      <c r="FG176" s="13"/>
      <c r="FH176" s="13"/>
      <c r="FI176" s="13"/>
      <c r="FJ176" s="13"/>
      <c r="FK176" s="13"/>
      <c r="FL176" s="13"/>
      <c r="FM176" s="13"/>
      <c r="FN176" s="13"/>
      <c r="FO176" s="13"/>
      <c r="FP176" s="13"/>
      <c r="FQ176" s="14"/>
      <c r="FR176" s="13"/>
      <c r="FU176" s="13"/>
      <c r="FV176" s="13"/>
      <c r="FW176" s="13"/>
      <c r="FX176" s="13"/>
      <c r="FY176" s="13"/>
      <c r="FZ176" s="13"/>
      <c r="GA176" s="13"/>
      <c r="GB176" s="13"/>
      <c r="GC176" s="13"/>
      <c r="GD176" s="13"/>
      <c r="GE176" s="13"/>
      <c r="GF176" s="13"/>
      <c r="GG176" s="13"/>
      <c r="GH176" s="13"/>
      <c r="GI176" s="14"/>
      <c r="GJ176" s="13"/>
    </row>
    <row r="177" spans="2:192" s="12" customFormat="1" x14ac:dyDescent="0.3">
      <c r="B177" s="17"/>
      <c r="C177" s="17"/>
      <c r="D177" s="17"/>
      <c r="E177" s="17"/>
      <c r="F177" s="18"/>
      <c r="G177" s="18"/>
      <c r="H177" s="18"/>
      <c r="I177" s="18"/>
      <c r="J177" s="18"/>
      <c r="K177" s="18"/>
      <c r="L177" s="18"/>
      <c r="M177" s="18"/>
      <c r="N177" s="18"/>
      <c r="O177" s="18"/>
      <c r="P177" s="18"/>
      <c r="Q177" s="18"/>
      <c r="R177" s="47"/>
      <c r="S177" s="47"/>
      <c r="T177" s="47"/>
      <c r="U177" s="17"/>
      <c r="V177" s="17"/>
      <c r="W177" s="17"/>
      <c r="X177" s="17"/>
      <c r="Y177" s="18"/>
      <c r="Z177" s="18"/>
      <c r="AA177" s="18"/>
      <c r="AB177" s="18"/>
      <c r="AC177" s="18"/>
      <c r="AD177" s="18"/>
      <c r="AE177" s="18"/>
      <c r="AF177" s="18"/>
      <c r="AG177" s="18"/>
      <c r="AH177" s="18"/>
      <c r="AI177" s="18"/>
      <c r="AJ177" s="18"/>
      <c r="AK177" s="47"/>
      <c r="AN177" s="17"/>
      <c r="AO177" s="17"/>
      <c r="AP177" s="18"/>
      <c r="AQ177" s="18"/>
      <c r="AR177" s="18"/>
      <c r="AS177" s="18"/>
      <c r="AT177" s="18"/>
      <c r="AU177" s="18"/>
      <c r="AV177" s="18"/>
      <c r="AW177" s="18"/>
      <c r="AX177" s="18"/>
      <c r="AY177" s="18"/>
      <c r="AZ177" s="18"/>
      <c r="BA177" s="18"/>
      <c r="BB177" s="18"/>
      <c r="BC177" s="18"/>
      <c r="BD177" s="47"/>
      <c r="BE177" s="47"/>
      <c r="BF177" s="47"/>
      <c r="BG177" s="17"/>
      <c r="BH177" s="17"/>
      <c r="BI177" s="18"/>
      <c r="BJ177" s="18"/>
      <c r="BK177" s="18"/>
      <c r="BL177" s="18"/>
      <c r="BM177" s="18"/>
      <c r="BN177" s="18"/>
      <c r="BO177" s="18"/>
      <c r="BP177" s="18"/>
      <c r="BQ177" s="18"/>
      <c r="BR177" s="18"/>
      <c r="BS177" s="18"/>
      <c r="BT177" s="18"/>
      <c r="BU177" s="18"/>
      <c r="BV177" s="18"/>
      <c r="BW177" s="47"/>
      <c r="BY177" s="47"/>
      <c r="BZ177" s="17"/>
      <c r="CA177" s="17"/>
      <c r="CB177" s="18"/>
      <c r="CC177" s="18"/>
      <c r="CD177" s="18"/>
      <c r="CE177" s="18"/>
      <c r="CF177" s="18"/>
      <c r="CG177" s="18"/>
      <c r="CH177" s="18"/>
      <c r="CI177" s="18"/>
      <c r="CJ177" s="18"/>
      <c r="CK177" s="18"/>
      <c r="CL177" s="18"/>
      <c r="CM177" s="18"/>
      <c r="CN177" s="18"/>
      <c r="CO177" s="18"/>
      <c r="CP177" s="47"/>
      <c r="CQ177" s="47"/>
      <c r="CR177" s="47"/>
      <c r="CS177" s="47"/>
      <c r="CT177" s="47"/>
      <c r="CU177" s="47"/>
      <c r="CV177" s="47"/>
      <c r="CW177" s="47"/>
      <c r="CX177" s="47"/>
      <c r="DA177" s="13"/>
      <c r="DB177" s="13"/>
      <c r="DC177" s="13"/>
      <c r="DD177" s="13"/>
      <c r="DE177" s="13"/>
      <c r="DF177" s="13"/>
      <c r="DG177" s="13"/>
      <c r="DH177" s="13"/>
      <c r="DI177" s="13"/>
      <c r="DJ177" s="13"/>
      <c r="DK177" s="13"/>
      <c r="DL177" s="13"/>
      <c r="DM177" s="13"/>
      <c r="DN177" s="13"/>
      <c r="DO177" s="14"/>
      <c r="DP177" s="13"/>
      <c r="DS177" s="13"/>
      <c r="DT177" s="13"/>
      <c r="DU177" s="13"/>
      <c r="DV177" s="13"/>
      <c r="DW177" s="13"/>
      <c r="DX177" s="13"/>
      <c r="DY177" s="13"/>
      <c r="DZ177" s="13"/>
      <c r="EA177" s="13"/>
      <c r="EB177" s="13"/>
      <c r="EC177" s="13"/>
      <c r="ED177" s="13"/>
      <c r="EE177" s="13"/>
      <c r="EF177" s="13"/>
      <c r="EG177" s="14"/>
      <c r="EH177" s="13"/>
      <c r="EK177" s="13"/>
      <c r="EL177" s="13"/>
      <c r="EM177" s="13"/>
      <c r="EN177" s="13"/>
      <c r="EO177" s="13"/>
      <c r="EP177" s="13"/>
      <c r="EQ177" s="13"/>
      <c r="ER177" s="13"/>
      <c r="ES177" s="13"/>
      <c r="ET177" s="13"/>
      <c r="EU177" s="13"/>
      <c r="EV177" s="13"/>
      <c r="EW177" s="13"/>
      <c r="EX177" s="13"/>
      <c r="EY177" s="14"/>
      <c r="EZ177" s="13"/>
      <c r="FC177" s="13"/>
      <c r="FD177" s="13"/>
      <c r="FE177" s="13"/>
      <c r="FF177" s="13"/>
      <c r="FG177" s="13"/>
      <c r="FH177" s="13"/>
      <c r="FI177" s="13"/>
      <c r="FJ177" s="13"/>
      <c r="FK177" s="13"/>
      <c r="FL177" s="13"/>
      <c r="FM177" s="13"/>
      <c r="FN177" s="13"/>
      <c r="FO177" s="13"/>
      <c r="FP177" s="13"/>
      <c r="FQ177" s="14"/>
      <c r="FR177" s="13"/>
      <c r="FU177" s="13"/>
      <c r="FV177" s="13"/>
      <c r="FW177" s="13"/>
      <c r="FX177" s="13"/>
      <c r="FY177" s="13"/>
      <c r="FZ177" s="13"/>
      <c r="GA177" s="13"/>
      <c r="GB177" s="13"/>
      <c r="GC177" s="13"/>
      <c r="GD177" s="13"/>
      <c r="GE177" s="13"/>
      <c r="GF177" s="13"/>
      <c r="GG177" s="13"/>
      <c r="GH177" s="13"/>
      <c r="GI177" s="14"/>
      <c r="GJ177" s="13"/>
    </row>
    <row r="178" spans="2:192" s="12" customFormat="1" x14ac:dyDescent="0.3">
      <c r="B178" s="17"/>
      <c r="C178" s="17"/>
      <c r="D178" s="17"/>
      <c r="E178" s="17"/>
      <c r="F178" s="18"/>
      <c r="G178" s="18"/>
      <c r="H178" s="18"/>
      <c r="I178" s="18"/>
      <c r="J178" s="18"/>
      <c r="K178" s="18"/>
      <c r="L178" s="18"/>
      <c r="M178" s="18"/>
      <c r="N178" s="18"/>
      <c r="O178" s="18"/>
      <c r="P178" s="18"/>
      <c r="Q178" s="18"/>
      <c r="R178" s="47"/>
      <c r="S178" s="47"/>
      <c r="T178" s="47"/>
      <c r="U178" s="17"/>
      <c r="V178" s="17"/>
      <c r="W178" s="17"/>
      <c r="X178" s="17"/>
      <c r="Y178" s="18"/>
      <c r="Z178" s="18"/>
      <c r="AA178" s="18"/>
      <c r="AB178" s="18"/>
      <c r="AC178" s="18"/>
      <c r="AD178" s="18"/>
      <c r="AE178" s="18"/>
      <c r="AF178" s="18"/>
      <c r="AG178" s="18"/>
      <c r="AH178" s="18"/>
      <c r="AI178" s="18"/>
      <c r="AJ178" s="18"/>
      <c r="AK178" s="47"/>
      <c r="AN178" s="17"/>
      <c r="AO178" s="17"/>
      <c r="AP178" s="18"/>
      <c r="AQ178" s="18"/>
      <c r="AR178" s="18"/>
      <c r="AS178" s="18"/>
      <c r="AT178" s="18"/>
      <c r="AU178" s="18"/>
      <c r="AV178" s="18"/>
      <c r="AW178" s="18"/>
      <c r="AX178" s="18"/>
      <c r="AY178" s="18"/>
      <c r="AZ178" s="18"/>
      <c r="BA178" s="18"/>
      <c r="BB178" s="18"/>
      <c r="BC178" s="18"/>
      <c r="BD178" s="47"/>
      <c r="BE178" s="47"/>
      <c r="BF178" s="47"/>
      <c r="BG178" s="17"/>
      <c r="BH178" s="17"/>
      <c r="BI178" s="18"/>
      <c r="BJ178" s="18"/>
      <c r="BK178" s="18"/>
      <c r="BL178" s="18"/>
      <c r="BM178" s="18"/>
      <c r="BN178" s="18"/>
      <c r="BO178" s="18"/>
      <c r="BP178" s="18"/>
      <c r="BQ178" s="18"/>
      <c r="BR178" s="18"/>
      <c r="BS178" s="18"/>
      <c r="BT178" s="18"/>
      <c r="BU178" s="18"/>
      <c r="BV178" s="18"/>
      <c r="BW178" s="47"/>
      <c r="BY178" s="47"/>
      <c r="BZ178" s="17"/>
      <c r="CA178" s="17"/>
      <c r="CB178" s="18"/>
      <c r="CC178" s="18"/>
      <c r="CD178" s="18"/>
      <c r="CE178" s="18"/>
      <c r="CF178" s="18"/>
      <c r="CG178" s="18"/>
      <c r="CH178" s="18"/>
      <c r="CI178" s="18"/>
      <c r="CJ178" s="18"/>
      <c r="CK178" s="18"/>
      <c r="CL178" s="18"/>
      <c r="CM178" s="18"/>
      <c r="CN178" s="18"/>
      <c r="CO178" s="18"/>
      <c r="CP178" s="47"/>
      <c r="CQ178" s="47"/>
      <c r="CR178" s="47"/>
      <c r="CS178" s="47"/>
      <c r="CT178" s="47"/>
      <c r="CU178" s="47"/>
      <c r="CV178" s="47"/>
      <c r="CW178" s="47"/>
      <c r="CX178" s="47"/>
      <c r="DA178" s="13"/>
      <c r="DB178" s="13"/>
      <c r="DC178" s="13"/>
      <c r="DD178" s="13"/>
      <c r="DE178" s="13"/>
      <c r="DF178" s="13"/>
      <c r="DG178" s="13"/>
      <c r="DH178" s="13"/>
      <c r="DI178" s="13"/>
      <c r="DJ178" s="13"/>
      <c r="DK178" s="13"/>
      <c r="DL178" s="13"/>
      <c r="DM178" s="13"/>
      <c r="DN178" s="13"/>
      <c r="DO178" s="14"/>
      <c r="DP178" s="13"/>
      <c r="DS178" s="13"/>
      <c r="DT178" s="13"/>
      <c r="DU178" s="13"/>
      <c r="DV178" s="13"/>
      <c r="DW178" s="13"/>
      <c r="DX178" s="13"/>
      <c r="DY178" s="13"/>
      <c r="DZ178" s="13"/>
      <c r="EA178" s="13"/>
      <c r="EB178" s="13"/>
      <c r="EC178" s="13"/>
      <c r="ED178" s="13"/>
      <c r="EE178" s="13"/>
      <c r="EF178" s="13"/>
      <c r="EG178" s="14"/>
      <c r="EH178" s="13"/>
      <c r="EK178" s="13"/>
      <c r="EL178" s="13"/>
      <c r="EM178" s="13"/>
      <c r="EN178" s="13"/>
      <c r="EO178" s="13"/>
      <c r="EP178" s="13"/>
      <c r="EQ178" s="13"/>
      <c r="ER178" s="13"/>
      <c r="ES178" s="13"/>
      <c r="ET178" s="13"/>
      <c r="EU178" s="13"/>
      <c r="EV178" s="13"/>
      <c r="EW178" s="13"/>
      <c r="EX178" s="13"/>
      <c r="EY178" s="14"/>
      <c r="EZ178" s="13"/>
      <c r="FC178" s="13"/>
      <c r="FD178" s="13"/>
      <c r="FE178" s="13"/>
      <c r="FF178" s="13"/>
      <c r="FG178" s="13"/>
      <c r="FH178" s="13"/>
      <c r="FI178" s="13"/>
      <c r="FJ178" s="13"/>
      <c r="FK178" s="13"/>
      <c r="FL178" s="13"/>
      <c r="FM178" s="13"/>
      <c r="FN178" s="13"/>
      <c r="FO178" s="13"/>
      <c r="FP178" s="13"/>
      <c r="FQ178" s="14"/>
      <c r="FR178" s="13"/>
      <c r="FU178" s="13"/>
      <c r="FV178" s="13"/>
      <c r="FW178" s="13"/>
      <c r="FX178" s="13"/>
      <c r="FY178" s="13"/>
      <c r="FZ178" s="13"/>
      <c r="GA178" s="13"/>
      <c r="GB178" s="13"/>
      <c r="GC178" s="13"/>
      <c r="GD178" s="13"/>
      <c r="GE178" s="13"/>
      <c r="GF178" s="13"/>
      <c r="GG178" s="13"/>
      <c r="GH178" s="13"/>
      <c r="GI178" s="14"/>
      <c r="GJ178" s="13"/>
    </row>
    <row r="179" spans="2:192" s="12" customFormat="1" x14ac:dyDescent="0.3">
      <c r="B179" s="17"/>
      <c r="C179" s="17"/>
      <c r="D179" s="17"/>
      <c r="E179" s="17"/>
      <c r="F179" s="18"/>
      <c r="G179" s="18"/>
      <c r="H179" s="18"/>
      <c r="I179" s="18"/>
      <c r="J179" s="18"/>
      <c r="K179" s="18"/>
      <c r="L179" s="18"/>
      <c r="M179" s="18"/>
      <c r="N179" s="18"/>
      <c r="O179" s="18"/>
      <c r="P179" s="18"/>
      <c r="Q179" s="18"/>
      <c r="R179" s="47"/>
      <c r="S179" s="47"/>
      <c r="T179" s="47"/>
      <c r="U179" s="17"/>
      <c r="V179" s="17"/>
      <c r="W179" s="17"/>
      <c r="X179" s="17"/>
      <c r="Y179" s="18"/>
      <c r="Z179" s="18"/>
      <c r="AA179" s="18"/>
      <c r="AB179" s="18"/>
      <c r="AC179" s="18"/>
      <c r="AD179" s="18"/>
      <c r="AE179" s="18"/>
      <c r="AF179" s="18"/>
      <c r="AG179" s="18"/>
      <c r="AH179" s="18"/>
      <c r="AI179" s="18"/>
      <c r="AJ179" s="18"/>
      <c r="AK179" s="47"/>
      <c r="AN179" s="17"/>
      <c r="AO179" s="17"/>
      <c r="AP179" s="18"/>
      <c r="AQ179" s="18"/>
      <c r="AR179" s="18"/>
      <c r="AS179" s="18"/>
      <c r="AT179" s="18"/>
      <c r="AU179" s="18"/>
      <c r="AV179" s="18"/>
      <c r="AW179" s="18"/>
      <c r="AX179" s="18"/>
      <c r="AY179" s="18"/>
      <c r="AZ179" s="18"/>
      <c r="BA179" s="18"/>
      <c r="BB179" s="18"/>
      <c r="BC179" s="18"/>
      <c r="BD179" s="47"/>
      <c r="BE179" s="47"/>
      <c r="BF179" s="47"/>
      <c r="BG179" s="17"/>
      <c r="BH179" s="17"/>
      <c r="BI179" s="18"/>
      <c r="BJ179" s="18"/>
      <c r="BK179" s="18"/>
      <c r="BL179" s="18"/>
      <c r="BM179" s="18"/>
      <c r="BN179" s="18"/>
      <c r="BO179" s="18"/>
      <c r="BP179" s="18"/>
      <c r="BQ179" s="18"/>
      <c r="BR179" s="18"/>
      <c r="BS179" s="18"/>
      <c r="BT179" s="18"/>
      <c r="BU179" s="18"/>
      <c r="BV179" s="18"/>
      <c r="BW179" s="47"/>
      <c r="BY179" s="47"/>
      <c r="BZ179" s="17"/>
      <c r="CA179" s="17"/>
      <c r="CB179" s="18"/>
      <c r="CC179" s="18"/>
      <c r="CD179" s="18"/>
      <c r="CE179" s="18"/>
      <c r="CF179" s="18"/>
      <c r="CG179" s="18"/>
      <c r="CH179" s="18"/>
      <c r="CI179" s="18"/>
      <c r="CJ179" s="18"/>
      <c r="CK179" s="18"/>
      <c r="CL179" s="18"/>
      <c r="CM179" s="18"/>
      <c r="CN179" s="18"/>
      <c r="CO179" s="18"/>
      <c r="CP179" s="47"/>
      <c r="CQ179" s="47"/>
      <c r="CR179" s="47"/>
      <c r="CS179" s="47"/>
      <c r="CT179" s="47"/>
      <c r="CU179" s="47"/>
      <c r="CV179" s="47"/>
      <c r="CW179" s="47"/>
      <c r="CX179" s="47"/>
      <c r="DA179" s="13"/>
      <c r="DB179" s="13"/>
      <c r="DC179" s="13"/>
      <c r="DD179" s="13"/>
      <c r="DE179" s="13"/>
      <c r="DF179" s="13"/>
      <c r="DG179" s="13"/>
      <c r="DH179" s="13"/>
      <c r="DI179" s="13"/>
      <c r="DJ179" s="13"/>
      <c r="DK179" s="13"/>
      <c r="DL179" s="13"/>
      <c r="DM179" s="13"/>
      <c r="DN179" s="13"/>
      <c r="DO179" s="14"/>
      <c r="DP179" s="13"/>
      <c r="DS179" s="13"/>
      <c r="DT179" s="13"/>
      <c r="DU179" s="13"/>
      <c r="DV179" s="13"/>
      <c r="DW179" s="13"/>
      <c r="DX179" s="13"/>
      <c r="DY179" s="13"/>
      <c r="DZ179" s="13"/>
      <c r="EA179" s="13"/>
      <c r="EB179" s="13"/>
      <c r="EC179" s="13"/>
      <c r="ED179" s="13"/>
      <c r="EE179" s="13"/>
      <c r="EF179" s="13"/>
      <c r="EG179" s="14"/>
      <c r="EH179" s="13"/>
      <c r="EK179" s="13"/>
      <c r="EL179" s="13"/>
      <c r="EM179" s="13"/>
      <c r="EN179" s="13"/>
      <c r="EO179" s="13"/>
      <c r="EP179" s="13"/>
      <c r="EQ179" s="13"/>
      <c r="ER179" s="13"/>
      <c r="ES179" s="13"/>
      <c r="ET179" s="13"/>
      <c r="EU179" s="13"/>
      <c r="EV179" s="13"/>
      <c r="EW179" s="13"/>
      <c r="EX179" s="13"/>
      <c r="EY179" s="14"/>
      <c r="EZ179" s="13"/>
      <c r="FC179" s="13"/>
      <c r="FD179" s="13"/>
      <c r="FE179" s="13"/>
      <c r="FF179" s="13"/>
      <c r="FG179" s="13"/>
      <c r="FH179" s="13"/>
      <c r="FI179" s="13"/>
      <c r="FJ179" s="13"/>
      <c r="FK179" s="13"/>
      <c r="FL179" s="13"/>
      <c r="FM179" s="13"/>
      <c r="FN179" s="13"/>
      <c r="FO179" s="13"/>
      <c r="FP179" s="13"/>
      <c r="FQ179" s="14"/>
      <c r="FR179" s="13"/>
      <c r="FU179" s="13"/>
      <c r="FV179" s="13"/>
      <c r="FW179" s="13"/>
      <c r="FX179" s="13"/>
      <c r="FY179" s="13"/>
      <c r="FZ179" s="13"/>
      <c r="GA179" s="13"/>
      <c r="GB179" s="13"/>
      <c r="GC179" s="13"/>
      <c r="GD179" s="13"/>
      <c r="GE179" s="13"/>
      <c r="GF179" s="13"/>
      <c r="GG179" s="13"/>
      <c r="GH179" s="13"/>
      <c r="GI179" s="14"/>
      <c r="GJ179" s="13"/>
    </row>
    <row r="180" spans="2:192" s="12" customFormat="1" x14ac:dyDescent="0.3">
      <c r="B180" s="17"/>
      <c r="C180" s="17"/>
      <c r="D180" s="17"/>
      <c r="E180" s="17"/>
      <c r="F180" s="18"/>
      <c r="G180" s="18"/>
      <c r="H180" s="18"/>
      <c r="I180" s="18"/>
      <c r="J180" s="18"/>
      <c r="K180" s="18"/>
      <c r="L180" s="18"/>
      <c r="M180" s="18"/>
      <c r="N180" s="18"/>
      <c r="O180" s="18"/>
      <c r="P180" s="18"/>
      <c r="Q180" s="18"/>
      <c r="R180" s="47"/>
      <c r="S180" s="47"/>
      <c r="T180" s="47"/>
      <c r="U180" s="17"/>
      <c r="V180" s="17"/>
      <c r="W180" s="17"/>
      <c r="X180" s="17"/>
      <c r="Y180" s="18"/>
      <c r="Z180" s="18"/>
      <c r="AA180" s="18"/>
      <c r="AB180" s="18"/>
      <c r="AC180" s="18"/>
      <c r="AD180" s="18"/>
      <c r="AE180" s="18"/>
      <c r="AF180" s="18"/>
      <c r="AG180" s="18"/>
      <c r="AH180" s="18"/>
      <c r="AI180" s="18"/>
      <c r="AJ180" s="18"/>
      <c r="AK180" s="47"/>
      <c r="AN180" s="17"/>
      <c r="AO180" s="17"/>
      <c r="AP180" s="18"/>
      <c r="AQ180" s="18"/>
      <c r="AR180" s="18"/>
      <c r="AS180" s="18"/>
      <c r="AT180" s="18"/>
      <c r="AU180" s="18"/>
      <c r="AV180" s="18"/>
      <c r="AW180" s="18"/>
      <c r="AX180" s="18"/>
      <c r="AY180" s="18"/>
      <c r="AZ180" s="18"/>
      <c r="BA180" s="18"/>
      <c r="BB180" s="18"/>
      <c r="BC180" s="18"/>
      <c r="BD180" s="47"/>
      <c r="BE180" s="47"/>
      <c r="BF180" s="47"/>
      <c r="BG180" s="17"/>
      <c r="BH180" s="17"/>
      <c r="BI180" s="18"/>
      <c r="BJ180" s="18"/>
      <c r="BK180" s="18"/>
      <c r="BL180" s="18"/>
      <c r="BM180" s="18"/>
      <c r="BN180" s="18"/>
      <c r="BO180" s="18"/>
      <c r="BP180" s="18"/>
      <c r="BQ180" s="18"/>
      <c r="BR180" s="18"/>
      <c r="BS180" s="18"/>
      <c r="BT180" s="18"/>
      <c r="BU180" s="18"/>
      <c r="BV180" s="18"/>
      <c r="BW180" s="47"/>
      <c r="BY180" s="47"/>
      <c r="BZ180" s="17"/>
      <c r="CA180" s="17"/>
      <c r="CB180" s="18"/>
      <c r="CC180" s="18"/>
      <c r="CD180" s="18"/>
      <c r="CE180" s="18"/>
      <c r="CF180" s="18"/>
      <c r="CG180" s="18"/>
      <c r="CH180" s="18"/>
      <c r="CI180" s="18"/>
      <c r="CJ180" s="18"/>
      <c r="CK180" s="18"/>
      <c r="CL180" s="18"/>
      <c r="CM180" s="18"/>
      <c r="CN180" s="18"/>
      <c r="CO180" s="18"/>
      <c r="CP180" s="47"/>
      <c r="CQ180" s="47"/>
      <c r="CR180" s="47"/>
      <c r="CS180" s="47"/>
      <c r="CT180" s="47"/>
      <c r="CU180" s="47"/>
      <c r="CV180" s="47"/>
      <c r="CW180" s="47"/>
      <c r="CX180" s="47"/>
      <c r="DA180" s="13"/>
      <c r="DB180" s="13"/>
      <c r="DC180" s="13"/>
      <c r="DD180" s="13"/>
      <c r="DE180" s="13"/>
      <c r="DF180" s="13"/>
      <c r="DG180" s="13"/>
      <c r="DH180" s="13"/>
      <c r="DI180" s="13"/>
      <c r="DJ180" s="13"/>
      <c r="DK180" s="13"/>
      <c r="DL180" s="13"/>
      <c r="DM180" s="13"/>
      <c r="DN180" s="13"/>
      <c r="DO180" s="14"/>
      <c r="DP180" s="13"/>
      <c r="DS180" s="13"/>
      <c r="DT180" s="13"/>
      <c r="DU180" s="13"/>
      <c r="DV180" s="13"/>
      <c r="DW180" s="13"/>
      <c r="DX180" s="13"/>
      <c r="DY180" s="13"/>
      <c r="DZ180" s="13"/>
      <c r="EA180" s="13"/>
      <c r="EB180" s="13"/>
      <c r="EC180" s="13"/>
      <c r="ED180" s="13"/>
      <c r="EE180" s="13"/>
      <c r="EF180" s="13"/>
      <c r="EG180" s="14"/>
      <c r="EH180" s="13"/>
      <c r="EK180" s="13"/>
      <c r="EL180" s="13"/>
      <c r="EM180" s="13"/>
      <c r="EN180" s="13"/>
      <c r="EO180" s="13"/>
      <c r="EP180" s="13"/>
      <c r="EQ180" s="13"/>
      <c r="ER180" s="13"/>
      <c r="ES180" s="13"/>
      <c r="ET180" s="13"/>
      <c r="EU180" s="13"/>
      <c r="EV180" s="13"/>
      <c r="EW180" s="13"/>
      <c r="EX180" s="13"/>
      <c r="EY180" s="14"/>
      <c r="EZ180" s="13"/>
      <c r="FC180" s="13"/>
      <c r="FD180" s="13"/>
      <c r="FE180" s="13"/>
      <c r="FF180" s="13"/>
      <c r="FG180" s="13"/>
      <c r="FH180" s="13"/>
      <c r="FI180" s="13"/>
      <c r="FJ180" s="13"/>
      <c r="FK180" s="13"/>
      <c r="FL180" s="13"/>
      <c r="FM180" s="13"/>
      <c r="FN180" s="13"/>
      <c r="FO180" s="13"/>
      <c r="FP180" s="13"/>
      <c r="FQ180" s="14"/>
      <c r="FR180" s="13"/>
      <c r="FU180" s="13"/>
      <c r="FV180" s="13"/>
      <c r="FW180" s="13"/>
      <c r="FX180" s="13"/>
      <c r="FY180" s="13"/>
      <c r="FZ180" s="13"/>
      <c r="GA180" s="13"/>
      <c r="GB180" s="13"/>
      <c r="GC180" s="13"/>
      <c r="GD180" s="13"/>
      <c r="GE180" s="13"/>
      <c r="GF180" s="13"/>
      <c r="GG180" s="13"/>
      <c r="GH180" s="13"/>
      <c r="GI180" s="14"/>
      <c r="GJ180" s="13"/>
    </row>
    <row r="181" spans="2:192" s="12" customFormat="1" x14ac:dyDescent="0.3">
      <c r="B181" s="17"/>
      <c r="C181" s="17"/>
      <c r="D181" s="17"/>
      <c r="E181" s="17"/>
      <c r="F181" s="18"/>
      <c r="G181" s="18"/>
      <c r="H181" s="18"/>
      <c r="I181" s="18"/>
      <c r="J181" s="18"/>
      <c r="K181" s="18"/>
      <c r="L181" s="18"/>
      <c r="M181" s="18"/>
      <c r="N181" s="18"/>
      <c r="O181" s="18"/>
      <c r="P181" s="18"/>
      <c r="Q181" s="18"/>
      <c r="R181" s="47"/>
      <c r="S181" s="47"/>
      <c r="T181" s="47"/>
      <c r="U181" s="17"/>
      <c r="V181" s="17"/>
      <c r="W181" s="17"/>
      <c r="X181" s="17"/>
      <c r="Y181" s="18"/>
      <c r="Z181" s="18"/>
      <c r="AA181" s="18"/>
      <c r="AB181" s="18"/>
      <c r="AC181" s="18"/>
      <c r="AD181" s="18"/>
      <c r="AE181" s="18"/>
      <c r="AF181" s="18"/>
      <c r="AG181" s="18"/>
      <c r="AH181" s="18"/>
      <c r="AI181" s="18"/>
      <c r="AJ181" s="18"/>
      <c r="AK181" s="47"/>
      <c r="AN181" s="17"/>
      <c r="AO181" s="17"/>
      <c r="AP181" s="18"/>
      <c r="AQ181" s="18"/>
      <c r="AR181" s="18"/>
      <c r="AS181" s="18"/>
      <c r="AT181" s="18"/>
      <c r="AU181" s="18"/>
      <c r="AV181" s="18"/>
      <c r="AW181" s="18"/>
      <c r="AX181" s="18"/>
      <c r="AY181" s="18"/>
      <c r="AZ181" s="18"/>
      <c r="BA181" s="18"/>
      <c r="BB181" s="18"/>
      <c r="BC181" s="18"/>
      <c r="BD181" s="47"/>
      <c r="BE181" s="47"/>
      <c r="BF181" s="47"/>
      <c r="BG181" s="17"/>
      <c r="BH181" s="17"/>
      <c r="BI181" s="18"/>
      <c r="BJ181" s="18"/>
      <c r="BK181" s="18"/>
      <c r="BL181" s="18"/>
      <c r="BM181" s="18"/>
      <c r="BN181" s="18"/>
      <c r="BO181" s="18"/>
      <c r="BP181" s="18"/>
      <c r="BQ181" s="18"/>
      <c r="BR181" s="18"/>
      <c r="BS181" s="18"/>
      <c r="BT181" s="18"/>
      <c r="BU181" s="18"/>
      <c r="BV181" s="18"/>
      <c r="BW181" s="47"/>
      <c r="BY181" s="47"/>
      <c r="BZ181" s="17"/>
      <c r="CA181" s="17"/>
      <c r="CB181" s="18"/>
      <c r="CC181" s="18"/>
      <c r="CD181" s="18"/>
      <c r="CE181" s="18"/>
      <c r="CF181" s="18"/>
      <c r="CG181" s="18"/>
      <c r="CH181" s="18"/>
      <c r="CI181" s="18"/>
      <c r="CJ181" s="18"/>
      <c r="CK181" s="18"/>
      <c r="CL181" s="18"/>
      <c r="CM181" s="18"/>
      <c r="CN181" s="18"/>
      <c r="CO181" s="18"/>
      <c r="CP181" s="47"/>
      <c r="CQ181" s="47"/>
      <c r="CR181" s="47"/>
      <c r="CS181" s="47"/>
      <c r="CT181" s="47"/>
      <c r="CU181" s="47"/>
      <c r="CV181" s="47"/>
      <c r="CW181" s="47"/>
      <c r="CX181" s="47"/>
      <c r="DA181" s="13"/>
      <c r="DB181" s="13"/>
      <c r="DC181" s="13"/>
      <c r="DD181" s="13"/>
      <c r="DE181" s="13"/>
      <c r="DF181" s="13"/>
      <c r="DG181" s="13"/>
      <c r="DH181" s="13"/>
      <c r="DI181" s="13"/>
      <c r="DJ181" s="13"/>
      <c r="DK181" s="13"/>
      <c r="DL181" s="13"/>
      <c r="DM181" s="13"/>
      <c r="DN181" s="13"/>
      <c r="DO181" s="14"/>
      <c r="DP181" s="13"/>
      <c r="DS181" s="13"/>
      <c r="DT181" s="13"/>
      <c r="DU181" s="13"/>
      <c r="DV181" s="13"/>
      <c r="DW181" s="13"/>
      <c r="DX181" s="13"/>
      <c r="DY181" s="13"/>
      <c r="DZ181" s="13"/>
      <c r="EA181" s="13"/>
      <c r="EB181" s="13"/>
      <c r="EC181" s="13"/>
      <c r="ED181" s="13"/>
      <c r="EE181" s="13"/>
      <c r="EF181" s="13"/>
      <c r="EG181" s="14"/>
      <c r="EH181" s="13"/>
      <c r="EK181" s="13"/>
      <c r="EL181" s="13"/>
      <c r="EM181" s="13"/>
      <c r="EN181" s="13"/>
      <c r="EO181" s="13"/>
      <c r="EP181" s="13"/>
      <c r="EQ181" s="13"/>
      <c r="ER181" s="13"/>
      <c r="ES181" s="13"/>
      <c r="ET181" s="13"/>
      <c r="EU181" s="13"/>
      <c r="EV181" s="13"/>
      <c r="EW181" s="13"/>
      <c r="EX181" s="13"/>
      <c r="EY181" s="14"/>
      <c r="EZ181" s="13"/>
      <c r="FC181" s="13"/>
      <c r="FD181" s="13"/>
      <c r="FE181" s="13"/>
      <c r="FF181" s="13"/>
      <c r="FG181" s="13"/>
      <c r="FH181" s="13"/>
      <c r="FI181" s="13"/>
      <c r="FJ181" s="13"/>
      <c r="FK181" s="13"/>
      <c r="FL181" s="13"/>
      <c r="FM181" s="13"/>
      <c r="FN181" s="13"/>
      <c r="FO181" s="13"/>
      <c r="FP181" s="13"/>
      <c r="FQ181" s="14"/>
      <c r="FR181" s="13"/>
      <c r="FU181" s="13"/>
      <c r="FV181" s="13"/>
      <c r="FW181" s="13"/>
      <c r="FX181" s="13"/>
      <c r="FY181" s="13"/>
      <c r="FZ181" s="13"/>
      <c r="GA181" s="13"/>
      <c r="GB181" s="13"/>
      <c r="GC181" s="13"/>
      <c r="GD181" s="13"/>
      <c r="GE181" s="13"/>
      <c r="GF181" s="13"/>
      <c r="GG181" s="13"/>
      <c r="GH181" s="13"/>
      <c r="GI181" s="14"/>
      <c r="GJ181" s="13"/>
    </row>
    <row r="182" spans="2:192" s="12" customFormat="1" x14ac:dyDescent="0.3">
      <c r="B182" s="17"/>
      <c r="C182" s="17"/>
      <c r="D182" s="17"/>
      <c r="E182" s="17"/>
      <c r="F182" s="18"/>
      <c r="G182" s="18"/>
      <c r="H182" s="18"/>
      <c r="I182" s="18"/>
      <c r="J182" s="18"/>
      <c r="K182" s="18"/>
      <c r="L182" s="18"/>
      <c r="M182" s="18"/>
      <c r="N182" s="18"/>
      <c r="O182" s="18"/>
      <c r="P182" s="18"/>
      <c r="Q182" s="18"/>
      <c r="R182" s="47"/>
      <c r="S182" s="47"/>
      <c r="T182" s="47"/>
      <c r="U182" s="17"/>
      <c r="V182" s="17"/>
      <c r="W182" s="17"/>
      <c r="X182" s="17"/>
      <c r="Y182" s="18"/>
      <c r="Z182" s="18"/>
      <c r="AA182" s="18"/>
      <c r="AB182" s="18"/>
      <c r="AC182" s="18"/>
      <c r="AD182" s="18"/>
      <c r="AE182" s="18"/>
      <c r="AF182" s="18"/>
      <c r="AG182" s="18"/>
      <c r="AH182" s="18"/>
      <c r="AI182" s="18"/>
      <c r="AJ182" s="18"/>
      <c r="AK182" s="47"/>
      <c r="AN182" s="17"/>
      <c r="AO182" s="17"/>
      <c r="AP182" s="18"/>
      <c r="AQ182" s="18"/>
      <c r="AR182" s="18"/>
      <c r="AS182" s="18"/>
      <c r="AT182" s="18"/>
      <c r="AU182" s="18"/>
      <c r="AV182" s="18"/>
      <c r="AW182" s="18"/>
      <c r="AX182" s="18"/>
      <c r="AY182" s="18"/>
      <c r="AZ182" s="18"/>
      <c r="BA182" s="18"/>
      <c r="BB182" s="18"/>
      <c r="BC182" s="18"/>
      <c r="BD182" s="47"/>
      <c r="BE182" s="47"/>
      <c r="BF182" s="47"/>
      <c r="BG182" s="17"/>
      <c r="BH182" s="17"/>
      <c r="BI182" s="18"/>
      <c r="BJ182" s="18"/>
      <c r="BK182" s="18"/>
      <c r="BL182" s="18"/>
      <c r="BM182" s="18"/>
      <c r="BN182" s="18"/>
      <c r="BO182" s="18"/>
      <c r="BP182" s="18"/>
      <c r="BQ182" s="18"/>
      <c r="BR182" s="18"/>
      <c r="BS182" s="18"/>
      <c r="BT182" s="18"/>
      <c r="BU182" s="18"/>
      <c r="BV182" s="18"/>
      <c r="BW182" s="47"/>
      <c r="BY182" s="47"/>
      <c r="BZ182" s="17"/>
      <c r="CA182" s="17"/>
      <c r="CB182" s="18"/>
      <c r="CC182" s="18"/>
      <c r="CD182" s="18"/>
      <c r="CE182" s="18"/>
      <c r="CF182" s="18"/>
      <c r="CG182" s="18"/>
      <c r="CH182" s="18"/>
      <c r="CI182" s="18"/>
      <c r="CJ182" s="18"/>
      <c r="CK182" s="18"/>
      <c r="CL182" s="18"/>
      <c r="CM182" s="18"/>
      <c r="CN182" s="18"/>
      <c r="CO182" s="18"/>
      <c r="CP182" s="47"/>
      <c r="CQ182" s="47"/>
      <c r="CR182" s="47"/>
      <c r="CS182" s="47"/>
      <c r="CT182" s="47"/>
      <c r="CU182" s="47"/>
      <c r="CV182" s="47"/>
      <c r="CW182" s="47"/>
      <c r="CX182" s="47"/>
      <c r="DA182" s="13"/>
      <c r="DB182" s="13"/>
      <c r="DC182" s="13"/>
      <c r="DD182" s="13"/>
      <c r="DE182" s="13"/>
      <c r="DF182" s="13"/>
      <c r="DG182" s="13"/>
      <c r="DH182" s="13"/>
      <c r="DI182" s="13"/>
      <c r="DJ182" s="13"/>
      <c r="DK182" s="13"/>
      <c r="DL182" s="13"/>
      <c r="DM182" s="13"/>
      <c r="DN182" s="13"/>
      <c r="DO182" s="14"/>
      <c r="DP182" s="13"/>
      <c r="DS182" s="13"/>
      <c r="DT182" s="13"/>
      <c r="DU182" s="13"/>
      <c r="DV182" s="13"/>
      <c r="DW182" s="13"/>
      <c r="DX182" s="13"/>
      <c r="DY182" s="13"/>
      <c r="DZ182" s="13"/>
      <c r="EA182" s="13"/>
      <c r="EB182" s="13"/>
      <c r="EC182" s="13"/>
      <c r="ED182" s="13"/>
      <c r="EE182" s="13"/>
      <c r="EF182" s="13"/>
      <c r="EG182" s="14"/>
      <c r="EH182" s="13"/>
      <c r="EK182" s="13"/>
      <c r="EL182" s="13"/>
      <c r="EM182" s="13"/>
      <c r="EN182" s="13"/>
      <c r="EO182" s="13"/>
      <c r="EP182" s="13"/>
      <c r="EQ182" s="13"/>
      <c r="ER182" s="13"/>
      <c r="ES182" s="13"/>
      <c r="ET182" s="13"/>
      <c r="EU182" s="13"/>
      <c r="EV182" s="13"/>
      <c r="EW182" s="13"/>
      <c r="EX182" s="13"/>
      <c r="EY182" s="14"/>
      <c r="EZ182" s="13"/>
      <c r="FC182" s="13"/>
      <c r="FD182" s="13"/>
      <c r="FE182" s="13"/>
      <c r="FF182" s="13"/>
      <c r="FG182" s="13"/>
      <c r="FH182" s="13"/>
      <c r="FI182" s="13"/>
      <c r="FJ182" s="13"/>
      <c r="FK182" s="13"/>
      <c r="FL182" s="13"/>
      <c r="FM182" s="13"/>
      <c r="FN182" s="13"/>
      <c r="FO182" s="13"/>
      <c r="FP182" s="13"/>
      <c r="FQ182" s="14"/>
      <c r="FR182" s="13"/>
      <c r="FU182" s="13"/>
      <c r="FV182" s="13"/>
      <c r="FW182" s="13"/>
      <c r="FX182" s="13"/>
      <c r="FY182" s="13"/>
      <c r="FZ182" s="13"/>
      <c r="GA182" s="13"/>
      <c r="GB182" s="13"/>
      <c r="GC182" s="13"/>
      <c r="GD182" s="13"/>
      <c r="GE182" s="13"/>
      <c r="GF182" s="13"/>
      <c r="GG182" s="13"/>
      <c r="GH182" s="13"/>
      <c r="GI182" s="14"/>
      <c r="GJ182" s="13"/>
    </row>
    <row r="183" spans="2:192" s="12" customFormat="1" x14ac:dyDescent="0.3">
      <c r="B183" s="17"/>
      <c r="C183" s="17"/>
      <c r="D183" s="17"/>
      <c r="E183" s="17"/>
      <c r="F183" s="18"/>
      <c r="G183" s="18"/>
      <c r="H183" s="18"/>
      <c r="I183" s="18"/>
      <c r="J183" s="18"/>
      <c r="K183" s="18"/>
      <c r="L183" s="18"/>
      <c r="M183" s="18"/>
      <c r="N183" s="18"/>
      <c r="O183" s="18"/>
      <c r="P183" s="18"/>
      <c r="Q183" s="18"/>
      <c r="R183" s="47"/>
      <c r="S183" s="47"/>
      <c r="T183" s="47"/>
      <c r="U183" s="17"/>
      <c r="V183" s="17"/>
      <c r="W183" s="17"/>
      <c r="X183" s="17"/>
      <c r="Y183" s="18"/>
      <c r="Z183" s="18"/>
      <c r="AA183" s="18"/>
      <c r="AB183" s="18"/>
      <c r="AC183" s="18"/>
      <c r="AD183" s="18"/>
      <c r="AE183" s="18"/>
      <c r="AF183" s="18"/>
      <c r="AG183" s="18"/>
      <c r="AH183" s="18"/>
      <c r="AI183" s="18"/>
      <c r="AJ183" s="18"/>
      <c r="AK183" s="47"/>
      <c r="AN183" s="17"/>
      <c r="AO183" s="17"/>
      <c r="AP183" s="18"/>
      <c r="AQ183" s="18"/>
      <c r="AR183" s="18"/>
      <c r="AS183" s="18"/>
      <c r="AT183" s="18"/>
      <c r="AU183" s="18"/>
      <c r="AV183" s="18"/>
      <c r="AW183" s="18"/>
      <c r="AX183" s="18"/>
      <c r="AY183" s="18"/>
      <c r="AZ183" s="18"/>
      <c r="BA183" s="18"/>
      <c r="BB183" s="18"/>
      <c r="BC183" s="18"/>
      <c r="BD183" s="47"/>
      <c r="BE183" s="47"/>
      <c r="BF183" s="47"/>
      <c r="BG183" s="17"/>
      <c r="BH183" s="17"/>
      <c r="BI183" s="18"/>
      <c r="BJ183" s="18"/>
      <c r="BK183" s="18"/>
      <c r="BL183" s="18"/>
      <c r="BM183" s="18"/>
      <c r="BN183" s="18"/>
      <c r="BO183" s="18"/>
      <c r="BP183" s="18"/>
      <c r="BQ183" s="18"/>
      <c r="BR183" s="18"/>
      <c r="BS183" s="18"/>
      <c r="BT183" s="18"/>
      <c r="BU183" s="18"/>
      <c r="BV183" s="18"/>
      <c r="BW183" s="47"/>
      <c r="BY183" s="47"/>
      <c r="BZ183" s="17"/>
      <c r="CA183" s="17"/>
      <c r="CB183" s="18"/>
      <c r="CC183" s="18"/>
      <c r="CD183" s="18"/>
      <c r="CE183" s="18"/>
      <c r="CF183" s="18"/>
      <c r="CG183" s="18"/>
      <c r="CH183" s="18"/>
      <c r="CI183" s="18"/>
      <c r="CJ183" s="18"/>
      <c r="CK183" s="18"/>
      <c r="CL183" s="18"/>
      <c r="CM183" s="18"/>
      <c r="CN183" s="18"/>
      <c r="CO183" s="18"/>
      <c r="CP183" s="47"/>
      <c r="CQ183" s="47"/>
      <c r="CR183" s="47"/>
      <c r="CS183" s="47"/>
      <c r="CT183" s="47"/>
      <c r="CU183" s="47"/>
      <c r="CV183" s="47"/>
      <c r="CW183" s="47"/>
      <c r="CX183" s="47"/>
      <c r="DA183" s="13"/>
      <c r="DB183" s="13"/>
      <c r="DC183" s="13"/>
      <c r="DD183" s="13"/>
      <c r="DE183" s="13"/>
      <c r="DF183" s="13"/>
      <c r="DG183" s="13"/>
      <c r="DH183" s="13"/>
      <c r="DI183" s="13"/>
      <c r="DJ183" s="13"/>
      <c r="DK183" s="13"/>
      <c r="DL183" s="13"/>
      <c r="DM183" s="13"/>
      <c r="DN183" s="13"/>
      <c r="DO183" s="14"/>
      <c r="DP183" s="13"/>
      <c r="DS183" s="13"/>
      <c r="DT183" s="13"/>
      <c r="DU183" s="13"/>
      <c r="DV183" s="13"/>
      <c r="DW183" s="13"/>
      <c r="DX183" s="13"/>
      <c r="DY183" s="13"/>
      <c r="DZ183" s="13"/>
      <c r="EA183" s="13"/>
      <c r="EB183" s="13"/>
      <c r="EC183" s="13"/>
      <c r="ED183" s="13"/>
      <c r="EE183" s="13"/>
      <c r="EF183" s="13"/>
      <c r="EG183" s="14"/>
      <c r="EH183" s="13"/>
      <c r="EK183" s="13"/>
      <c r="EL183" s="13"/>
      <c r="EM183" s="13"/>
      <c r="EN183" s="13"/>
      <c r="EO183" s="13"/>
      <c r="EP183" s="13"/>
      <c r="EQ183" s="13"/>
      <c r="ER183" s="13"/>
      <c r="ES183" s="13"/>
      <c r="ET183" s="13"/>
      <c r="EU183" s="13"/>
      <c r="EV183" s="13"/>
      <c r="EW183" s="13"/>
      <c r="EX183" s="13"/>
      <c r="EY183" s="14"/>
      <c r="EZ183" s="13"/>
      <c r="FC183" s="13"/>
      <c r="FD183" s="13"/>
      <c r="FE183" s="13"/>
      <c r="FF183" s="13"/>
      <c r="FG183" s="13"/>
      <c r="FH183" s="13"/>
      <c r="FI183" s="13"/>
      <c r="FJ183" s="13"/>
      <c r="FK183" s="13"/>
      <c r="FL183" s="13"/>
      <c r="FM183" s="13"/>
      <c r="FN183" s="13"/>
      <c r="FO183" s="13"/>
      <c r="FP183" s="13"/>
      <c r="FQ183" s="14"/>
      <c r="FR183" s="13"/>
      <c r="FU183" s="13"/>
      <c r="FV183" s="13"/>
      <c r="FW183" s="13"/>
      <c r="FX183" s="13"/>
      <c r="FY183" s="13"/>
      <c r="FZ183" s="13"/>
      <c r="GA183" s="13"/>
      <c r="GB183" s="13"/>
      <c r="GC183" s="13"/>
      <c r="GD183" s="13"/>
      <c r="GE183" s="13"/>
      <c r="GF183" s="13"/>
      <c r="GG183" s="13"/>
      <c r="GH183" s="13"/>
      <c r="GI183" s="14"/>
      <c r="GJ183" s="13"/>
    </row>
    <row r="184" spans="2:192" s="12" customFormat="1" x14ac:dyDescent="0.3">
      <c r="B184" s="17"/>
      <c r="C184" s="17"/>
      <c r="D184" s="17"/>
      <c r="E184" s="17"/>
      <c r="F184" s="18"/>
      <c r="G184" s="18"/>
      <c r="H184" s="18"/>
      <c r="I184" s="18"/>
      <c r="J184" s="18"/>
      <c r="K184" s="18"/>
      <c r="L184" s="18"/>
      <c r="M184" s="18"/>
      <c r="N184" s="18"/>
      <c r="O184" s="18"/>
      <c r="P184" s="18"/>
      <c r="Q184" s="18"/>
      <c r="R184" s="47"/>
      <c r="S184" s="47"/>
      <c r="T184" s="47"/>
      <c r="U184" s="17"/>
      <c r="V184" s="17"/>
      <c r="W184" s="17"/>
      <c r="X184" s="17"/>
      <c r="Y184" s="18"/>
      <c r="Z184" s="18"/>
      <c r="AA184" s="18"/>
      <c r="AB184" s="18"/>
      <c r="AC184" s="18"/>
      <c r="AD184" s="18"/>
      <c r="AE184" s="18"/>
      <c r="AF184" s="18"/>
      <c r="AG184" s="18"/>
      <c r="AH184" s="18"/>
      <c r="AI184" s="18"/>
      <c r="AJ184" s="18"/>
      <c r="AK184" s="47"/>
      <c r="AN184" s="17"/>
      <c r="AO184" s="17"/>
      <c r="AP184" s="18"/>
      <c r="AQ184" s="18"/>
      <c r="AR184" s="18"/>
      <c r="AS184" s="18"/>
      <c r="AT184" s="18"/>
      <c r="AU184" s="18"/>
      <c r="AV184" s="18"/>
      <c r="AW184" s="18"/>
      <c r="AX184" s="18"/>
      <c r="AY184" s="18"/>
      <c r="AZ184" s="18"/>
      <c r="BA184" s="18"/>
      <c r="BB184" s="18"/>
      <c r="BC184" s="18"/>
      <c r="BD184" s="47"/>
      <c r="BE184" s="47"/>
      <c r="BF184" s="47"/>
      <c r="BG184" s="17"/>
      <c r="BH184" s="17"/>
      <c r="BI184" s="18"/>
      <c r="BJ184" s="18"/>
      <c r="BK184" s="18"/>
      <c r="BL184" s="18"/>
      <c r="BM184" s="18"/>
      <c r="BN184" s="18"/>
      <c r="BO184" s="18"/>
      <c r="BP184" s="18"/>
      <c r="BQ184" s="18"/>
      <c r="BR184" s="18"/>
      <c r="BS184" s="18"/>
      <c r="BT184" s="18"/>
      <c r="BU184" s="18"/>
      <c r="BV184" s="18"/>
      <c r="BW184" s="47"/>
      <c r="BY184" s="47"/>
      <c r="BZ184" s="17"/>
      <c r="CA184" s="17"/>
      <c r="CB184" s="18"/>
      <c r="CC184" s="18"/>
      <c r="CD184" s="18"/>
      <c r="CE184" s="18"/>
      <c r="CF184" s="18"/>
      <c r="CG184" s="18"/>
      <c r="CH184" s="18"/>
      <c r="CI184" s="18"/>
      <c r="CJ184" s="18"/>
      <c r="CK184" s="18"/>
      <c r="CL184" s="18"/>
      <c r="CM184" s="18"/>
      <c r="CN184" s="18"/>
      <c r="CO184" s="18"/>
      <c r="CP184" s="47"/>
      <c r="CQ184" s="47"/>
      <c r="CR184" s="47"/>
      <c r="CS184" s="47"/>
      <c r="CT184" s="47"/>
      <c r="CU184" s="47"/>
      <c r="CV184" s="47"/>
      <c r="CW184" s="47"/>
      <c r="CX184" s="47"/>
      <c r="DA184" s="13"/>
      <c r="DB184" s="13"/>
      <c r="DC184" s="13"/>
      <c r="DD184" s="13"/>
      <c r="DE184" s="13"/>
      <c r="DF184" s="13"/>
      <c r="DG184" s="13"/>
      <c r="DH184" s="13"/>
      <c r="DI184" s="13"/>
      <c r="DJ184" s="13"/>
      <c r="DK184" s="13"/>
      <c r="DL184" s="13"/>
      <c r="DM184" s="13"/>
      <c r="DN184" s="13"/>
      <c r="DO184" s="14"/>
      <c r="DP184" s="13"/>
      <c r="DS184" s="13"/>
      <c r="DT184" s="13"/>
      <c r="DU184" s="13"/>
      <c r="DV184" s="13"/>
      <c r="DW184" s="13"/>
      <c r="DX184" s="13"/>
      <c r="DY184" s="13"/>
      <c r="DZ184" s="13"/>
      <c r="EA184" s="13"/>
      <c r="EB184" s="13"/>
      <c r="EC184" s="13"/>
      <c r="ED184" s="13"/>
      <c r="EE184" s="13"/>
      <c r="EF184" s="13"/>
      <c r="EG184" s="14"/>
      <c r="EH184" s="13"/>
      <c r="EK184" s="13"/>
      <c r="EL184" s="13"/>
      <c r="EM184" s="13"/>
      <c r="EN184" s="13"/>
      <c r="EO184" s="13"/>
      <c r="EP184" s="13"/>
      <c r="EQ184" s="13"/>
      <c r="ER184" s="13"/>
      <c r="ES184" s="13"/>
      <c r="ET184" s="13"/>
      <c r="EU184" s="13"/>
      <c r="EV184" s="13"/>
      <c r="EW184" s="13"/>
      <c r="EX184" s="13"/>
      <c r="EY184" s="14"/>
      <c r="EZ184" s="13"/>
      <c r="FC184" s="13"/>
      <c r="FD184" s="13"/>
      <c r="FE184" s="13"/>
      <c r="FF184" s="13"/>
      <c r="FG184" s="13"/>
      <c r="FH184" s="13"/>
      <c r="FI184" s="13"/>
      <c r="FJ184" s="13"/>
      <c r="FK184" s="13"/>
      <c r="FL184" s="13"/>
      <c r="FM184" s="13"/>
      <c r="FN184" s="13"/>
      <c r="FO184" s="13"/>
      <c r="FP184" s="13"/>
      <c r="FQ184" s="14"/>
      <c r="FR184" s="13"/>
      <c r="FU184" s="13"/>
      <c r="FV184" s="13"/>
      <c r="FW184" s="13"/>
      <c r="FX184" s="13"/>
      <c r="FY184" s="13"/>
      <c r="FZ184" s="13"/>
      <c r="GA184" s="13"/>
      <c r="GB184" s="13"/>
      <c r="GC184" s="13"/>
      <c r="GD184" s="13"/>
      <c r="GE184" s="13"/>
      <c r="GF184" s="13"/>
      <c r="GG184" s="13"/>
      <c r="GH184" s="13"/>
      <c r="GI184" s="14"/>
      <c r="GJ184" s="13"/>
    </row>
    <row r="185" spans="2:192" s="12" customFormat="1" x14ac:dyDescent="0.3">
      <c r="B185" s="17"/>
      <c r="C185" s="17"/>
      <c r="D185" s="17"/>
      <c r="E185" s="17"/>
      <c r="F185" s="18"/>
      <c r="G185" s="18"/>
      <c r="H185" s="18"/>
      <c r="I185" s="18"/>
      <c r="J185" s="18"/>
      <c r="K185" s="18"/>
      <c r="L185" s="18"/>
      <c r="M185" s="18"/>
      <c r="N185" s="18"/>
      <c r="O185" s="18"/>
      <c r="P185" s="18"/>
      <c r="Q185" s="18"/>
      <c r="R185" s="47"/>
      <c r="S185" s="47"/>
      <c r="T185" s="47"/>
      <c r="U185" s="17"/>
      <c r="V185" s="17"/>
      <c r="W185" s="17"/>
      <c r="X185" s="17"/>
      <c r="Y185" s="18"/>
      <c r="Z185" s="18"/>
      <c r="AA185" s="18"/>
      <c r="AB185" s="18"/>
      <c r="AC185" s="18"/>
      <c r="AD185" s="18"/>
      <c r="AE185" s="18"/>
      <c r="AF185" s="18"/>
      <c r="AG185" s="18"/>
      <c r="AH185" s="18"/>
      <c r="AI185" s="18"/>
      <c r="AJ185" s="18"/>
      <c r="AK185" s="47"/>
      <c r="AN185" s="17"/>
      <c r="AO185" s="17"/>
      <c r="AP185" s="18"/>
      <c r="AQ185" s="18"/>
      <c r="AR185" s="18"/>
      <c r="AS185" s="18"/>
      <c r="AT185" s="18"/>
      <c r="AU185" s="18"/>
      <c r="AV185" s="18"/>
      <c r="AW185" s="18"/>
      <c r="AX185" s="18"/>
      <c r="AY185" s="18"/>
      <c r="AZ185" s="18"/>
      <c r="BA185" s="18"/>
      <c r="BB185" s="18"/>
      <c r="BC185" s="18"/>
      <c r="BD185" s="47"/>
      <c r="BE185" s="47"/>
      <c r="BF185" s="47"/>
      <c r="BG185" s="17"/>
      <c r="BH185" s="17"/>
      <c r="BI185" s="18"/>
      <c r="BJ185" s="18"/>
      <c r="BK185" s="18"/>
      <c r="BL185" s="18"/>
      <c r="BM185" s="18"/>
      <c r="BN185" s="18"/>
      <c r="BO185" s="18"/>
      <c r="BP185" s="18"/>
      <c r="BQ185" s="18"/>
      <c r="BR185" s="18"/>
      <c r="BS185" s="18"/>
      <c r="BT185" s="18"/>
      <c r="BU185" s="18"/>
      <c r="BV185" s="18"/>
      <c r="BW185" s="47"/>
      <c r="BY185" s="47"/>
      <c r="BZ185" s="17"/>
      <c r="CA185" s="17"/>
      <c r="CB185" s="18"/>
      <c r="CC185" s="18"/>
      <c r="CD185" s="18"/>
      <c r="CE185" s="18"/>
      <c r="CF185" s="18"/>
      <c r="CG185" s="18"/>
      <c r="CH185" s="18"/>
      <c r="CI185" s="18"/>
      <c r="CJ185" s="18"/>
      <c r="CK185" s="18"/>
      <c r="CL185" s="18"/>
      <c r="CM185" s="18"/>
      <c r="CN185" s="18"/>
      <c r="CO185" s="18"/>
      <c r="CP185" s="47"/>
      <c r="CQ185" s="47"/>
      <c r="CR185" s="47"/>
      <c r="CS185" s="47"/>
      <c r="CT185" s="47"/>
      <c r="CU185" s="47"/>
      <c r="CV185" s="47"/>
      <c r="CW185" s="47"/>
      <c r="CX185" s="47"/>
      <c r="DA185" s="13"/>
      <c r="DB185" s="13"/>
      <c r="DC185" s="13"/>
      <c r="DD185" s="13"/>
      <c r="DE185" s="13"/>
      <c r="DF185" s="13"/>
      <c r="DG185" s="13"/>
      <c r="DH185" s="13"/>
      <c r="DI185" s="13"/>
      <c r="DJ185" s="13"/>
      <c r="DK185" s="13"/>
      <c r="DL185" s="13"/>
      <c r="DM185" s="13"/>
      <c r="DN185" s="13"/>
      <c r="DO185" s="14"/>
      <c r="DP185" s="13"/>
      <c r="DS185" s="13"/>
      <c r="DT185" s="13"/>
      <c r="DU185" s="13"/>
      <c r="DV185" s="13"/>
      <c r="DW185" s="13"/>
      <c r="DX185" s="13"/>
      <c r="DY185" s="13"/>
      <c r="DZ185" s="13"/>
      <c r="EA185" s="13"/>
      <c r="EB185" s="13"/>
      <c r="EC185" s="13"/>
      <c r="ED185" s="13"/>
      <c r="EE185" s="13"/>
      <c r="EF185" s="13"/>
      <c r="EG185" s="14"/>
      <c r="EH185" s="13"/>
      <c r="EK185" s="13"/>
      <c r="EL185" s="13"/>
      <c r="EM185" s="13"/>
      <c r="EN185" s="13"/>
      <c r="EO185" s="13"/>
      <c r="EP185" s="13"/>
      <c r="EQ185" s="13"/>
      <c r="ER185" s="13"/>
      <c r="ES185" s="13"/>
      <c r="ET185" s="13"/>
      <c r="EU185" s="13"/>
      <c r="EV185" s="13"/>
      <c r="EW185" s="13"/>
      <c r="EX185" s="13"/>
      <c r="EY185" s="14"/>
      <c r="EZ185" s="13"/>
      <c r="FC185" s="13"/>
      <c r="FD185" s="13"/>
      <c r="FE185" s="13"/>
      <c r="FF185" s="13"/>
      <c r="FG185" s="13"/>
      <c r="FH185" s="13"/>
      <c r="FI185" s="13"/>
      <c r="FJ185" s="13"/>
      <c r="FK185" s="13"/>
      <c r="FL185" s="13"/>
      <c r="FM185" s="13"/>
      <c r="FN185" s="13"/>
      <c r="FO185" s="13"/>
      <c r="FP185" s="13"/>
      <c r="FQ185" s="14"/>
      <c r="FR185" s="13"/>
      <c r="FU185" s="13"/>
      <c r="FV185" s="13"/>
      <c r="FW185" s="13"/>
      <c r="FX185" s="13"/>
      <c r="FY185" s="13"/>
      <c r="FZ185" s="13"/>
      <c r="GA185" s="13"/>
      <c r="GB185" s="13"/>
      <c r="GC185" s="13"/>
      <c r="GD185" s="13"/>
      <c r="GE185" s="13"/>
      <c r="GF185" s="13"/>
      <c r="GG185" s="13"/>
      <c r="GH185" s="13"/>
      <c r="GI185" s="14"/>
      <c r="GJ185" s="13"/>
    </row>
    <row r="186" spans="2:192" s="12" customFormat="1" x14ac:dyDescent="0.3">
      <c r="B186" s="17"/>
      <c r="C186" s="17"/>
      <c r="D186" s="17"/>
      <c r="E186" s="17"/>
      <c r="F186" s="18"/>
      <c r="G186" s="18"/>
      <c r="H186" s="18"/>
      <c r="I186" s="18"/>
      <c r="J186" s="18"/>
      <c r="K186" s="18"/>
      <c r="L186" s="18"/>
      <c r="M186" s="18"/>
      <c r="N186" s="18"/>
      <c r="O186" s="18"/>
      <c r="P186" s="18"/>
      <c r="Q186" s="18"/>
      <c r="R186" s="47"/>
      <c r="S186" s="47"/>
      <c r="T186" s="47"/>
      <c r="U186" s="17"/>
      <c r="V186" s="17"/>
      <c r="W186" s="17"/>
      <c r="X186" s="17"/>
      <c r="Y186" s="18"/>
      <c r="Z186" s="18"/>
      <c r="AA186" s="18"/>
      <c r="AB186" s="18"/>
      <c r="AC186" s="18"/>
      <c r="AD186" s="18"/>
      <c r="AE186" s="18"/>
      <c r="AF186" s="18"/>
      <c r="AG186" s="18"/>
      <c r="AH186" s="18"/>
      <c r="AI186" s="18"/>
      <c r="AJ186" s="18"/>
      <c r="AK186" s="47"/>
      <c r="AN186" s="17"/>
      <c r="AO186" s="17"/>
      <c r="AP186" s="18"/>
      <c r="AQ186" s="18"/>
      <c r="AR186" s="18"/>
      <c r="AS186" s="18"/>
      <c r="AT186" s="18"/>
      <c r="AU186" s="18"/>
      <c r="AV186" s="18"/>
      <c r="AW186" s="18"/>
      <c r="AX186" s="18"/>
      <c r="AY186" s="18"/>
      <c r="AZ186" s="18"/>
      <c r="BA186" s="18"/>
      <c r="BB186" s="18"/>
      <c r="BC186" s="18"/>
      <c r="BD186" s="47"/>
      <c r="BE186" s="47"/>
      <c r="BF186" s="47"/>
      <c r="BG186" s="17"/>
      <c r="BH186" s="17"/>
      <c r="BI186" s="18"/>
      <c r="BJ186" s="18"/>
      <c r="BK186" s="18"/>
      <c r="BL186" s="18"/>
      <c r="BM186" s="18"/>
      <c r="BN186" s="18"/>
      <c r="BO186" s="18"/>
      <c r="BP186" s="18"/>
      <c r="BQ186" s="18"/>
      <c r="BR186" s="18"/>
      <c r="BS186" s="18"/>
      <c r="BT186" s="18"/>
      <c r="BU186" s="18"/>
      <c r="BV186" s="18"/>
      <c r="BW186" s="47"/>
      <c r="BY186" s="47"/>
      <c r="BZ186" s="17"/>
      <c r="CA186" s="17"/>
      <c r="CB186" s="18"/>
      <c r="CC186" s="18"/>
      <c r="CD186" s="18"/>
      <c r="CE186" s="18"/>
      <c r="CF186" s="18"/>
      <c r="CG186" s="18"/>
      <c r="CH186" s="18"/>
      <c r="CI186" s="18"/>
      <c r="CJ186" s="18"/>
      <c r="CK186" s="18"/>
      <c r="CL186" s="18"/>
      <c r="CM186" s="18"/>
      <c r="CN186" s="18"/>
      <c r="CO186" s="18"/>
      <c r="CP186" s="47"/>
      <c r="CQ186" s="47"/>
      <c r="CR186" s="47"/>
      <c r="CS186" s="47"/>
      <c r="CT186" s="47"/>
      <c r="CU186" s="47"/>
      <c r="CV186" s="47"/>
      <c r="CW186" s="47"/>
      <c r="CX186" s="47"/>
      <c r="DA186" s="13"/>
      <c r="DB186" s="13"/>
      <c r="DC186" s="13"/>
      <c r="DD186" s="13"/>
      <c r="DE186" s="13"/>
      <c r="DF186" s="13"/>
      <c r="DG186" s="13"/>
      <c r="DH186" s="13"/>
      <c r="DI186" s="13"/>
      <c r="DJ186" s="13"/>
      <c r="DK186" s="13"/>
      <c r="DL186" s="13"/>
      <c r="DM186" s="13"/>
      <c r="DN186" s="13"/>
      <c r="DO186" s="14"/>
      <c r="DP186" s="13"/>
      <c r="DS186" s="13"/>
      <c r="DT186" s="13"/>
      <c r="DU186" s="13"/>
      <c r="DV186" s="13"/>
      <c r="DW186" s="13"/>
      <c r="DX186" s="13"/>
      <c r="DY186" s="13"/>
      <c r="DZ186" s="13"/>
      <c r="EA186" s="13"/>
      <c r="EB186" s="13"/>
      <c r="EC186" s="13"/>
      <c r="ED186" s="13"/>
      <c r="EE186" s="13"/>
      <c r="EF186" s="13"/>
      <c r="EG186" s="14"/>
      <c r="EH186" s="13"/>
      <c r="EK186" s="13"/>
      <c r="EL186" s="13"/>
      <c r="EM186" s="13"/>
      <c r="EN186" s="13"/>
      <c r="EO186" s="13"/>
      <c r="EP186" s="13"/>
      <c r="EQ186" s="13"/>
      <c r="ER186" s="13"/>
      <c r="ES186" s="13"/>
      <c r="ET186" s="13"/>
      <c r="EU186" s="13"/>
      <c r="EV186" s="13"/>
      <c r="EW186" s="13"/>
      <c r="EX186" s="13"/>
      <c r="EY186" s="14"/>
      <c r="EZ186" s="13"/>
      <c r="FC186" s="13"/>
      <c r="FD186" s="13"/>
      <c r="FE186" s="13"/>
      <c r="FF186" s="13"/>
      <c r="FG186" s="13"/>
      <c r="FH186" s="13"/>
      <c r="FI186" s="13"/>
      <c r="FJ186" s="13"/>
      <c r="FK186" s="13"/>
      <c r="FL186" s="13"/>
      <c r="FM186" s="13"/>
      <c r="FN186" s="13"/>
      <c r="FO186" s="13"/>
      <c r="FP186" s="13"/>
      <c r="FQ186" s="14"/>
      <c r="FR186" s="13"/>
      <c r="FU186" s="13"/>
      <c r="FV186" s="13"/>
      <c r="FW186" s="13"/>
      <c r="FX186" s="13"/>
      <c r="FY186" s="13"/>
      <c r="FZ186" s="13"/>
      <c r="GA186" s="13"/>
      <c r="GB186" s="13"/>
      <c r="GC186" s="13"/>
      <c r="GD186" s="13"/>
      <c r="GE186" s="13"/>
      <c r="GF186" s="13"/>
      <c r="GG186" s="13"/>
      <c r="GH186" s="13"/>
      <c r="GI186" s="14"/>
      <c r="GJ186" s="13"/>
    </row>
    <row r="187" spans="2:192" s="12" customFormat="1" x14ac:dyDescent="0.3">
      <c r="B187" s="17"/>
      <c r="C187" s="17"/>
      <c r="D187" s="17"/>
      <c r="E187" s="17"/>
      <c r="F187" s="18"/>
      <c r="G187" s="18"/>
      <c r="H187" s="18"/>
      <c r="I187" s="18"/>
      <c r="J187" s="18"/>
      <c r="K187" s="18"/>
      <c r="L187" s="18"/>
      <c r="M187" s="18"/>
      <c r="N187" s="18"/>
      <c r="O187" s="18"/>
      <c r="P187" s="18"/>
      <c r="Q187" s="18"/>
      <c r="R187" s="47"/>
      <c r="S187" s="47"/>
      <c r="T187" s="47"/>
      <c r="U187" s="17"/>
      <c r="V187" s="17"/>
      <c r="W187" s="17"/>
      <c r="X187" s="17"/>
      <c r="Y187" s="18"/>
      <c r="Z187" s="18"/>
      <c r="AA187" s="18"/>
      <c r="AB187" s="18"/>
      <c r="AC187" s="18"/>
      <c r="AD187" s="18"/>
      <c r="AE187" s="18"/>
      <c r="AF187" s="18"/>
      <c r="AG187" s="18"/>
      <c r="AH187" s="18"/>
      <c r="AI187" s="18"/>
      <c r="AJ187" s="18"/>
      <c r="AK187" s="47"/>
      <c r="AN187" s="17"/>
      <c r="AO187" s="17"/>
      <c r="AP187" s="18"/>
      <c r="AQ187" s="18"/>
      <c r="AR187" s="18"/>
      <c r="AS187" s="18"/>
      <c r="AT187" s="18"/>
      <c r="AU187" s="18"/>
      <c r="AV187" s="18"/>
      <c r="AW187" s="18"/>
      <c r="AX187" s="18"/>
      <c r="AY187" s="18"/>
      <c r="AZ187" s="18"/>
      <c r="BA187" s="18"/>
      <c r="BB187" s="18"/>
      <c r="BC187" s="18"/>
      <c r="BD187" s="47"/>
      <c r="BE187" s="47"/>
      <c r="BF187" s="47"/>
      <c r="BG187" s="17"/>
      <c r="BH187" s="17"/>
      <c r="BI187" s="18"/>
      <c r="BJ187" s="18"/>
      <c r="BK187" s="18"/>
      <c r="BL187" s="18"/>
      <c r="BM187" s="18"/>
      <c r="BN187" s="18"/>
      <c r="BO187" s="18"/>
      <c r="BP187" s="18"/>
      <c r="BQ187" s="18"/>
      <c r="BR187" s="18"/>
      <c r="BS187" s="18"/>
      <c r="BT187" s="18"/>
      <c r="BU187" s="18"/>
      <c r="BV187" s="18"/>
      <c r="BW187" s="47"/>
      <c r="BY187" s="47"/>
      <c r="BZ187" s="17"/>
      <c r="CA187" s="17"/>
      <c r="CB187" s="18"/>
      <c r="CC187" s="18"/>
      <c r="CD187" s="18"/>
      <c r="CE187" s="18"/>
      <c r="CF187" s="18"/>
      <c r="CG187" s="18"/>
      <c r="CH187" s="18"/>
      <c r="CI187" s="18"/>
      <c r="CJ187" s="18"/>
      <c r="CK187" s="18"/>
      <c r="CL187" s="18"/>
      <c r="CM187" s="18"/>
      <c r="CN187" s="18"/>
      <c r="CO187" s="18"/>
      <c r="CP187" s="47"/>
      <c r="CQ187" s="47"/>
      <c r="CR187" s="47"/>
      <c r="CS187" s="47"/>
      <c r="CT187" s="47"/>
      <c r="CU187" s="47"/>
      <c r="CV187" s="47"/>
      <c r="CW187" s="47"/>
      <c r="CX187" s="47"/>
      <c r="DA187" s="13"/>
      <c r="DB187" s="13"/>
      <c r="DC187" s="13"/>
      <c r="DD187" s="13"/>
      <c r="DE187" s="13"/>
      <c r="DF187" s="13"/>
      <c r="DG187" s="13"/>
      <c r="DH187" s="13"/>
      <c r="DI187" s="13"/>
      <c r="DJ187" s="13"/>
      <c r="DK187" s="13"/>
      <c r="DL187" s="13"/>
      <c r="DM187" s="13"/>
      <c r="DN187" s="13"/>
      <c r="DO187" s="14"/>
      <c r="DP187" s="13"/>
      <c r="DS187" s="13"/>
      <c r="DT187" s="13"/>
      <c r="DU187" s="13"/>
      <c r="DV187" s="13"/>
      <c r="DW187" s="13"/>
      <c r="DX187" s="13"/>
      <c r="DY187" s="13"/>
      <c r="DZ187" s="13"/>
      <c r="EA187" s="13"/>
      <c r="EB187" s="13"/>
      <c r="EC187" s="13"/>
      <c r="ED187" s="13"/>
      <c r="EE187" s="13"/>
      <c r="EF187" s="13"/>
      <c r="EG187" s="14"/>
      <c r="EH187" s="13"/>
      <c r="EK187" s="13"/>
      <c r="EL187" s="13"/>
      <c r="EM187" s="13"/>
      <c r="EN187" s="13"/>
      <c r="EO187" s="13"/>
      <c r="EP187" s="13"/>
      <c r="EQ187" s="13"/>
      <c r="ER187" s="13"/>
      <c r="ES187" s="13"/>
      <c r="ET187" s="13"/>
      <c r="EU187" s="13"/>
      <c r="EV187" s="13"/>
      <c r="EW187" s="13"/>
      <c r="EX187" s="13"/>
      <c r="EY187" s="14"/>
      <c r="EZ187" s="13"/>
      <c r="FC187" s="13"/>
      <c r="FD187" s="13"/>
      <c r="FE187" s="13"/>
      <c r="FF187" s="13"/>
      <c r="FG187" s="13"/>
      <c r="FH187" s="13"/>
      <c r="FI187" s="13"/>
      <c r="FJ187" s="13"/>
      <c r="FK187" s="13"/>
      <c r="FL187" s="13"/>
      <c r="FM187" s="13"/>
      <c r="FN187" s="13"/>
      <c r="FO187" s="13"/>
      <c r="FP187" s="13"/>
      <c r="FQ187" s="14"/>
      <c r="FR187" s="13"/>
      <c r="FU187" s="13"/>
      <c r="FV187" s="13"/>
      <c r="FW187" s="13"/>
      <c r="FX187" s="13"/>
      <c r="FY187" s="13"/>
      <c r="FZ187" s="13"/>
      <c r="GA187" s="13"/>
      <c r="GB187" s="13"/>
      <c r="GC187" s="13"/>
      <c r="GD187" s="13"/>
      <c r="GE187" s="13"/>
      <c r="GF187" s="13"/>
      <c r="GG187" s="13"/>
      <c r="GH187" s="13"/>
      <c r="GI187" s="14"/>
      <c r="GJ187" s="13"/>
    </row>
    <row r="188" spans="2:192" s="12" customFormat="1" x14ac:dyDescent="0.3">
      <c r="B188" s="17"/>
      <c r="C188" s="17"/>
      <c r="D188" s="17"/>
      <c r="E188" s="17"/>
      <c r="F188" s="18"/>
      <c r="G188" s="18"/>
      <c r="H188" s="18"/>
      <c r="I188" s="18"/>
      <c r="J188" s="18"/>
      <c r="K188" s="18"/>
      <c r="L188" s="18"/>
      <c r="M188" s="18"/>
      <c r="N188" s="18"/>
      <c r="O188" s="18"/>
      <c r="P188" s="18"/>
      <c r="Q188" s="18"/>
      <c r="R188" s="47"/>
      <c r="S188" s="47"/>
      <c r="T188" s="47"/>
      <c r="U188" s="17"/>
      <c r="V188" s="17"/>
      <c r="W188" s="17"/>
      <c r="X188" s="17"/>
      <c r="Y188" s="18"/>
      <c r="Z188" s="18"/>
      <c r="AA188" s="18"/>
      <c r="AB188" s="18"/>
      <c r="AC188" s="18"/>
      <c r="AD188" s="18"/>
      <c r="AE188" s="18"/>
      <c r="AF188" s="18"/>
      <c r="AG188" s="18"/>
      <c r="AH188" s="18"/>
      <c r="AI188" s="18"/>
      <c r="AJ188" s="18"/>
      <c r="AK188" s="47"/>
      <c r="AN188" s="17"/>
      <c r="AO188" s="17"/>
      <c r="AP188" s="18"/>
      <c r="AQ188" s="18"/>
      <c r="AR188" s="18"/>
      <c r="AS188" s="18"/>
      <c r="AT188" s="18"/>
      <c r="AU188" s="18"/>
      <c r="AV188" s="18"/>
      <c r="AW188" s="18"/>
      <c r="AX188" s="18"/>
      <c r="AY188" s="18"/>
      <c r="AZ188" s="18"/>
      <c r="BA188" s="18"/>
      <c r="BB188" s="18"/>
      <c r="BC188" s="18"/>
      <c r="BD188" s="47"/>
      <c r="BE188" s="47"/>
      <c r="BF188" s="47"/>
      <c r="BG188" s="17"/>
      <c r="BH188" s="17"/>
      <c r="BI188" s="18"/>
      <c r="BJ188" s="18"/>
      <c r="BK188" s="18"/>
      <c r="BL188" s="18"/>
      <c r="BM188" s="18"/>
      <c r="BN188" s="18"/>
      <c r="BO188" s="18"/>
      <c r="BP188" s="18"/>
      <c r="BQ188" s="18"/>
      <c r="BR188" s="18"/>
      <c r="BS188" s="18"/>
      <c r="BT188" s="18"/>
      <c r="BU188" s="18"/>
      <c r="BV188" s="18"/>
      <c r="BW188" s="47"/>
      <c r="BY188" s="47"/>
      <c r="BZ188" s="17"/>
      <c r="CA188" s="17"/>
      <c r="CB188" s="18"/>
      <c r="CC188" s="18"/>
      <c r="CD188" s="18"/>
      <c r="CE188" s="18"/>
      <c r="CF188" s="18"/>
      <c r="CG188" s="18"/>
      <c r="CH188" s="18"/>
      <c r="CI188" s="18"/>
      <c r="CJ188" s="18"/>
      <c r="CK188" s="18"/>
      <c r="CL188" s="18"/>
      <c r="CM188" s="18"/>
      <c r="CN188" s="18"/>
      <c r="CO188" s="18"/>
      <c r="CP188" s="47"/>
      <c r="CQ188" s="47"/>
      <c r="CR188" s="47"/>
      <c r="CS188" s="47"/>
      <c r="CT188" s="47"/>
      <c r="CU188" s="47"/>
      <c r="CV188" s="47"/>
      <c r="CW188" s="47"/>
      <c r="CX188" s="47"/>
      <c r="DA188" s="13"/>
      <c r="DB188" s="13"/>
      <c r="DC188" s="13"/>
      <c r="DD188" s="13"/>
      <c r="DE188" s="13"/>
      <c r="DF188" s="13"/>
      <c r="DG188" s="13"/>
      <c r="DH188" s="13"/>
      <c r="DI188" s="13"/>
      <c r="DJ188" s="13"/>
      <c r="DK188" s="13"/>
      <c r="DL188" s="13"/>
      <c r="DM188" s="13"/>
      <c r="DN188" s="13"/>
      <c r="DO188" s="14"/>
      <c r="DP188" s="13"/>
      <c r="DS188" s="13"/>
      <c r="DT188" s="13"/>
      <c r="DU188" s="13"/>
      <c r="DV188" s="13"/>
      <c r="DW188" s="13"/>
      <c r="DX188" s="13"/>
      <c r="DY188" s="13"/>
      <c r="DZ188" s="13"/>
      <c r="EA188" s="13"/>
      <c r="EB188" s="13"/>
      <c r="EC188" s="13"/>
      <c r="ED188" s="13"/>
      <c r="EE188" s="13"/>
      <c r="EF188" s="13"/>
      <c r="EG188" s="14"/>
      <c r="EH188" s="13"/>
      <c r="EK188" s="13"/>
      <c r="EL188" s="13"/>
      <c r="EM188" s="13"/>
      <c r="EN188" s="13"/>
      <c r="EO188" s="13"/>
      <c r="EP188" s="13"/>
      <c r="EQ188" s="13"/>
      <c r="ER188" s="13"/>
      <c r="ES188" s="13"/>
      <c r="ET188" s="13"/>
      <c r="EU188" s="13"/>
      <c r="EV188" s="13"/>
      <c r="EW188" s="13"/>
      <c r="EX188" s="13"/>
      <c r="EY188" s="14"/>
      <c r="EZ188" s="13"/>
      <c r="FC188" s="13"/>
      <c r="FD188" s="13"/>
      <c r="FE188" s="13"/>
      <c r="FF188" s="13"/>
      <c r="FG188" s="13"/>
      <c r="FH188" s="13"/>
      <c r="FI188" s="13"/>
      <c r="FJ188" s="13"/>
      <c r="FK188" s="13"/>
      <c r="FL188" s="13"/>
      <c r="FM188" s="13"/>
      <c r="FN188" s="13"/>
      <c r="FO188" s="13"/>
      <c r="FP188" s="13"/>
      <c r="FQ188" s="14"/>
      <c r="FR188" s="13"/>
      <c r="FU188" s="13"/>
      <c r="FV188" s="13"/>
      <c r="FW188" s="13"/>
      <c r="FX188" s="13"/>
      <c r="FY188" s="13"/>
      <c r="FZ188" s="13"/>
      <c r="GA188" s="13"/>
      <c r="GB188" s="13"/>
      <c r="GC188" s="13"/>
      <c r="GD188" s="13"/>
      <c r="GE188" s="13"/>
      <c r="GF188" s="13"/>
      <c r="GG188" s="13"/>
      <c r="GH188" s="13"/>
      <c r="GI188" s="14"/>
      <c r="GJ188" s="13"/>
    </row>
    <row r="189" spans="2:192" s="12" customFormat="1" x14ac:dyDescent="0.3">
      <c r="B189" s="17"/>
      <c r="C189" s="17"/>
      <c r="D189" s="17"/>
      <c r="E189" s="17"/>
      <c r="F189" s="18"/>
      <c r="G189" s="18"/>
      <c r="H189" s="18"/>
      <c r="I189" s="18"/>
      <c r="J189" s="18"/>
      <c r="K189" s="18"/>
      <c r="L189" s="18"/>
      <c r="M189" s="18"/>
      <c r="N189" s="18"/>
      <c r="O189" s="18"/>
      <c r="P189" s="18"/>
      <c r="Q189" s="18"/>
      <c r="R189" s="47"/>
      <c r="S189" s="47"/>
      <c r="T189" s="47"/>
      <c r="U189" s="17"/>
      <c r="V189" s="17"/>
      <c r="W189" s="17"/>
      <c r="X189" s="17"/>
      <c r="Y189" s="18"/>
      <c r="Z189" s="18"/>
      <c r="AA189" s="18"/>
      <c r="AB189" s="18"/>
      <c r="AC189" s="18"/>
      <c r="AD189" s="18"/>
      <c r="AE189" s="18"/>
      <c r="AF189" s="18"/>
      <c r="AG189" s="18"/>
      <c r="AH189" s="18"/>
      <c r="AI189" s="18"/>
      <c r="AJ189" s="18"/>
      <c r="AK189" s="47"/>
      <c r="AN189" s="17"/>
      <c r="AO189" s="17"/>
      <c r="AP189" s="18"/>
      <c r="AQ189" s="18"/>
      <c r="AR189" s="18"/>
      <c r="AS189" s="18"/>
      <c r="AT189" s="18"/>
      <c r="AU189" s="18"/>
      <c r="AV189" s="18"/>
      <c r="AW189" s="18"/>
      <c r="AX189" s="18"/>
      <c r="AY189" s="18"/>
      <c r="AZ189" s="18"/>
      <c r="BA189" s="18"/>
      <c r="BB189" s="18"/>
      <c r="BC189" s="18"/>
      <c r="BD189" s="47"/>
      <c r="BE189" s="47"/>
      <c r="BF189" s="47"/>
      <c r="BG189" s="17"/>
      <c r="BH189" s="17"/>
      <c r="BI189" s="18"/>
      <c r="BJ189" s="18"/>
      <c r="BK189" s="18"/>
      <c r="BL189" s="18"/>
      <c r="BM189" s="18"/>
      <c r="BN189" s="18"/>
      <c r="BO189" s="18"/>
      <c r="BP189" s="18"/>
      <c r="BQ189" s="18"/>
      <c r="BR189" s="18"/>
      <c r="BS189" s="18"/>
      <c r="BT189" s="18"/>
      <c r="BU189" s="18"/>
      <c r="BV189" s="18"/>
      <c r="BW189" s="47"/>
      <c r="BY189" s="47"/>
      <c r="BZ189" s="17"/>
      <c r="CA189" s="17"/>
      <c r="CB189" s="18"/>
      <c r="CC189" s="18"/>
      <c r="CD189" s="18"/>
      <c r="CE189" s="18"/>
      <c r="CF189" s="18"/>
      <c r="CG189" s="18"/>
      <c r="CH189" s="18"/>
      <c r="CI189" s="18"/>
      <c r="CJ189" s="18"/>
      <c r="CK189" s="18"/>
      <c r="CL189" s="18"/>
      <c r="CM189" s="18"/>
      <c r="CN189" s="18"/>
      <c r="CO189" s="18"/>
      <c r="CP189" s="47"/>
      <c r="CQ189" s="47"/>
      <c r="CR189" s="47"/>
      <c r="CS189" s="47"/>
      <c r="CT189" s="47"/>
      <c r="CU189" s="47"/>
      <c r="CV189" s="47"/>
      <c r="CW189" s="47"/>
      <c r="CX189" s="47"/>
      <c r="DA189" s="13"/>
      <c r="DB189" s="13"/>
      <c r="DC189" s="13"/>
      <c r="DD189" s="13"/>
      <c r="DE189" s="13"/>
      <c r="DF189" s="13"/>
      <c r="DG189" s="13"/>
      <c r="DH189" s="13"/>
      <c r="DI189" s="13"/>
      <c r="DJ189" s="13"/>
      <c r="DK189" s="13"/>
      <c r="DL189" s="13"/>
      <c r="DM189" s="13"/>
      <c r="DN189" s="13"/>
      <c r="DO189" s="14"/>
      <c r="DP189" s="13"/>
      <c r="DS189" s="13"/>
      <c r="DT189" s="13"/>
      <c r="DU189" s="13"/>
      <c r="DV189" s="13"/>
      <c r="DW189" s="13"/>
      <c r="DX189" s="13"/>
      <c r="DY189" s="13"/>
      <c r="DZ189" s="13"/>
      <c r="EA189" s="13"/>
      <c r="EB189" s="13"/>
      <c r="EC189" s="13"/>
      <c r="ED189" s="13"/>
      <c r="EE189" s="13"/>
      <c r="EF189" s="13"/>
      <c r="EG189" s="14"/>
      <c r="EH189" s="13"/>
      <c r="EK189" s="13"/>
      <c r="EL189" s="13"/>
      <c r="EM189" s="13"/>
      <c r="EN189" s="13"/>
      <c r="EO189" s="13"/>
      <c r="EP189" s="13"/>
      <c r="EQ189" s="13"/>
      <c r="ER189" s="13"/>
      <c r="ES189" s="13"/>
      <c r="ET189" s="13"/>
      <c r="EU189" s="13"/>
      <c r="EV189" s="13"/>
      <c r="EW189" s="13"/>
      <c r="EX189" s="13"/>
      <c r="EY189" s="14"/>
      <c r="EZ189" s="13"/>
      <c r="FC189" s="13"/>
      <c r="FD189" s="13"/>
      <c r="FE189" s="13"/>
      <c r="FF189" s="13"/>
      <c r="FG189" s="13"/>
      <c r="FH189" s="13"/>
      <c r="FI189" s="13"/>
      <c r="FJ189" s="13"/>
      <c r="FK189" s="13"/>
      <c r="FL189" s="13"/>
      <c r="FM189" s="13"/>
      <c r="FN189" s="13"/>
      <c r="FO189" s="13"/>
      <c r="FP189" s="13"/>
      <c r="FQ189" s="14"/>
      <c r="FR189" s="13"/>
      <c r="FU189" s="13"/>
      <c r="FV189" s="13"/>
      <c r="FW189" s="13"/>
      <c r="FX189" s="13"/>
      <c r="FY189" s="13"/>
      <c r="FZ189" s="13"/>
      <c r="GA189" s="13"/>
      <c r="GB189" s="13"/>
      <c r="GC189" s="13"/>
      <c r="GD189" s="13"/>
      <c r="GE189" s="13"/>
      <c r="GF189" s="13"/>
      <c r="GG189" s="13"/>
      <c r="GH189" s="13"/>
      <c r="GI189" s="14"/>
      <c r="GJ189" s="13"/>
    </row>
    <row r="190" spans="2:192" s="12" customFormat="1" x14ac:dyDescent="0.3">
      <c r="B190" s="17"/>
      <c r="C190" s="17"/>
      <c r="D190" s="17"/>
      <c r="E190" s="17"/>
      <c r="F190" s="18"/>
      <c r="G190" s="18"/>
      <c r="H190" s="18"/>
      <c r="I190" s="18"/>
      <c r="J190" s="18"/>
      <c r="K190" s="18"/>
      <c r="L190" s="18"/>
      <c r="M190" s="18"/>
      <c r="N190" s="18"/>
      <c r="O190" s="18"/>
      <c r="P190" s="18"/>
      <c r="Q190" s="18"/>
      <c r="R190" s="47"/>
      <c r="S190" s="47"/>
      <c r="T190" s="47"/>
      <c r="U190" s="17"/>
      <c r="V190" s="17"/>
      <c r="W190" s="17"/>
      <c r="X190" s="17"/>
      <c r="Y190" s="18"/>
      <c r="Z190" s="18"/>
      <c r="AA190" s="18"/>
      <c r="AB190" s="18"/>
      <c r="AC190" s="18"/>
      <c r="AD190" s="18"/>
      <c r="AE190" s="18"/>
      <c r="AF190" s="18"/>
      <c r="AG190" s="18"/>
      <c r="AH190" s="18"/>
      <c r="AI190" s="18"/>
      <c r="AJ190" s="18"/>
      <c r="AK190" s="47"/>
      <c r="AN190" s="17"/>
      <c r="AO190" s="17"/>
      <c r="AP190" s="18"/>
      <c r="AQ190" s="18"/>
      <c r="AR190" s="18"/>
      <c r="AS190" s="18"/>
      <c r="AT190" s="18"/>
      <c r="AU190" s="18"/>
      <c r="AV190" s="18"/>
      <c r="AW190" s="18"/>
      <c r="AX190" s="18"/>
      <c r="AY190" s="18"/>
      <c r="AZ190" s="18"/>
      <c r="BA190" s="18"/>
      <c r="BB190" s="18"/>
      <c r="BC190" s="18"/>
      <c r="BD190" s="47"/>
      <c r="BE190" s="47"/>
      <c r="BF190" s="47"/>
      <c r="BG190" s="17"/>
      <c r="BH190" s="17"/>
      <c r="BI190" s="18"/>
      <c r="BJ190" s="18"/>
      <c r="BK190" s="18"/>
      <c r="BL190" s="18"/>
      <c r="BM190" s="18"/>
      <c r="BN190" s="18"/>
      <c r="BO190" s="18"/>
      <c r="BP190" s="18"/>
      <c r="BQ190" s="18"/>
      <c r="BR190" s="18"/>
      <c r="BS190" s="18"/>
      <c r="BT190" s="18"/>
      <c r="BU190" s="18"/>
      <c r="BV190" s="18"/>
      <c r="BW190" s="47"/>
      <c r="BY190" s="47"/>
      <c r="BZ190" s="17"/>
      <c r="CA190" s="17"/>
      <c r="CB190" s="18"/>
      <c r="CC190" s="18"/>
      <c r="CD190" s="18"/>
      <c r="CE190" s="18"/>
      <c r="CF190" s="18"/>
      <c r="CG190" s="18"/>
      <c r="CH190" s="18"/>
      <c r="CI190" s="18"/>
      <c r="CJ190" s="18"/>
      <c r="CK190" s="18"/>
      <c r="CL190" s="18"/>
      <c r="CM190" s="18"/>
      <c r="CN190" s="18"/>
      <c r="CO190" s="18"/>
      <c r="CP190" s="47"/>
      <c r="CQ190" s="47"/>
      <c r="CR190" s="47"/>
      <c r="CS190" s="47"/>
      <c r="CT190" s="47"/>
      <c r="CU190" s="47"/>
      <c r="CV190" s="47"/>
      <c r="CW190" s="47"/>
      <c r="CX190" s="47"/>
      <c r="DA190" s="13"/>
      <c r="DB190" s="13"/>
      <c r="DC190" s="13"/>
      <c r="DD190" s="13"/>
      <c r="DE190" s="13"/>
      <c r="DF190" s="13"/>
      <c r="DG190" s="13"/>
      <c r="DH190" s="13"/>
      <c r="DI190" s="13"/>
      <c r="DJ190" s="13"/>
      <c r="DK190" s="13"/>
      <c r="DL190" s="13"/>
      <c r="DM190" s="13"/>
      <c r="DN190" s="13"/>
      <c r="DO190" s="14"/>
      <c r="DP190" s="13"/>
      <c r="DS190" s="13"/>
      <c r="DT190" s="13"/>
      <c r="DU190" s="13"/>
      <c r="DV190" s="13"/>
      <c r="DW190" s="13"/>
      <c r="DX190" s="13"/>
      <c r="DY190" s="13"/>
      <c r="DZ190" s="13"/>
      <c r="EA190" s="13"/>
      <c r="EB190" s="13"/>
      <c r="EC190" s="13"/>
      <c r="ED190" s="13"/>
      <c r="EE190" s="13"/>
      <c r="EF190" s="13"/>
      <c r="EG190" s="14"/>
      <c r="EH190" s="13"/>
      <c r="EK190" s="13"/>
      <c r="EL190" s="13"/>
      <c r="EM190" s="13"/>
      <c r="EN190" s="13"/>
      <c r="EO190" s="13"/>
      <c r="EP190" s="13"/>
      <c r="EQ190" s="13"/>
      <c r="ER190" s="13"/>
      <c r="ES190" s="13"/>
      <c r="ET190" s="13"/>
      <c r="EU190" s="13"/>
      <c r="EV190" s="13"/>
      <c r="EW190" s="13"/>
      <c r="EX190" s="13"/>
      <c r="EY190" s="14"/>
      <c r="EZ190" s="13"/>
      <c r="FC190" s="13"/>
      <c r="FD190" s="13"/>
      <c r="FE190" s="13"/>
      <c r="FF190" s="13"/>
      <c r="FG190" s="13"/>
      <c r="FH190" s="13"/>
      <c r="FI190" s="13"/>
      <c r="FJ190" s="13"/>
      <c r="FK190" s="13"/>
      <c r="FL190" s="13"/>
      <c r="FM190" s="13"/>
      <c r="FN190" s="13"/>
      <c r="FO190" s="13"/>
      <c r="FP190" s="13"/>
      <c r="FQ190" s="14"/>
      <c r="FR190" s="13"/>
      <c r="FU190" s="13"/>
      <c r="FV190" s="13"/>
      <c r="FW190" s="13"/>
      <c r="FX190" s="13"/>
      <c r="FY190" s="13"/>
      <c r="FZ190" s="13"/>
      <c r="GA190" s="13"/>
      <c r="GB190" s="13"/>
      <c r="GC190" s="13"/>
      <c r="GD190" s="13"/>
      <c r="GE190" s="13"/>
      <c r="GF190" s="13"/>
      <c r="GG190" s="13"/>
      <c r="GH190" s="13"/>
      <c r="GI190" s="14"/>
      <c r="GJ190" s="13"/>
    </row>
    <row r="191" spans="2:192" s="12" customFormat="1" x14ac:dyDescent="0.3">
      <c r="B191" s="17"/>
      <c r="C191" s="17"/>
      <c r="D191" s="17"/>
      <c r="E191" s="17"/>
      <c r="F191" s="18"/>
      <c r="G191" s="18"/>
      <c r="H191" s="18"/>
      <c r="I191" s="18"/>
      <c r="J191" s="18"/>
      <c r="K191" s="18"/>
      <c r="L191" s="18"/>
      <c r="M191" s="18"/>
      <c r="N191" s="18"/>
      <c r="O191" s="18"/>
      <c r="P191" s="18"/>
      <c r="Q191" s="18"/>
      <c r="R191" s="47"/>
      <c r="S191" s="47"/>
      <c r="T191" s="47"/>
      <c r="U191" s="17"/>
      <c r="V191" s="17"/>
      <c r="W191" s="17"/>
      <c r="X191" s="17"/>
      <c r="Y191" s="18"/>
      <c r="Z191" s="18"/>
      <c r="AA191" s="18"/>
      <c r="AB191" s="18"/>
      <c r="AC191" s="18"/>
      <c r="AD191" s="18"/>
      <c r="AE191" s="18"/>
      <c r="AF191" s="18"/>
      <c r="AG191" s="18"/>
      <c r="AH191" s="18"/>
      <c r="AI191" s="18"/>
      <c r="AJ191" s="18"/>
      <c r="AK191" s="47"/>
      <c r="AN191" s="17"/>
      <c r="AO191" s="17"/>
      <c r="AP191" s="18"/>
      <c r="AQ191" s="18"/>
      <c r="AR191" s="18"/>
      <c r="AS191" s="18"/>
      <c r="AT191" s="18"/>
      <c r="AU191" s="18"/>
      <c r="AV191" s="18"/>
      <c r="AW191" s="18"/>
      <c r="AX191" s="18"/>
      <c r="AY191" s="18"/>
      <c r="AZ191" s="18"/>
      <c r="BA191" s="18"/>
      <c r="BB191" s="18"/>
      <c r="BC191" s="18"/>
      <c r="BD191" s="47"/>
      <c r="BE191" s="47"/>
      <c r="BF191" s="47"/>
      <c r="BG191" s="17"/>
      <c r="BH191" s="17"/>
      <c r="BI191" s="18"/>
      <c r="BJ191" s="18"/>
      <c r="BK191" s="18"/>
      <c r="BL191" s="18"/>
      <c r="BM191" s="18"/>
      <c r="BN191" s="18"/>
      <c r="BO191" s="18"/>
      <c r="BP191" s="18"/>
      <c r="BQ191" s="18"/>
      <c r="BR191" s="18"/>
      <c r="BS191" s="18"/>
      <c r="BT191" s="18"/>
      <c r="BU191" s="18"/>
      <c r="BV191" s="18"/>
      <c r="BW191" s="47"/>
      <c r="BY191" s="47"/>
      <c r="BZ191" s="17"/>
      <c r="CA191" s="17"/>
      <c r="CB191" s="18"/>
      <c r="CC191" s="18"/>
      <c r="CD191" s="18"/>
      <c r="CE191" s="18"/>
      <c r="CF191" s="18"/>
      <c r="CG191" s="18"/>
      <c r="CH191" s="18"/>
      <c r="CI191" s="18"/>
      <c r="CJ191" s="18"/>
      <c r="CK191" s="18"/>
      <c r="CL191" s="18"/>
      <c r="CM191" s="18"/>
      <c r="CN191" s="18"/>
      <c r="CO191" s="18"/>
      <c r="CP191" s="47"/>
      <c r="CQ191" s="47"/>
      <c r="CR191" s="47"/>
      <c r="CS191" s="47"/>
      <c r="CT191" s="47"/>
      <c r="CU191" s="47"/>
      <c r="CV191" s="47"/>
      <c r="CW191" s="47"/>
      <c r="CX191" s="47"/>
      <c r="DA191" s="13"/>
      <c r="DB191" s="13"/>
      <c r="DC191" s="13"/>
      <c r="DD191" s="13"/>
      <c r="DE191" s="13"/>
      <c r="DF191" s="13"/>
      <c r="DG191" s="13"/>
      <c r="DH191" s="13"/>
      <c r="DI191" s="13"/>
      <c r="DJ191" s="13"/>
      <c r="DK191" s="13"/>
      <c r="DL191" s="13"/>
      <c r="DM191" s="13"/>
      <c r="DN191" s="13"/>
      <c r="DO191" s="14"/>
      <c r="DP191" s="13"/>
      <c r="DS191" s="13"/>
      <c r="DT191" s="13"/>
      <c r="DU191" s="13"/>
      <c r="DV191" s="13"/>
      <c r="DW191" s="13"/>
      <c r="DX191" s="13"/>
      <c r="DY191" s="13"/>
      <c r="DZ191" s="13"/>
      <c r="EA191" s="13"/>
      <c r="EB191" s="13"/>
      <c r="EC191" s="13"/>
      <c r="ED191" s="13"/>
      <c r="EE191" s="13"/>
      <c r="EF191" s="13"/>
      <c r="EG191" s="14"/>
      <c r="EH191" s="13"/>
      <c r="EK191" s="13"/>
      <c r="EL191" s="13"/>
      <c r="EM191" s="13"/>
      <c r="EN191" s="13"/>
      <c r="EO191" s="13"/>
      <c r="EP191" s="13"/>
      <c r="EQ191" s="13"/>
      <c r="ER191" s="13"/>
      <c r="ES191" s="13"/>
      <c r="ET191" s="13"/>
      <c r="EU191" s="13"/>
      <c r="EV191" s="13"/>
      <c r="EW191" s="13"/>
      <c r="EX191" s="13"/>
      <c r="EY191" s="14"/>
      <c r="EZ191" s="13"/>
      <c r="FC191" s="13"/>
      <c r="FD191" s="13"/>
      <c r="FE191" s="13"/>
      <c r="FF191" s="13"/>
      <c r="FG191" s="13"/>
      <c r="FH191" s="13"/>
      <c r="FI191" s="13"/>
      <c r="FJ191" s="13"/>
      <c r="FK191" s="13"/>
      <c r="FL191" s="13"/>
      <c r="FM191" s="13"/>
      <c r="FN191" s="13"/>
      <c r="FO191" s="13"/>
      <c r="FP191" s="13"/>
      <c r="FQ191" s="14"/>
      <c r="FR191" s="13"/>
      <c r="FU191" s="13"/>
      <c r="FV191" s="13"/>
      <c r="FW191" s="13"/>
      <c r="FX191" s="13"/>
      <c r="FY191" s="13"/>
      <c r="FZ191" s="13"/>
      <c r="GA191" s="13"/>
      <c r="GB191" s="13"/>
      <c r="GC191" s="13"/>
      <c r="GD191" s="13"/>
      <c r="GE191" s="13"/>
      <c r="GF191" s="13"/>
      <c r="GG191" s="13"/>
      <c r="GH191" s="13"/>
      <c r="GI191" s="14"/>
      <c r="GJ191" s="13"/>
    </row>
    <row r="192" spans="2:192" s="12" customFormat="1" x14ac:dyDescent="0.3">
      <c r="B192" s="17"/>
      <c r="C192" s="17"/>
      <c r="D192" s="17"/>
      <c r="E192" s="17"/>
      <c r="F192" s="18"/>
      <c r="G192" s="18"/>
      <c r="H192" s="18"/>
      <c r="I192" s="18"/>
      <c r="J192" s="18"/>
      <c r="K192" s="18"/>
      <c r="L192" s="18"/>
      <c r="M192" s="18"/>
      <c r="N192" s="18"/>
      <c r="O192" s="18"/>
      <c r="P192" s="18"/>
      <c r="Q192" s="18"/>
      <c r="R192" s="47"/>
      <c r="S192" s="47"/>
      <c r="T192" s="47"/>
      <c r="U192" s="17"/>
      <c r="V192" s="17"/>
      <c r="W192" s="17"/>
      <c r="X192" s="17"/>
      <c r="Y192" s="18"/>
      <c r="Z192" s="18"/>
      <c r="AA192" s="18"/>
      <c r="AB192" s="18"/>
      <c r="AC192" s="18"/>
      <c r="AD192" s="18"/>
      <c r="AE192" s="18"/>
      <c r="AF192" s="18"/>
      <c r="AG192" s="18"/>
      <c r="AH192" s="18"/>
      <c r="AI192" s="18"/>
      <c r="AJ192" s="18"/>
      <c r="AK192" s="47"/>
      <c r="AN192" s="17"/>
      <c r="AO192" s="17"/>
      <c r="AP192" s="18"/>
      <c r="AQ192" s="18"/>
      <c r="AR192" s="18"/>
      <c r="AS192" s="18"/>
      <c r="AT192" s="18"/>
      <c r="AU192" s="18"/>
      <c r="AV192" s="18"/>
      <c r="AW192" s="18"/>
      <c r="AX192" s="18"/>
      <c r="AY192" s="18"/>
      <c r="AZ192" s="18"/>
      <c r="BA192" s="18"/>
      <c r="BB192" s="18"/>
      <c r="BC192" s="18"/>
      <c r="BD192" s="47"/>
      <c r="BE192" s="47"/>
      <c r="BF192" s="47"/>
      <c r="BG192" s="17"/>
      <c r="BH192" s="17"/>
      <c r="BI192" s="18"/>
      <c r="BJ192" s="18"/>
      <c r="BK192" s="18"/>
      <c r="BL192" s="18"/>
      <c r="BM192" s="18"/>
      <c r="BN192" s="18"/>
      <c r="BO192" s="18"/>
      <c r="BP192" s="18"/>
      <c r="BQ192" s="18"/>
      <c r="BR192" s="18"/>
      <c r="BS192" s="18"/>
      <c r="BT192" s="18"/>
      <c r="BU192" s="18"/>
      <c r="BV192" s="18"/>
      <c r="BW192" s="47"/>
      <c r="BY192" s="47"/>
      <c r="BZ192" s="17"/>
      <c r="CA192" s="17"/>
      <c r="CB192" s="18"/>
      <c r="CC192" s="18"/>
      <c r="CD192" s="18"/>
      <c r="CE192" s="18"/>
      <c r="CF192" s="18"/>
      <c r="CG192" s="18"/>
      <c r="CH192" s="18"/>
      <c r="CI192" s="18"/>
      <c r="CJ192" s="18"/>
      <c r="CK192" s="18"/>
      <c r="CL192" s="18"/>
      <c r="CM192" s="18"/>
      <c r="CN192" s="18"/>
      <c r="CO192" s="18"/>
      <c r="CP192" s="47"/>
      <c r="CQ192" s="47"/>
      <c r="CR192" s="47"/>
      <c r="CS192" s="47"/>
      <c r="CT192" s="47"/>
      <c r="CU192" s="47"/>
      <c r="CV192" s="47"/>
      <c r="CW192" s="47"/>
      <c r="CX192" s="47"/>
      <c r="DA192" s="13"/>
      <c r="DB192" s="13"/>
      <c r="DC192" s="13"/>
      <c r="DD192" s="13"/>
      <c r="DE192" s="13"/>
      <c r="DF192" s="13"/>
      <c r="DG192" s="13"/>
      <c r="DH192" s="13"/>
      <c r="DI192" s="13"/>
      <c r="DJ192" s="13"/>
      <c r="DK192" s="13"/>
      <c r="DL192" s="13"/>
      <c r="DM192" s="13"/>
      <c r="DN192" s="13"/>
      <c r="DO192" s="14"/>
      <c r="DP192" s="13"/>
      <c r="DS192" s="13"/>
      <c r="DT192" s="13"/>
      <c r="DU192" s="13"/>
      <c r="DV192" s="13"/>
      <c r="DW192" s="13"/>
      <c r="DX192" s="13"/>
      <c r="DY192" s="13"/>
      <c r="DZ192" s="13"/>
      <c r="EA192" s="13"/>
      <c r="EB192" s="13"/>
      <c r="EC192" s="13"/>
      <c r="ED192" s="13"/>
      <c r="EE192" s="13"/>
      <c r="EF192" s="13"/>
      <c r="EG192" s="14"/>
      <c r="EH192" s="13"/>
      <c r="EK192" s="13"/>
      <c r="EL192" s="13"/>
      <c r="EM192" s="13"/>
      <c r="EN192" s="13"/>
      <c r="EO192" s="13"/>
      <c r="EP192" s="13"/>
      <c r="EQ192" s="13"/>
      <c r="ER192" s="13"/>
      <c r="ES192" s="13"/>
      <c r="ET192" s="13"/>
      <c r="EU192" s="13"/>
      <c r="EV192" s="13"/>
      <c r="EW192" s="13"/>
      <c r="EX192" s="13"/>
      <c r="EY192" s="14"/>
      <c r="EZ192" s="13"/>
      <c r="FC192" s="13"/>
      <c r="FD192" s="13"/>
      <c r="FE192" s="13"/>
      <c r="FF192" s="13"/>
      <c r="FG192" s="13"/>
      <c r="FH192" s="13"/>
      <c r="FI192" s="13"/>
      <c r="FJ192" s="13"/>
      <c r="FK192" s="13"/>
      <c r="FL192" s="13"/>
      <c r="FM192" s="13"/>
      <c r="FN192" s="13"/>
      <c r="FO192" s="13"/>
      <c r="FP192" s="13"/>
      <c r="FQ192" s="14"/>
      <c r="FR192" s="13"/>
      <c r="FU192" s="13"/>
      <c r="FV192" s="13"/>
      <c r="FW192" s="13"/>
      <c r="FX192" s="13"/>
      <c r="FY192" s="13"/>
      <c r="FZ192" s="13"/>
      <c r="GA192" s="13"/>
      <c r="GB192" s="13"/>
      <c r="GC192" s="13"/>
      <c r="GD192" s="13"/>
      <c r="GE192" s="13"/>
      <c r="GF192" s="13"/>
      <c r="GG192" s="13"/>
      <c r="GH192" s="13"/>
      <c r="GI192" s="14"/>
      <c r="GJ192" s="13"/>
    </row>
    <row r="193" spans="1:192" s="12" customFormat="1" x14ac:dyDescent="0.3">
      <c r="B193" s="17"/>
      <c r="C193" s="17"/>
      <c r="D193" s="17"/>
      <c r="E193" s="17"/>
      <c r="F193" s="18"/>
      <c r="G193" s="18"/>
      <c r="H193" s="18"/>
      <c r="I193" s="18"/>
      <c r="J193" s="18"/>
      <c r="K193" s="18"/>
      <c r="L193" s="18"/>
      <c r="M193" s="18"/>
      <c r="N193" s="18"/>
      <c r="O193" s="18"/>
      <c r="P193" s="18"/>
      <c r="Q193" s="18"/>
      <c r="R193" s="47"/>
      <c r="S193" s="47"/>
      <c r="T193" s="47"/>
      <c r="U193" s="17"/>
      <c r="V193" s="17"/>
      <c r="W193" s="17"/>
      <c r="X193" s="17"/>
      <c r="Y193" s="18"/>
      <c r="Z193" s="18"/>
      <c r="AA193" s="18"/>
      <c r="AB193" s="18"/>
      <c r="AC193" s="18"/>
      <c r="AD193" s="18"/>
      <c r="AE193" s="18"/>
      <c r="AF193" s="18"/>
      <c r="AG193" s="18"/>
      <c r="AH193" s="18"/>
      <c r="AI193" s="18"/>
      <c r="AJ193" s="18"/>
      <c r="AK193" s="47"/>
      <c r="AN193" s="17"/>
      <c r="AO193" s="17"/>
      <c r="AP193" s="18"/>
      <c r="AQ193" s="18"/>
      <c r="AR193" s="18"/>
      <c r="AS193" s="18"/>
      <c r="AT193" s="18"/>
      <c r="AU193" s="18"/>
      <c r="AV193" s="18"/>
      <c r="AW193" s="18"/>
      <c r="AX193" s="18"/>
      <c r="AY193" s="18"/>
      <c r="AZ193" s="18"/>
      <c r="BA193" s="18"/>
      <c r="BB193" s="18"/>
      <c r="BC193" s="18"/>
      <c r="BD193" s="47"/>
      <c r="BE193" s="47"/>
      <c r="BF193" s="47"/>
      <c r="BG193" s="17"/>
      <c r="BH193" s="17"/>
      <c r="BI193" s="18"/>
      <c r="BJ193" s="18"/>
      <c r="BK193" s="18"/>
      <c r="BL193" s="18"/>
      <c r="BM193" s="18"/>
      <c r="BN193" s="18"/>
      <c r="BO193" s="18"/>
      <c r="BP193" s="18"/>
      <c r="BQ193" s="18"/>
      <c r="BR193" s="18"/>
      <c r="BS193" s="18"/>
      <c r="BT193" s="18"/>
      <c r="BU193" s="18"/>
      <c r="BV193" s="18"/>
      <c r="BW193" s="47"/>
      <c r="BY193" s="47"/>
      <c r="BZ193" s="17"/>
      <c r="CA193" s="17"/>
      <c r="CB193" s="18"/>
      <c r="CC193" s="18"/>
      <c r="CD193" s="18"/>
      <c r="CE193" s="18"/>
      <c r="CF193" s="18"/>
      <c r="CG193" s="18"/>
      <c r="CH193" s="18"/>
      <c r="CI193" s="18"/>
      <c r="CJ193" s="18"/>
      <c r="CK193" s="18"/>
      <c r="CL193" s="18"/>
      <c r="CM193" s="18"/>
      <c r="CN193" s="18"/>
      <c r="CO193" s="18"/>
      <c r="CP193" s="47"/>
      <c r="CQ193" s="47"/>
      <c r="CR193" s="47"/>
      <c r="CS193" s="47"/>
      <c r="CT193" s="47"/>
      <c r="CU193" s="47"/>
      <c r="CV193" s="47"/>
      <c r="CW193" s="47"/>
      <c r="CX193" s="47"/>
      <c r="DA193" s="13"/>
      <c r="DB193" s="13"/>
      <c r="DC193" s="13"/>
      <c r="DD193" s="13"/>
      <c r="DE193" s="13"/>
      <c r="DF193" s="13"/>
      <c r="DG193" s="13"/>
      <c r="DH193" s="13"/>
      <c r="DI193" s="13"/>
      <c r="DJ193" s="13"/>
      <c r="DK193" s="13"/>
      <c r="DL193" s="13"/>
      <c r="DM193" s="13"/>
      <c r="DN193" s="13"/>
      <c r="DO193" s="14"/>
      <c r="DP193" s="13"/>
      <c r="DS193" s="13"/>
      <c r="DT193" s="13"/>
      <c r="DU193" s="13"/>
      <c r="DV193" s="13"/>
      <c r="DW193" s="13"/>
      <c r="DX193" s="13"/>
      <c r="DY193" s="13"/>
      <c r="DZ193" s="13"/>
      <c r="EA193" s="13"/>
      <c r="EB193" s="13"/>
      <c r="EC193" s="13"/>
      <c r="ED193" s="13"/>
      <c r="EE193" s="13"/>
      <c r="EF193" s="13"/>
      <c r="EG193" s="14"/>
      <c r="EH193" s="13"/>
      <c r="EK193" s="13"/>
      <c r="EL193" s="13"/>
      <c r="EM193" s="13"/>
      <c r="EN193" s="13"/>
      <c r="EO193" s="13"/>
      <c r="EP193" s="13"/>
      <c r="EQ193" s="13"/>
      <c r="ER193" s="13"/>
      <c r="ES193" s="13"/>
      <c r="ET193" s="13"/>
      <c r="EU193" s="13"/>
      <c r="EV193" s="13"/>
      <c r="EW193" s="13"/>
      <c r="EX193" s="13"/>
      <c r="EY193" s="14"/>
      <c r="EZ193" s="13"/>
      <c r="FC193" s="13"/>
      <c r="FD193" s="13"/>
      <c r="FE193" s="13"/>
      <c r="FF193" s="13"/>
      <c r="FG193" s="13"/>
      <c r="FH193" s="13"/>
      <c r="FI193" s="13"/>
      <c r="FJ193" s="13"/>
      <c r="FK193" s="13"/>
      <c r="FL193" s="13"/>
      <c r="FM193" s="13"/>
      <c r="FN193" s="13"/>
      <c r="FO193" s="13"/>
      <c r="FP193" s="13"/>
      <c r="FQ193" s="14"/>
      <c r="FR193" s="13"/>
      <c r="FU193" s="13"/>
      <c r="FV193" s="13"/>
      <c r="FW193" s="13"/>
      <c r="FX193" s="13"/>
      <c r="FY193" s="13"/>
      <c r="FZ193" s="13"/>
      <c r="GA193" s="13"/>
      <c r="GB193" s="13"/>
      <c r="GC193" s="13"/>
      <c r="GD193" s="13"/>
      <c r="GE193" s="13"/>
      <c r="GF193" s="13"/>
      <c r="GG193" s="13"/>
      <c r="GH193" s="13"/>
      <c r="GI193" s="14"/>
      <c r="GJ193" s="13"/>
    </row>
    <row r="194" spans="1:192" s="12" customFormat="1" ht="45.75" customHeight="1" x14ac:dyDescent="0.3">
      <c r="A194" s="616"/>
      <c r="B194" s="616"/>
      <c r="C194" s="616"/>
      <c r="D194" s="616"/>
      <c r="E194" s="616"/>
      <c r="F194" s="616"/>
      <c r="G194" s="616"/>
      <c r="H194" s="616"/>
      <c r="I194" s="616"/>
      <c r="J194" s="616"/>
      <c r="K194" s="616"/>
      <c r="L194" s="616"/>
      <c r="M194" s="616"/>
      <c r="N194" s="616"/>
      <c r="O194" s="616"/>
      <c r="P194" s="616"/>
      <c r="Q194" s="616"/>
      <c r="R194" s="616"/>
      <c r="S194" s="616"/>
      <c r="T194" s="616"/>
      <c r="U194" s="616"/>
      <c r="V194" s="616"/>
      <c r="W194" s="616"/>
      <c r="X194" s="616"/>
      <c r="Y194" s="616"/>
      <c r="Z194" s="616"/>
      <c r="AA194" s="616"/>
      <c r="AB194" s="616"/>
      <c r="AC194" s="616"/>
      <c r="AD194" s="616"/>
      <c r="AE194" s="616"/>
      <c r="AF194" s="616"/>
      <c r="AG194" s="616"/>
      <c r="AH194" s="616"/>
      <c r="AI194" s="616"/>
      <c r="AJ194" s="616"/>
      <c r="AK194" s="616"/>
      <c r="AL194" s="616"/>
      <c r="AM194" s="24"/>
      <c r="AN194" s="24"/>
      <c r="AO194" s="24"/>
      <c r="AP194" s="158"/>
      <c r="AQ194" s="158"/>
      <c r="AR194" s="158"/>
      <c r="AS194" s="158"/>
      <c r="AT194" s="158"/>
      <c r="AU194" s="158"/>
      <c r="AV194" s="158"/>
      <c r="AW194" s="158"/>
      <c r="AX194" s="158"/>
      <c r="AY194" s="158"/>
      <c r="AZ194" s="158"/>
      <c r="BA194" s="158"/>
      <c r="BB194" s="158"/>
      <c r="BC194" s="158"/>
      <c r="BD194" s="24"/>
      <c r="BE194" s="24"/>
      <c r="BF194" s="24"/>
      <c r="BG194" s="24"/>
      <c r="BH194" s="24"/>
      <c r="BI194" s="158"/>
      <c r="BJ194" s="158"/>
      <c r="BK194" s="158"/>
      <c r="BL194" s="158"/>
      <c r="BM194" s="158"/>
      <c r="BN194" s="158"/>
      <c r="BO194" s="158"/>
      <c r="BP194" s="158"/>
      <c r="BQ194" s="158"/>
      <c r="BR194" s="158"/>
      <c r="BS194" s="158"/>
      <c r="BT194" s="158"/>
      <c r="BU194" s="158"/>
      <c r="BV194" s="158"/>
      <c r="BW194" s="24"/>
      <c r="BX194" s="24"/>
      <c r="BY194" s="24"/>
      <c r="BZ194" s="24"/>
      <c r="CA194" s="24"/>
      <c r="CB194" s="158"/>
      <c r="CC194" s="158"/>
      <c r="CD194" s="158"/>
      <c r="CE194" s="158"/>
      <c r="CF194" s="158"/>
      <c r="CG194" s="158"/>
      <c r="CH194" s="158"/>
      <c r="CI194" s="158"/>
      <c r="CJ194" s="158"/>
      <c r="CK194" s="158"/>
      <c r="CL194" s="158"/>
      <c r="CM194" s="158"/>
      <c r="CN194" s="158"/>
      <c r="CO194" s="304"/>
      <c r="CP194" s="24"/>
      <c r="CQ194" s="24"/>
      <c r="CR194" s="24"/>
      <c r="CS194" s="24"/>
      <c r="CT194" s="24"/>
      <c r="CU194" s="24"/>
      <c r="CV194" s="24"/>
      <c r="CW194" s="24"/>
      <c r="CX194" s="24"/>
      <c r="DA194" s="13"/>
      <c r="DB194" s="13"/>
      <c r="DC194" s="13"/>
      <c r="DD194" s="13"/>
      <c r="DE194" s="13"/>
      <c r="DF194" s="13"/>
      <c r="DG194" s="13"/>
      <c r="DH194" s="13"/>
      <c r="DI194" s="13"/>
      <c r="DJ194" s="13"/>
      <c r="DK194" s="13"/>
      <c r="DL194" s="13"/>
      <c r="DM194" s="13"/>
      <c r="DN194" s="13"/>
      <c r="DO194" s="14"/>
      <c r="DP194" s="13"/>
      <c r="DS194" s="13"/>
      <c r="DT194" s="13"/>
      <c r="DU194" s="13"/>
      <c r="DV194" s="13"/>
      <c r="DW194" s="13"/>
      <c r="DX194" s="13"/>
      <c r="DY194" s="13"/>
      <c r="DZ194" s="13"/>
      <c r="EA194" s="13"/>
      <c r="EB194" s="13"/>
      <c r="EC194" s="13"/>
      <c r="ED194" s="13"/>
      <c r="EE194" s="13"/>
      <c r="EF194" s="13"/>
      <c r="EG194" s="14"/>
      <c r="EH194" s="13"/>
      <c r="EK194" s="13"/>
      <c r="EL194" s="13"/>
      <c r="EM194" s="13"/>
      <c r="EN194" s="13"/>
      <c r="EO194" s="13"/>
      <c r="EP194" s="13"/>
      <c r="EQ194" s="13"/>
      <c r="ER194" s="13"/>
      <c r="ES194" s="13"/>
      <c r="ET194" s="13"/>
      <c r="EU194" s="13"/>
      <c r="EV194" s="13"/>
      <c r="EW194" s="13"/>
      <c r="EX194" s="13"/>
      <c r="EY194" s="14"/>
      <c r="EZ194" s="13"/>
      <c r="FC194" s="13"/>
      <c r="FD194" s="13"/>
      <c r="FE194" s="13"/>
      <c r="FF194" s="13"/>
      <c r="FG194" s="13"/>
      <c r="FH194" s="13"/>
      <c r="FI194" s="13"/>
      <c r="FJ194" s="13"/>
      <c r="FK194" s="13"/>
      <c r="FL194" s="13"/>
      <c r="FM194" s="13"/>
      <c r="FN194" s="13"/>
      <c r="FO194" s="13"/>
      <c r="FP194" s="13"/>
      <c r="FQ194" s="14"/>
      <c r="FR194" s="13"/>
      <c r="FU194" s="13"/>
      <c r="FV194" s="13"/>
      <c r="FW194" s="13"/>
      <c r="FX194" s="13"/>
      <c r="FY194" s="13"/>
      <c r="FZ194" s="13"/>
      <c r="GA194" s="13"/>
      <c r="GB194" s="13"/>
      <c r="GC194" s="13"/>
      <c r="GD194" s="13"/>
      <c r="GE194" s="13"/>
      <c r="GF194" s="13"/>
      <c r="GG194" s="13"/>
      <c r="GH194" s="13"/>
      <c r="GI194" s="14"/>
      <c r="GJ194" s="13"/>
    </row>
    <row r="195" spans="1:192" s="12" customFormat="1" ht="15.75" customHeight="1" x14ac:dyDescent="0.3">
      <c r="A195" s="616"/>
      <c r="B195" s="616"/>
      <c r="C195" s="616"/>
      <c r="D195" s="616"/>
      <c r="E195" s="616"/>
      <c r="F195" s="616"/>
      <c r="G195" s="616"/>
      <c r="H195" s="616"/>
      <c r="I195" s="616"/>
      <c r="J195" s="616"/>
      <c r="K195" s="616"/>
      <c r="L195" s="616"/>
      <c r="M195" s="616"/>
      <c r="N195" s="616"/>
      <c r="O195" s="616"/>
      <c r="P195" s="616"/>
      <c r="Q195" s="616"/>
      <c r="R195" s="616"/>
      <c r="S195" s="616"/>
      <c r="T195" s="616"/>
      <c r="U195" s="616"/>
      <c r="V195" s="616"/>
      <c r="W195" s="616"/>
      <c r="X195" s="616"/>
      <c r="Y195" s="616"/>
      <c r="Z195" s="616"/>
      <c r="AA195" s="616"/>
      <c r="AB195" s="616"/>
      <c r="AC195" s="616"/>
      <c r="AD195" s="616"/>
      <c r="AE195" s="616"/>
      <c r="AF195" s="616"/>
      <c r="AG195" s="616"/>
      <c r="AH195" s="616"/>
      <c r="AI195" s="616"/>
      <c r="AJ195" s="616"/>
      <c r="AK195" s="616"/>
      <c r="AL195" s="616"/>
      <c r="AM195" s="24"/>
      <c r="AN195" s="24"/>
      <c r="AO195" s="24"/>
      <c r="AP195" s="158"/>
      <c r="AQ195" s="158"/>
      <c r="AR195" s="158"/>
      <c r="AS195" s="158"/>
      <c r="AT195" s="158"/>
      <c r="AU195" s="158"/>
      <c r="AV195" s="158"/>
      <c r="AW195" s="158"/>
      <c r="AX195" s="158"/>
      <c r="AY195" s="158"/>
      <c r="AZ195" s="158"/>
      <c r="BA195" s="158"/>
      <c r="BB195" s="158"/>
      <c r="BC195" s="158"/>
      <c r="BD195" s="24"/>
      <c r="BE195" s="24"/>
      <c r="BF195" s="24"/>
      <c r="BG195" s="24"/>
      <c r="BH195" s="24"/>
      <c r="BI195" s="158"/>
      <c r="BJ195" s="158"/>
      <c r="BK195" s="158"/>
      <c r="BL195" s="158"/>
      <c r="BM195" s="158"/>
      <c r="BN195" s="158"/>
      <c r="BO195" s="158"/>
      <c r="BP195" s="158"/>
      <c r="BQ195" s="158"/>
      <c r="BR195" s="158"/>
      <c r="BS195" s="158"/>
      <c r="BT195" s="158"/>
      <c r="BU195" s="158"/>
      <c r="BV195" s="158"/>
      <c r="BW195" s="24"/>
      <c r="BX195" s="24"/>
      <c r="BY195" s="24"/>
      <c r="BZ195" s="24"/>
      <c r="CA195" s="24"/>
      <c r="CB195" s="158"/>
      <c r="CC195" s="158"/>
      <c r="CD195" s="158"/>
      <c r="CE195" s="158"/>
      <c r="CF195" s="158"/>
      <c r="CG195" s="158"/>
      <c r="CH195" s="158"/>
      <c r="CI195" s="158"/>
      <c r="CJ195" s="158"/>
      <c r="CK195" s="158"/>
      <c r="CL195" s="158"/>
      <c r="CM195" s="158"/>
      <c r="CN195" s="158"/>
      <c r="CO195" s="304"/>
      <c r="CP195" s="24"/>
      <c r="CQ195" s="24"/>
      <c r="CR195" s="24"/>
      <c r="CS195" s="24"/>
      <c r="CT195" s="24"/>
      <c r="CU195" s="24"/>
      <c r="CV195" s="24"/>
      <c r="CW195" s="24"/>
      <c r="CX195" s="24"/>
      <c r="DA195" s="13"/>
      <c r="DB195" s="13"/>
      <c r="DC195" s="13"/>
      <c r="DD195" s="13"/>
      <c r="DE195" s="13"/>
      <c r="DF195" s="13"/>
      <c r="DG195" s="13"/>
      <c r="DH195" s="13"/>
      <c r="DI195" s="13"/>
      <c r="DJ195" s="13"/>
      <c r="DK195" s="13"/>
      <c r="DL195" s="13"/>
      <c r="DM195" s="13"/>
      <c r="DN195" s="13"/>
      <c r="DO195" s="14"/>
      <c r="DP195" s="13"/>
      <c r="DS195" s="13"/>
      <c r="DT195" s="13"/>
      <c r="DU195" s="13"/>
      <c r="DV195" s="13"/>
      <c r="DW195" s="13"/>
      <c r="DX195" s="13"/>
      <c r="DY195" s="13"/>
      <c r="DZ195" s="13"/>
      <c r="EA195" s="13"/>
      <c r="EB195" s="13"/>
      <c r="EC195" s="13"/>
      <c r="ED195" s="13"/>
      <c r="EE195" s="13"/>
      <c r="EF195" s="13"/>
      <c r="EG195" s="14"/>
      <c r="EH195" s="13"/>
      <c r="EK195" s="13"/>
      <c r="EL195" s="13"/>
      <c r="EM195" s="13"/>
      <c r="EN195" s="13"/>
      <c r="EO195" s="13"/>
      <c r="EP195" s="13"/>
      <c r="EQ195" s="13"/>
      <c r="ER195" s="13"/>
      <c r="ES195" s="13"/>
      <c r="ET195" s="13"/>
      <c r="EU195" s="13"/>
      <c r="EV195" s="13"/>
      <c r="EW195" s="13"/>
      <c r="EX195" s="13"/>
      <c r="EY195" s="14"/>
      <c r="EZ195" s="13"/>
      <c r="FC195" s="13"/>
      <c r="FD195" s="13"/>
      <c r="FE195" s="13"/>
      <c r="FF195" s="13"/>
      <c r="FG195" s="13"/>
      <c r="FH195" s="13"/>
      <c r="FI195" s="13"/>
      <c r="FJ195" s="13"/>
      <c r="FK195" s="13"/>
      <c r="FL195" s="13"/>
      <c r="FM195" s="13"/>
      <c r="FN195" s="13"/>
      <c r="FO195" s="13"/>
      <c r="FP195" s="13"/>
      <c r="FQ195" s="14"/>
      <c r="FR195" s="13"/>
      <c r="FU195" s="13"/>
      <c r="FV195" s="13"/>
      <c r="FW195" s="13"/>
      <c r="FX195" s="13"/>
      <c r="FY195" s="13"/>
      <c r="FZ195" s="13"/>
      <c r="GA195" s="13"/>
      <c r="GB195" s="13"/>
      <c r="GC195" s="13"/>
      <c r="GD195" s="13"/>
      <c r="GE195" s="13"/>
      <c r="GF195" s="13"/>
      <c r="GG195" s="13"/>
      <c r="GH195" s="13"/>
      <c r="GI195" s="14"/>
      <c r="GJ195" s="13"/>
    </row>
    <row r="196" spans="1:192" s="19" customFormat="1" ht="15" customHeight="1" x14ac:dyDescent="0.3">
      <c r="A196" s="616"/>
      <c r="B196" s="616"/>
      <c r="C196" s="616"/>
      <c r="D196" s="616"/>
      <c r="E196" s="616"/>
      <c r="F196" s="616"/>
      <c r="G196" s="616"/>
      <c r="H196" s="616"/>
      <c r="I196" s="616"/>
      <c r="J196" s="616"/>
      <c r="K196" s="616"/>
      <c r="L196" s="616"/>
      <c r="M196" s="616"/>
      <c r="N196" s="616"/>
      <c r="O196" s="616"/>
      <c r="P196" s="616"/>
      <c r="Q196" s="616"/>
      <c r="R196" s="616"/>
      <c r="S196" s="616"/>
      <c r="T196" s="616"/>
      <c r="U196" s="616"/>
      <c r="V196" s="616"/>
      <c r="W196" s="616"/>
      <c r="X196" s="616"/>
      <c r="Y196" s="616"/>
      <c r="Z196" s="616"/>
      <c r="AA196" s="616"/>
      <c r="AB196" s="616"/>
      <c r="AC196" s="616"/>
      <c r="AD196" s="616"/>
      <c r="AE196" s="616"/>
      <c r="AF196" s="616"/>
      <c r="AG196" s="616"/>
      <c r="AH196" s="616"/>
      <c r="AI196" s="616"/>
      <c r="AJ196" s="616"/>
      <c r="AK196" s="616"/>
      <c r="AL196" s="616"/>
      <c r="AM196" s="24"/>
      <c r="AN196" s="24"/>
      <c r="AO196" s="24"/>
      <c r="AP196" s="158"/>
      <c r="AQ196" s="158"/>
      <c r="AR196" s="158"/>
      <c r="AS196" s="158"/>
      <c r="AT196" s="158"/>
      <c r="AU196" s="158"/>
      <c r="AV196" s="158"/>
      <c r="AW196" s="158"/>
      <c r="AX196" s="158"/>
      <c r="AY196" s="158"/>
      <c r="AZ196" s="158"/>
      <c r="BA196" s="158"/>
      <c r="BB196" s="158"/>
      <c r="BC196" s="158"/>
      <c r="BD196" s="24"/>
      <c r="BE196" s="24"/>
      <c r="BF196" s="24"/>
      <c r="BG196" s="24"/>
      <c r="BH196" s="24"/>
      <c r="BI196" s="158"/>
      <c r="BJ196" s="158"/>
      <c r="BK196" s="158"/>
      <c r="BL196" s="158"/>
      <c r="BM196" s="158"/>
      <c r="BN196" s="158"/>
      <c r="BO196" s="158"/>
      <c r="BP196" s="158"/>
      <c r="BQ196" s="158"/>
      <c r="BR196" s="158"/>
      <c r="BS196" s="158"/>
      <c r="BT196" s="158"/>
      <c r="BU196" s="158"/>
      <c r="BV196" s="158"/>
      <c r="BW196" s="24"/>
      <c r="BX196" s="24"/>
      <c r="BY196" s="24"/>
      <c r="BZ196" s="24"/>
      <c r="CA196" s="24"/>
      <c r="CB196" s="158"/>
      <c r="CC196" s="158"/>
      <c r="CD196" s="158"/>
      <c r="CE196" s="158"/>
      <c r="CF196" s="158"/>
      <c r="CG196" s="158"/>
      <c r="CH196" s="158"/>
      <c r="CI196" s="158"/>
      <c r="CJ196" s="158"/>
      <c r="CK196" s="158"/>
      <c r="CL196" s="158"/>
      <c r="CM196" s="158"/>
      <c r="CN196" s="158"/>
      <c r="CO196" s="304"/>
      <c r="CP196" s="24"/>
      <c r="CQ196" s="24"/>
      <c r="CR196" s="24"/>
      <c r="CS196" s="24"/>
      <c r="CT196" s="24"/>
      <c r="CU196" s="24"/>
      <c r="CV196" s="24"/>
      <c r="CW196" s="24"/>
      <c r="CX196" s="24"/>
    </row>
    <row r="197" spans="1:192" s="19" customFormat="1" ht="15" customHeight="1" x14ac:dyDescent="0.3">
      <c r="A197" s="44"/>
      <c r="B197" s="44"/>
      <c r="C197" s="620"/>
      <c r="D197" s="620"/>
      <c r="E197" s="620"/>
      <c r="F197" s="620"/>
      <c r="G197" s="621"/>
      <c r="H197" s="66"/>
      <c r="I197" s="66"/>
      <c r="J197" s="66"/>
      <c r="K197" s="66"/>
      <c r="L197" s="66"/>
      <c r="M197" s="66"/>
      <c r="N197" s="66"/>
      <c r="O197" s="66"/>
      <c r="P197" s="66"/>
      <c r="Q197" s="44"/>
      <c r="R197" s="44"/>
      <c r="S197" s="44"/>
      <c r="T197" s="44"/>
      <c r="U197" s="44"/>
      <c r="V197" s="620"/>
      <c r="W197" s="620"/>
      <c r="X197" s="620"/>
      <c r="Y197" s="620"/>
      <c r="Z197" s="621"/>
      <c r="AA197" s="66"/>
      <c r="AB197" s="66"/>
      <c r="AC197" s="66"/>
      <c r="AD197" s="66"/>
      <c r="AE197" s="66"/>
      <c r="AF197" s="66"/>
      <c r="AG197" s="66"/>
      <c r="AH197" s="66"/>
      <c r="AI197" s="66"/>
      <c r="AJ197" s="44"/>
      <c r="AK197" s="44"/>
      <c r="AL197" s="44"/>
      <c r="AM197" s="44"/>
      <c r="AN197" s="44"/>
      <c r="AO197" s="36"/>
      <c r="AP197" s="66"/>
      <c r="AQ197" s="66"/>
      <c r="AR197" s="66"/>
      <c r="AS197" s="66"/>
      <c r="AT197" s="66"/>
      <c r="AU197" s="66"/>
      <c r="AV197" s="66"/>
      <c r="AW197" s="66"/>
      <c r="AX197" s="66"/>
      <c r="AY197" s="66"/>
      <c r="AZ197" s="66"/>
      <c r="BA197" s="66"/>
      <c r="BB197" s="66"/>
      <c r="BC197" s="167"/>
      <c r="BD197" s="44"/>
      <c r="BE197" s="44"/>
      <c r="BF197" s="44"/>
      <c r="BG197" s="44"/>
      <c r="BH197" s="36"/>
      <c r="BI197" s="66"/>
      <c r="BJ197" s="66"/>
      <c r="BK197" s="66"/>
      <c r="BL197" s="66"/>
      <c r="BM197" s="66"/>
      <c r="BN197" s="66"/>
      <c r="BO197" s="66"/>
      <c r="BP197" s="66"/>
      <c r="BQ197" s="66"/>
      <c r="BR197" s="66"/>
      <c r="BS197" s="66"/>
      <c r="BT197" s="66"/>
      <c r="BU197" s="66"/>
      <c r="BV197" s="167"/>
      <c r="BW197" s="44"/>
      <c r="BX197" s="44"/>
      <c r="BY197" s="44"/>
      <c r="BZ197" s="44"/>
      <c r="CA197" s="36"/>
      <c r="CB197" s="66"/>
      <c r="CC197" s="66"/>
      <c r="CD197" s="66"/>
      <c r="CE197" s="66"/>
      <c r="CF197" s="66"/>
      <c r="CG197" s="66"/>
      <c r="CH197" s="66"/>
      <c r="CI197" s="66"/>
      <c r="CJ197" s="66"/>
      <c r="CK197" s="66"/>
      <c r="CL197" s="66"/>
      <c r="CM197" s="66"/>
      <c r="CN197" s="167"/>
      <c r="CO197" s="167"/>
      <c r="CP197" s="44"/>
      <c r="CQ197" s="44"/>
      <c r="CR197" s="44"/>
      <c r="CS197" s="44"/>
      <c r="CT197" s="44"/>
      <c r="CU197" s="44"/>
      <c r="CV197" s="44"/>
      <c r="CW197" s="44"/>
      <c r="CX197" s="44"/>
    </row>
    <row r="198" spans="1:192" s="19" customFormat="1" ht="15" customHeight="1" x14ac:dyDescent="0.3">
      <c r="B198" s="57"/>
      <c r="C198" s="620"/>
      <c r="D198" s="620"/>
      <c r="E198" s="620"/>
      <c r="F198" s="620"/>
      <c r="G198" s="621"/>
      <c r="H198" s="66"/>
      <c r="I198" s="66"/>
      <c r="J198" s="66"/>
      <c r="K198" s="66"/>
      <c r="L198" s="66"/>
      <c r="M198" s="66"/>
      <c r="N198" s="66"/>
      <c r="O198" s="66"/>
      <c r="P198" s="66"/>
      <c r="Q198" s="36"/>
      <c r="R198" s="36"/>
      <c r="U198" s="57"/>
      <c r="V198" s="620"/>
      <c r="W198" s="620"/>
      <c r="X198" s="620"/>
      <c r="Y198" s="620"/>
      <c r="Z198" s="621"/>
      <c r="AA198" s="66"/>
      <c r="AB198" s="66"/>
      <c r="AC198" s="66"/>
      <c r="AD198" s="66"/>
      <c r="AE198" s="66"/>
      <c r="AF198" s="66"/>
      <c r="AG198" s="66"/>
      <c r="AH198" s="66"/>
      <c r="AI198" s="66"/>
      <c r="AJ198" s="36"/>
      <c r="AK198" s="36"/>
      <c r="AN198" s="57"/>
      <c r="AO198" s="36"/>
      <c r="AP198" s="66"/>
      <c r="AQ198" s="66"/>
      <c r="AR198" s="66"/>
      <c r="AS198" s="66"/>
      <c r="AT198" s="66"/>
      <c r="AU198" s="66"/>
      <c r="AV198" s="66"/>
      <c r="AW198" s="66"/>
      <c r="AX198" s="66"/>
      <c r="AY198" s="66"/>
      <c r="AZ198" s="66"/>
      <c r="BA198" s="66"/>
      <c r="BB198" s="66"/>
      <c r="BC198" s="66"/>
      <c r="BD198" s="36"/>
      <c r="BG198" s="57"/>
      <c r="BH198" s="36"/>
      <c r="BI198" s="66"/>
      <c r="BJ198" s="66"/>
      <c r="BK198" s="66"/>
      <c r="BL198" s="66"/>
      <c r="BM198" s="66"/>
      <c r="BN198" s="66"/>
      <c r="BO198" s="66"/>
      <c r="BP198" s="66"/>
      <c r="BQ198" s="66"/>
      <c r="BR198" s="66"/>
      <c r="BS198" s="66"/>
      <c r="BT198" s="66"/>
      <c r="BU198" s="66"/>
      <c r="BV198" s="66"/>
      <c r="BW198" s="36"/>
      <c r="BZ198" s="57"/>
      <c r="CA198" s="36"/>
      <c r="CB198" s="66"/>
      <c r="CC198" s="66"/>
      <c r="CD198" s="66"/>
      <c r="CE198" s="66"/>
      <c r="CF198" s="66"/>
      <c r="CG198" s="66"/>
      <c r="CH198" s="66"/>
      <c r="CI198" s="66"/>
      <c r="CJ198" s="66"/>
      <c r="CK198" s="66"/>
      <c r="CL198" s="66"/>
      <c r="CM198" s="66"/>
      <c r="CN198" s="66"/>
      <c r="CO198" s="307"/>
      <c r="CP198" s="36"/>
    </row>
    <row r="199" spans="1:192" s="19" customFormat="1" ht="15" customHeight="1" x14ac:dyDescent="0.3">
      <c r="B199" s="37"/>
      <c r="C199" s="622"/>
      <c r="D199" s="622"/>
      <c r="E199" s="622"/>
      <c r="F199" s="622"/>
      <c r="G199" s="622"/>
      <c r="H199" s="95"/>
      <c r="I199" s="95"/>
      <c r="J199" s="95"/>
      <c r="K199" s="95"/>
      <c r="L199" s="95"/>
      <c r="M199" s="95"/>
      <c r="N199" s="95"/>
      <c r="O199" s="95"/>
      <c r="P199" s="95"/>
      <c r="Q199" s="36"/>
      <c r="R199" s="36"/>
      <c r="U199" s="37"/>
      <c r="V199" s="622"/>
      <c r="W199" s="622"/>
      <c r="X199" s="622"/>
      <c r="Y199" s="622"/>
      <c r="Z199" s="622"/>
      <c r="AA199" s="95"/>
      <c r="AB199" s="95"/>
      <c r="AC199" s="95"/>
      <c r="AD199" s="95"/>
      <c r="AE199" s="95"/>
      <c r="AF199" s="95"/>
      <c r="AG199" s="95"/>
      <c r="AH199" s="95"/>
      <c r="AI199" s="95"/>
      <c r="AJ199" s="36"/>
      <c r="AK199" s="36"/>
      <c r="AN199" s="37"/>
      <c r="AO199" s="38"/>
      <c r="AP199" s="95"/>
      <c r="AQ199" s="95"/>
      <c r="AR199" s="95"/>
      <c r="AS199" s="95"/>
      <c r="AT199" s="95"/>
      <c r="AU199" s="95"/>
      <c r="AV199" s="95"/>
      <c r="AW199" s="95"/>
      <c r="AX199" s="95"/>
      <c r="AY199" s="95"/>
      <c r="AZ199" s="95"/>
      <c r="BA199" s="95"/>
      <c r="BB199" s="95"/>
      <c r="BC199" s="66"/>
      <c r="BD199" s="36"/>
      <c r="BG199" s="37"/>
      <c r="BH199" s="38"/>
      <c r="BI199" s="95"/>
      <c r="BJ199" s="95"/>
      <c r="BK199" s="95"/>
      <c r="BL199" s="95"/>
      <c r="BM199" s="95"/>
      <c r="BN199" s="95"/>
      <c r="BO199" s="95"/>
      <c r="BP199" s="95"/>
      <c r="BQ199" s="95"/>
      <c r="BR199" s="95"/>
      <c r="BS199" s="95"/>
      <c r="BT199" s="95"/>
      <c r="BU199" s="95"/>
      <c r="BV199" s="66"/>
      <c r="BW199" s="36"/>
      <c r="BZ199" s="37"/>
      <c r="CA199" s="38"/>
      <c r="CB199" s="95"/>
      <c r="CC199" s="95"/>
      <c r="CD199" s="95"/>
      <c r="CE199" s="95"/>
      <c r="CF199" s="95"/>
      <c r="CG199" s="95"/>
      <c r="CH199" s="95"/>
      <c r="CI199" s="95"/>
      <c r="CJ199" s="95"/>
      <c r="CK199" s="95"/>
      <c r="CL199" s="95"/>
      <c r="CM199" s="95"/>
      <c r="CN199" s="66"/>
      <c r="CO199" s="307"/>
      <c r="CP199" s="36"/>
    </row>
    <row r="200" spans="1:192" s="19" customFormat="1" ht="15" customHeight="1" x14ac:dyDescent="0.3">
      <c r="B200" s="37"/>
      <c r="C200" s="37"/>
      <c r="D200" s="37"/>
      <c r="E200" s="37"/>
      <c r="F200" s="36"/>
      <c r="G200" s="36"/>
      <c r="H200" s="36"/>
      <c r="I200" s="36"/>
      <c r="J200" s="36"/>
      <c r="K200" s="36"/>
      <c r="L200" s="36"/>
      <c r="M200" s="36"/>
      <c r="N200" s="36"/>
      <c r="O200" s="36"/>
      <c r="P200" s="36"/>
      <c r="Q200" s="36"/>
      <c r="R200" s="36"/>
      <c r="U200" s="37"/>
      <c r="V200" s="37"/>
      <c r="W200" s="37"/>
      <c r="X200" s="37"/>
      <c r="Y200" s="36"/>
      <c r="Z200" s="36"/>
      <c r="AA200" s="36"/>
      <c r="AB200" s="36"/>
      <c r="AC200" s="36"/>
      <c r="AD200" s="36"/>
      <c r="AE200" s="36"/>
      <c r="AF200" s="36"/>
      <c r="AG200" s="36"/>
      <c r="AH200" s="36"/>
      <c r="AI200" s="36"/>
      <c r="AJ200" s="36"/>
      <c r="AK200" s="36"/>
      <c r="AN200" s="37"/>
      <c r="AO200" s="37"/>
      <c r="AP200" s="69"/>
      <c r="AQ200" s="69"/>
      <c r="AR200" s="66"/>
      <c r="AS200" s="66"/>
      <c r="AT200" s="66"/>
      <c r="AU200" s="66"/>
      <c r="AV200" s="66"/>
      <c r="AW200" s="66"/>
      <c r="AX200" s="66"/>
      <c r="AY200" s="66"/>
      <c r="AZ200" s="66"/>
      <c r="BA200" s="66"/>
      <c r="BB200" s="66"/>
      <c r="BC200" s="66"/>
      <c r="BD200" s="36"/>
      <c r="BG200" s="37"/>
      <c r="BH200" s="37"/>
      <c r="BI200" s="69"/>
      <c r="BJ200" s="69"/>
      <c r="BK200" s="66"/>
      <c r="BL200" s="66"/>
      <c r="BM200" s="66"/>
      <c r="BN200" s="66"/>
      <c r="BO200" s="66"/>
      <c r="BP200" s="66"/>
      <c r="BQ200" s="66"/>
      <c r="BR200" s="66"/>
      <c r="BS200" s="66"/>
      <c r="BT200" s="66"/>
      <c r="BU200" s="66"/>
      <c r="BV200" s="66"/>
      <c r="BW200" s="36"/>
      <c r="BZ200" s="37"/>
      <c r="CA200" s="37"/>
      <c r="CB200" s="69"/>
      <c r="CC200" s="69"/>
      <c r="CD200" s="66"/>
      <c r="CE200" s="66"/>
      <c r="CF200" s="66"/>
      <c r="CG200" s="66"/>
      <c r="CH200" s="66"/>
      <c r="CI200" s="66"/>
      <c r="CJ200" s="66"/>
      <c r="CK200" s="66"/>
      <c r="CL200" s="66"/>
      <c r="CM200" s="66"/>
      <c r="CN200" s="66"/>
      <c r="CO200" s="307"/>
      <c r="CP200" s="36"/>
    </row>
    <row r="201" spans="1:192" s="12" customFormat="1" x14ac:dyDescent="0.3">
      <c r="B201" s="55"/>
      <c r="C201" s="55"/>
      <c r="D201" s="55"/>
      <c r="E201" s="55"/>
      <c r="U201" s="55"/>
      <c r="V201" s="55"/>
      <c r="W201" s="55"/>
      <c r="X201" s="55"/>
      <c r="AN201" s="55"/>
      <c r="AO201" s="55"/>
      <c r="AP201" s="13"/>
      <c r="AQ201" s="13"/>
      <c r="AR201" s="13"/>
      <c r="AS201" s="13"/>
      <c r="AT201" s="13"/>
      <c r="AU201" s="13"/>
      <c r="AV201" s="13"/>
      <c r="AW201" s="13"/>
      <c r="AX201" s="13"/>
      <c r="AY201" s="13"/>
      <c r="AZ201" s="13"/>
      <c r="BA201" s="13"/>
      <c r="BB201" s="13"/>
      <c r="BC201" s="13"/>
      <c r="BG201" s="55"/>
      <c r="BH201" s="55"/>
      <c r="BI201" s="13"/>
      <c r="BJ201" s="13"/>
      <c r="BK201" s="13"/>
      <c r="BL201" s="13"/>
      <c r="BM201" s="13"/>
      <c r="BN201" s="13"/>
      <c r="BO201" s="13"/>
      <c r="BP201" s="13"/>
      <c r="BQ201" s="13"/>
      <c r="BR201" s="13"/>
      <c r="BS201" s="13"/>
      <c r="BT201" s="13"/>
      <c r="BU201" s="13"/>
      <c r="BV201" s="13"/>
      <c r="BZ201" s="55"/>
      <c r="CA201" s="55"/>
      <c r="CB201" s="13"/>
      <c r="CC201" s="13"/>
      <c r="CD201" s="13"/>
      <c r="CE201" s="13"/>
      <c r="CF201" s="13"/>
      <c r="CG201" s="13"/>
      <c r="CH201" s="13"/>
      <c r="CI201" s="13"/>
      <c r="CJ201" s="13"/>
      <c r="CK201" s="13"/>
      <c r="CL201" s="13"/>
      <c r="CM201" s="13"/>
      <c r="CN201" s="13"/>
      <c r="CO201" s="13"/>
      <c r="DA201" s="13"/>
      <c r="DB201" s="13"/>
      <c r="DC201" s="13"/>
      <c r="DD201" s="13"/>
      <c r="DE201" s="13"/>
      <c r="DF201" s="13"/>
      <c r="DG201" s="13"/>
      <c r="DH201" s="13"/>
      <c r="DI201" s="13"/>
      <c r="DJ201" s="13"/>
      <c r="DK201" s="13"/>
      <c r="DL201" s="13"/>
      <c r="DM201" s="13"/>
      <c r="DN201" s="13"/>
      <c r="DO201" s="14"/>
      <c r="DP201" s="13"/>
      <c r="DS201" s="13"/>
      <c r="DT201" s="13"/>
      <c r="DU201" s="13"/>
      <c r="DV201" s="13"/>
      <c r="DW201" s="13"/>
      <c r="DX201" s="13"/>
      <c r="DY201" s="13"/>
      <c r="DZ201" s="13"/>
      <c r="EA201" s="13"/>
      <c r="EB201" s="13"/>
      <c r="EC201" s="13"/>
      <c r="ED201" s="13"/>
      <c r="EE201" s="13"/>
      <c r="EF201" s="13"/>
      <c r="EG201" s="14"/>
      <c r="EH201" s="13"/>
      <c r="EK201" s="13"/>
      <c r="EL201" s="13"/>
      <c r="EM201" s="13"/>
      <c r="EN201" s="13"/>
      <c r="EO201" s="13"/>
      <c r="EP201" s="13"/>
      <c r="EQ201" s="13"/>
      <c r="ER201" s="13"/>
      <c r="ES201" s="13"/>
      <c r="ET201" s="13"/>
      <c r="EU201" s="13"/>
      <c r="EV201" s="13"/>
      <c r="EW201" s="13"/>
      <c r="EX201" s="13"/>
      <c r="EY201" s="14"/>
      <c r="EZ201" s="13"/>
      <c r="FC201" s="13"/>
      <c r="FD201" s="13"/>
      <c r="FE201" s="13"/>
      <c r="FF201" s="13"/>
      <c r="FG201" s="13"/>
      <c r="FH201" s="13"/>
      <c r="FI201" s="13"/>
      <c r="FJ201" s="13"/>
      <c r="FK201" s="13"/>
      <c r="FL201" s="13"/>
      <c r="FM201" s="13"/>
      <c r="FN201" s="13"/>
      <c r="FO201" s="13"/>
      <c r="FP201" s="13"/>
      <c r="FQ201" s="14"/>
      <c r="FR201" s="13"/>
      <c r="FU201" s="13"/>
      <c r="FV201" s="13"/>
      <c r="FW201" s="13"/>
      <c r="FX201" s="13"/>
      <c r="FY201" s="13"/>
      <c r="FZ201" s="13"/>
      <c r="GA201" s="13"/>
      <c r="GB201" s="13"/>
      <c r="GC201" s="13"/>
      <c r="GD201" s="13"/>
      <c r="GE201" s="13"/>
      <c r="GF201" s="13"/>
      <c r="GG201" s="13"/>
      <c r="GH201" s="13"/>
      <c r="GI201" s="14"/>
      <c r="GJ201" s="13"/>
    </row>
    <row r="202" spans="1:192" s="12" customFormat="1" ht="15" customHeight="1" x14ac:dyDescent="0.3">
      <c r="B202" s="16"/>
      <c r="C202" s="16"/>
      <c r="D202" s="16"/>
      <c r="E202" s="16"/>
      <c r="F202" s="618"/>
      <c r="G202" s="618"/>
      <c r="H202" s="618"/>
      <c r="I202" s="618"/>
      <c r="J202" s="618"/>
      <c r="K202" s="618"/>
      <c r="L202" s="618"/>
      <c r="M202" s="618"/>
      <c r="N202" s="618"/>
      <c r="O202" s="618"/>
      <c r="P202" s="618"/>
      <c r="Q202" s="618"/>
      <c r="R202" s="618"/>
      <c r="S202" s="36"/>
      <c r="T202" s="36"/>
      <c r="U202" s="36"/>
      <c r="V202" s="36"/>
      <c r="W202" s="36"/>
      <c r="X202" s="36"/>
      <c r="Y202" s="619"/>
      <c r="Z202" s="619"/>
      <c r="AA202" s="619"/>
      <c r="AB202" s="619"/>
      <c r="AC202" s="619"/>
      <c r="AD202" s="619"/>
      <c r="AE202" s="619"/>
      <c r="AF202" s="619"/>
      <c r="AG202" s="619"/>
      <c r="AH202" s="619"/>
      <c r="AI202" s="619"/>
      <c r="AJ202" s="619"/>
      <c r="AK202" s="619"/>
      <c r="AN202" s="16"/>
      <c r="AO202" s="16"/>
      <c r="AP202" s="65"/>
      <c r="AQ202" s="65"/>
      <c r="AR202" s="163"/>
      <c r="AS202" s="163"/>
      <c r="AT202" s="163"/>
      <c r="AU202" s="163"/>
      <c r="AV202" s="163"/>
      <c r="AW202" s="163"/>
      <c r="AX202" s="163"/>
      <c r="AY202" s="163"/>
      <c r="AZ202" s="163"/>
      <c r="BA202" s="163"/>
      <c r="BB202" s="163"/>
      <c r="BC202" s="163"/>
      <c r="BD202" s="54"/>
      <c r="BE202" s="36"/>
      <c r="BF202" s="36"/>
      <c r="BG202" s="36"/>
      <c r="BH202" s="36"/>
      <c r="BI202" s="66"/>
      <c r="BJ202" s="66"/>
      <c r="BK202" s="164"/>
      <c r="BL202" s="164"/>
      <c r="BM202" s="164"/>
      <c r="BN202" s="164"/>
      <c r="BO202" s="164"/>
      <c r="BP202" s="164"/>
      <c r="BQ202" s="164"/>
      <c r="BR202" s="164"/>
      <c r="BS202" s="164"/>
      <c r="BT202" s="164"/>
      <c r="BU202" s="164"/>
      <c r="BV202" s="164"/>
      <c r="BW202" s="53"/>
      <c r="BY202" s="36"/>
      <c r="BZ202" s="36"/>
      <c r="CA202" s="36"/>
      <c r="CB202" s="66"/>
      <c r="CC202" s="66"/>
      <c r="CD202" s="164"/>
      <c r="CE202" s="164"/>
      <c r="CF202" s="164"/>
      <c r="CG202" s="164"/>
      <c r="CH202" s="164"/>
      <c r="CI202" s="164"/>
      <c r="CJ202" s="164"/>
      <c r="CK202" s="164"/>
      <c r="CL202" s="164"/>
      <c r="CM202" s="164"/>
      <c r="CN202" s="164"/>
      <c r="CO202" s="306"/>
      <c r="CP202" s="53"/>
      <c r="CQ202" s="36"/>
      <c r="CR202" s="36"/>
      <c r="CS202" s="36"/>
      <c r="CT202" s="36"/>
      <c r="CU202" s="36"/>
      <c r="CV202" s="36"/>
      <c r="CW202" s="36"/>
      <c r="CX202" s="36"/>
      <c r="DA202" s="13"/>
      <c r="DB202" s="13"/>
      <c r="DC202" s="13"/>
      <c r="DD202" s="13"/>
      <c r="DE202" s="13"/>
      <c r="DF202" s="13"/>
      <c r="DG202" s="13"/>
      <c r="DH202" s="13"/>
      <c r="DI202" s="13"/>
      <c r="DJ202" s="13"/>
      <c r="DK202" s="13"/>
      <c r="DL202" s="13"/>
      <c r="DM202" s="13"/>
      <c r="DN202" s="13"/>
      <c r="DO202" s="14"/>
      <c r="DP202" s="13"/>
      <c r="DS202" s="13"/>
      <c r="DT202" s="13"/>
      <c r="DU202" s="13"/>
      <c r="DV202" s="13"/>
      <c r="DW202" s="13"/>
      <c r="DX202" s="13"/>
      <c r="DY202" s="13"/>
      <c r="DZ202" s="13"/>
      <c r="EA202" s="13"/>
      <c r="EB202" s="13"/>
      <c r="EC202" s="13"/>
      <c r="ED202" s="13"/>
      <c r="EE202" s="13"/>
      <c r="EF202" s="13"/>
      <c r="EG202" s="14"/>
      <c r="EH202" s="13"/>
      <c r="EK202" s="13"/>
      <c r="EL202" s="13"/>
      <c r="EM202" s="13"/>
      <c r="EN202" s="13"/>
      <c r="EO202" s="13"/>
      <c r="EP202" s="13"/>
      <c r="EQ202" s="13"/>
      <c r="ER202" s="13"/>
      <c r="ES202" s="13"/>
      <c r="ET202" s="13"/>
      <c r="EU202" s="13"/>
      <c r="EV202" s="13"/>
      <c r="EW202" s="13"/>
      <c r="EX202" s="13"/>
      <c r="EY202" s="14"/>
      <c r="EZ202" s="13"/>
      <c r="FC202" s="13"/>
      <c r="FD202" s="13"/>
      <c r="FE202" s="13"/>
      <c r="FF202" s="13"/>
      <c r="FG202" s="13"/>
      <c r="FH202" s="13"/>
      <c r="FI202" s="13"/>
      <c r="FJ202" s="13"/>
      <c r="FK202" s="13"/>
      <c r="FL202" s="13"/>
      <c r="FM202" s="13"/>
      <c r="FN202" s="13"/>
      <c r="FO202" s="13"/>
      <c r="FP202" s="13"/>
      <c r="FQ202" s="14"/>
      <c r="FR202" s="13"/>
      <c r="FU202" s="13"/>
      <c r="FV202" s="13"/>
      <c r="FW202" s="13"/>
      <c r="FX202" s="13"/>
      <c r="FY202" s="13"/>
      <c r="FZ202" s="13"/>
      <c r="GA202" s="13"/>
      <c r="GB202" s="13"/>
      <c r="GC202" s="13"/>
      <c r="GD202" s="13"/>
      <c r="GE202" s="13"/>
      <c r="GF202" s="13"/>
      <c r="GG202" s="13"/>
      <c r="GH202" s="13"/>
      <c r="GI202" s="14"/>
      <c r="GJ202" s="13"/>
    </row>
    <row r="203" spans="1:192" s="12" customFormat="1" ht="15" customHeight="1" x14ac:dyDescent="0.3">
      <c r="B203" s="55"/>
      <c r="C203" s="55"/>
      <c r="D203" s="55"/>
      <c r="E203" s="55"/>
      <c r="F203" s="618"/>
      <c r="G203" s="618"/>
      <c r="H203" s="618"/>
      <c r="I203" s="618"/>
      <c r="J203" s="618"/>
      <c r="K203" s="618"/>
      <c r="L203" s="618"/>
      <c r="M203" s="618"/>
      <c r="N203" s="618"/>
      <c r="O203" s="618"/>
      <c r="P203" s="618"/>
      <c r="Q203" s="618"/>
      <c r="R203" s="618"/>
      <c r="S203" s="36"/>
      <c r="T203" s="36"/>
      <c r="U203" s="36"/>
      <c r="V203" s="36"/>
      <c r="W203" s="36"/>
      <c r="X203" s="36"/>
      <c r="Y203" s="619"/>
      <c r="Z203" s="619"/>
      <c r="AA203" s="619"/>
      <c r="AB203" s="619"/>
      <c r="AC203" s="619"/>
      <c r="AD203" s="619"/>
      <c r="AE203" s="619"/>
      <c r="AF203" s="619"/>
      <c r="AG203" s="619"/>
      <c r="AH203" s="619"/>
      <c r="AI203" s="619"/>
      <c r="AJ203" s="619"/>
      <c r="AK203" s="619"/>
      <c r="AN203" s="55"/>
      <c r="AO203" s="55"/>
      <c r="AP203" s="13"/>
      <c r="AQ203" s="13"/>
      <c r="AR203" s="163"/>
      <c r="AS203" s="163"/>
      <c r="AT203" s="163"/>
      <c r="AU203" s="163"/>
      <c r="AV203" s="163"/>
      <c r="AW203" s="163"/>
      <c r="AX203" s="163"/>
      <c r="AY203" s="163"/>
      <c r="AZ203" s="163"/>
      <c r="BA203" s="163"/>
      <c r="BB203" s="163"/>
      <c r="BC203" s="163"/>
      <c r="BD203" s="54"/>
      <c r="BE203" s="36"/>
      <c r="BF203" s="36"/>
      <c r="BG203" s="36"/>
      <c r="BH203" s="36"/>
      <c r="BI203" s="66"/>
      <c r="BJ203" s="66"/>
      <c r="BK203" s="164"/>
      <c r="BL203" s="164"/>
      <c r="BM203" s="164"/>
      <c r="BN203" s="164"/>
      <c r="BO203" s="164"/>
      <c r="BP203" s="164"/>
      <c r="BQ203" s="164"/>
      <c r="BR203" s="164"/>
      <c r="BS203" s="164"/>
      <c r="BT203" s="164"/>
      <c r="BU203" s="164"/>
      <c r="BV203" s="164"/>
      <c r="BW203" s="53"/>
      <c r="BY203" s="36"/>
      <c r="BZ203" s="36"/>
      <c r="CA203" s="36"/>
      <c r="CB203" s="66"/>
      <c r="CC203" s="66"/>
      <c r="CD203" s="164"/>
      <c r="CE203" s="164"/>
      <c r="CF203" s="164"/>
      <c r="CG203" s="164"/>
      <c r="CH203" s="164"/>
      <c r="CI203" s="164"/>
      <c r="CJ203" s="164"/>
      <c r="CK203" s="164"/>
      <c r="CL203" s="164"/>
      <c r="CM203" s="164"/>
      <c r="CN203" s="164"/>
      <c r="CO203" s="306"/>
      <c r="CP203" s="53"/>
      <c r="CQ203" s="36"/>
      <c r="CR203" s="36"/>
      <c r="CS203" s="36"/>
      <c r="CT203" s="36"/>
      <c r="CU203" s="36"/>
      <c r="CV203" s="36"/>
      <c r="CW203" s="36"/>
      <c r="CX203" s="36"/>
      <c r="DA203" s="13"/>
      <c r="DB203" s="13"/>
      <c r="DC203" s="13"/>
      <c r="DD203" s="13"/>
      <c r="DE203" s="13"/>
      <c r="DF203" s="13"/>
      <c r="DG203" s="13"/>
      <c r="DH203" s="13"/>
      <c r="DI203" s="13"/>
      <c r="DJ203" s="13"/>
      <c r="DK203" s="13"/>
      <c r="DL203" s="13"/>
      <c r="DM203" s="13"/>
      <c r="DN203" s="13"/>
      <c r="DO203" s="14"/>
      <c r="DP203" s="13"/>
      <c r="DS203" s="13"/>
      <c r="DT203" s="13"/>
      <c r="DU203" s="13"/>
      <c r="DV203" s="13"/>
      <c r="DW203" s="13"/>
      <c r="DX203" s="13"/>
      <c r="DY203" s="13"/>
      <c r="DZ203" s="13"/>
      <c r="EA203" s="13"/>
      <c r="EB203" s="13"/>
      <c r="EC203" s="13"/>
      <c r="ED203" s="13"/>
      <c r="EE203" s="13"/>
      <c r="EF203" s="13"/>
      <c r="EG203" s="14"/>
      <c r="EH203" s="13"/>
      <c r="EK203" s="13"/>
      <c r="EL203" s="13"/>
      <c r="EM203" s="13"/>
      <c r="EN203" s="13"/>
      <c r="EO203" s="13"/>
      <c r="EP203" s="13"/>
      <c r="EQ203" s="13"/>
      <c r="ER203" s="13"/>
      <c r="ES203" s="13"/>
      <c r="ET203" s="13"/>
      <c r="EU203" s="13"/>
      <c r="EV203" s="13"/>
      <c r="EW203" s="13"/>
      <c r="EX203" s="13"/>
      <c r="EY203" s="14"/>
      <c r="EZ203" s="13"/>
      <c r="FC203" s="13"/>
      <c r="FD203" s="13"/>
      <c r="FE203" s="13"/>
      <c r="FF203" s="13"/>
      <c r="FG203" s="13"/>
      <c r="FH203" s="13"/>
      <c r="FI203" s="13"/>
      <c r="FJ203" s="13"/>
      <c r="FK203" s="13"/>
      <c r="FL203" s="13"/>
      <c r="FM203" s="13"/>
      <c r="FN203" s="13"/>
      <c r="FO203" s="13"/>
      <c r="FP203" s="13"/>
      <c r="FQ203" s="14"/>
      <c r="FR203" s="13"/>
      <c r="FU203" s="13"/>
      <c r="FV203" s="13"/>
      <c r="FW203" s="13"/>
      <c r="FX203" s="13"/>
      <c r="FY203" s="13"/>
      <c r="FZ203" s="13"/>
      <c r="GA203" s="13"/>
      <c r="GB203" s="13"/>
      <c r="GC203" s="13"/>
      <c r="GD203" s="13"/>
      <c r="GE203" s="13"/>
      <c r="GF203" s="13"/>
      <c r="GG203" s="13"/>
      <c r="GH203" s="13"/>
      <c r="GI203" s="14"/>
      <c r="GJ203" s="13"/>
    </row>
    <row r="204" spans="1:192" s="12" customFormat="1" ht="15.75" customHeight="1" x14ac:dyDescent="0.3">
      <c r="B204" s="613"/>
      <c r="C204" s="613"/>
      <c r="D204" s="159"/>
      <c r="E204" s="159"/>
      <c r="F204" s="613"/>
      <c r="G204" s="613"/>
      <c r="H204" s="159"/>
      <c r="I204" s="159"/>
      <c r="J204" s="159"/>
      <c r="K204" s="159"/>
      <c r="L204" s="159"/>
      <c r="M204" s="159"/>
      <c r="N204" s="159"/>
      <c r="O204" s="159"/>
      <c r="P204" s="159"/>
      <c r="Q204" s="614"/>
      <c r="R204" s="613"/>
      <c r="U204" s="615"/>
      <c r="V204" s="615"/>
      <c r="W204" s="161"/>
      <c r="X204" s="161"/>
      <c r="Y204" s="615"/>
      <c r="Z204" s="615"/>
      <c r="AA204" s="159"/>
      <c r="AB204" s="159"/>
      <c r="AC204" s="159"/>
      <c r="AD204" s="159"/>
      <c r="AE204" s="159"/>
      <c r="AF204" s="159"/>
      <c r="AG204" s="159"/>
      <c r="AH204" s="159"/>
      <c r="AI204" s="159"/>
      <c r="AJ204" s="617"/>
      <c r="AK204" s="615"/>
      <c r="AN204" s="59"/>
      <c r="AO204" s="59"/>
      <c r="AP204" s="159"/>
      <c r="AQ204" s="159"/>
      <c r="AR204" s="159"/>
      <c r="AS204" s="159"/>
      <c r="AT204" s="159"/>
      <c r="AU204" s="159"/>
      <c r="AV204" s="159"/>
      <c r="AW204" s="159"/>
      <c r="AX204" s="159"/>
      <c r="AY204" s="159"/>
      <c r="AZ204" s="159"/>
      <c r="BA204" s="159"/>
      <c r="BB204" s="159"/>
      <c r="BC204" s="160"/>
      <c r="BD204" s="59"/>
      <c r="BG204" s="58"/>
      <c r="BH204" s="58"/>
      <c r="BI204" s="161"/>
      <c r="BJ204" s="161"/>
      <c r="BK204" s="161"/>
      <c r="BL204" s="161"/>
      <c r="BM204" s="161"/>
      <c r="BN204" s="161"/>
      <c r="BO204" s="161"/>
      <c r="BP204" s="161"/>
      <c r="BQ204" s="161"/>
      <c r="BR204" s="161"/>
      <c r="BS204" s="161"/>
      <c r="BT204" s="161"/>
      <c r="BU204" s="161"/>
      <c r="BV204" s="162"/>
      <c r="BW204" s="58"/>
      <c r="BZ204" s="58"/>
      <c r="CA204" s="58"/>
      <c r="CB204" s="161"/>
      <c r="CC204" s="161"/>
      <c r="CD204" s="161"/>
      <c r="CE204" s="161"/>
      <c r="CF204" s="161"/>
      <c r="CG204" s="161"/>
      <c r="CH204" s="161"/>
      <c r="CI204" s="161"/>
      <c r="CJ204" s="161"/>
      <c r="CK204" s="161"/>
      <c r="CL204" s="161"/>
      <c r="CM204" s="161"/>
      <c r="CN204" s="162"/>
      <c r="CO204" s="305"/>
      <c r="CP204" s="58"/>
      <c r="DA204" s="13"/>
      <c r="DB204" s="13"/>
      <c r="DC204" s="13"/>
      <c r="DD204" s="13"/>
      <c r="DE204" s="13"/>
      <c r="DF204" s="13"/>
      <c r="DG204" s="13"/>
      <c r="DH204" s="13"/>
      <c r="DI204" s="13"/>
      <c r="DJ204" s="13"/>
      <c r="DK204" s="13"/>
      <c r="DL204" s="13"/>
      <c r="DM204" s="13"/>
      <c r="DN204" s="13"/>
      <c r="DO204" s="14"/>
      <c r="DP204" s="13"/>
      <c r="DS204" s="13"/>
      <c r="DT204" s="13"/>
      <c r="DU204" s="13"/>
      <c r="DV204" s="13"/>
      <c r="DW204" s="13"/>
      <c r="DX204" s="13"/>
      <c r="DY204" s="13"/>
      <c r="DZ204" s="13"/>
      <c r="EA204" s="13"/>
      <c r="EB204" s="13"/>
      <c r="EC204" s="13"/>
      <c r="ED204" s="13"/>
      <c r="EE204" s="13"/>
      <c r="EF204" s="13"/>
      <c r="EG204" s="14"/>
      <c r="EH204" s="13"/>
      <c r="EK204" s="13"/>
      <c r="EL204" s="13"/>
      <c r="EM204" s="13"/>
      <c r="EN204" s="13"/>
      <c r="EO204" s="13"/>
      <c r="EP204" s="13"/>
      <c r="EQ204" s="13"/>
      <c r="ER204" s="13"/>
      <c r="ES204" s="13"/>
      <c r="ET204" s="13"/>
      <c r="EU204" s="13"/>
      <c r="EV204" s="13"/>
      <c r="EW204" s="13"/>
      <c r="EX204" s="13"/>
      <c r="EY204" s="14"/>
      <c r="EZ204" s="13"/>
      <c r="FC204" s="13"/>
      <c r="FD204" s="13"/>
      <c r="FE204" s="13"/>
      <c r="FF204" s="13"/>
      <c r="FG204" s="13"/>
      <c r="FH204" s="13"/>
      <c r="FI204" s="13"/>
      <c r="FJ204" s="13"/>
      <c r="FK204" s="13"/>
      <c r="FL204" s="13"/>
      <c r="FM204" s="13"/>
      <c r="FN204" s="13"/>
      <c r="FO204" s="13"/>
      <c r="FP204" s="13"/>
      <c r="FQ204" s="14"/>
      <c r="FR204" s="13"/>
      <c r="FU204" s="13"/>
      <c r="FV204" s="13"/>
      <c r="FW204" s="13"/>
      <c r="FX204" s="13"/>
      <c r="FY204" s="13"/>
      <c r="FZ204" s="13"/>
      <c r="GA204" s="13"/>
      <c r="GB204" s="13"/>
      <c r="GC204" s="13"/>
      <c r="GD204" s="13"/>
      <c r="GE204" s="13"/>
      <c r="GF204" s="13"/>
      <c r="GG204" s="13"/>
      <c r="GH204" s="13"/>
      <c r="GI204" s="14"/>
      <c r="GJ204" s="13"/>
    </row>
    <row r="205" spans="1:192" s="12" customFormat="1" x14ac:dyDescent="0.3">
      <c r="B205" s="613"/>
      <c r="C205" s="613"/>
      <c r="D205" s="159"/>
      <c r="E205" s="159"/>
      <c r="F205" s="613"/>
      <c r="G205" s="613"/>
      <c r="H205" s="159"/>
      <c r="I205" s="159"/>
      <c r="J205" s="159"/>
      <c r="K205" s="159"/>
      <c r="L205" s="159"/>
      <c r="M205" s="159"/>
      <c r="N205" s="159"/>
      <c r="O205" s="159"/>
      <c r="P205" s="159"/>
      <c r="Q205" s="614"/>
      <c r="R205" s="613"/>
      <c r="S205" s="111"/>
      <c r="T205" s="111"/>
      <c r="U205" s="615"/>
      <c r="V205" s="615"/>
      <c r="W205" s="161"/>
      <c r="X205" s="161"/>
      <c r="Y205" s="615"/>
      <c r="Z205" s="615"/>
      <c r="AA205" s="159"/>
      <c r="AB205" s="159"/>
      <c r="AC205" s="159"/>
      <c r="AD205" s="159"/>
      <c r="AE205" s="159"/>
      <c r="AF205" s="159"/>
      <c r="AG205" s="159"/>
      <c r="AH205" s="159"/>
      <c r="AI205" s="159"/>
      <c r="AJ205" s="617"/>
      <c r="AK205" s="615"/>
      <c r="AN205" s="59"/>
      <c r="AO205" s="59"/>
      <c r="AP205" s="159"/>
      <c r="AQ205" s="159"/>
      <c r="AR205" s="159"/>
      <c r="AS205" s="159"/>
      <c r="AT205" s="159"/>
      <c r="AU205" s="159"/>
      <c r="AV205" s="159"/>
      <c r="AW205" s="159"/>
      <c r="AX205" s="159"/>
      <c r="AY205" s="159"/>
      <c r="AZ205" s="159"/>
      <c r="BA205" s="159"/>
      <c r="BB205" s="159"/>
      <c r="BC205" s="160"/>
      <c r="BD205" s="59"/>
      <c r="BE205" s="111"/>
      <c r="BF205" s="111"/>
      <c r="BG205" s="58"/>
      <c r="BH205" s="58"/>
      <c r="BI205" s="161"/>
      <c r="BJ205" s="161"/>
      <c r="BK205" s="161"/>
      <c r="BL205" s="161"/>
      <c r="BM205" s="161"/>
      <c r="BN205" s="161"/>
      <c r="BO205" s="161"/>
      <c r="BP205" s="161"/>
      <c r="BQ205" s="161"/>
      <c r="BR205" s="161"/>
      <c r="BS205" s="161"/>
      <c r="BT205" s="161"/>
      <c r="BU205" s="161"/>
      <c r="BV205" s="162"/>
      <c r="BW205" s="58"/>
      <c r="BY205" s="111"/>
      <c r="BZ205" s="58"/>
      <c r="CA205" s="58"/>
      <c r="CB205" s="161"/>
      <c r="CC205" s="161"/>
      <c r="CD205" s="161"/>
      <c r="CE205" s="161"/>
      <c r="CF205" s="161"/>
      <c r="CG205" s="161"/>
      <c r="CH205" s="161"/>
      <c r="CI205" s="161"/>
      <c r="CJ205" s="161"/>
      <c r="CK205" s="161"/>
      <c r="CL205" s="161"/>
      <c r="CM205" s="161"/>
      <c r="CN205" s="162"/>
      <c r="CO205" s="305"/>
      <c r="CP205" s="58"/>
      <c r="CQ205" s="111"/>
      <c r="CR205" s="111"/>
      <c r="CS205" s="111"/>
      <c r="CT205" s="111"/>
      <c r="CU205" s="111"/>
      <c r="CV205" s="111"/>
      <c r="CW205" s="111"/>
      <c r="CX205" s="111"/>
      <c r="DA205" s="13"/>
      <c r="DB205" s="13"/>
      <c r="DC205" s="13"/>
      <c r="DD205" s="13"/>
      <c r="DE205" s="13"/>
      <c r="DF205" s="13"/>
      <c r="DG205" s="13"/>
      <c r="DH205" s="13"/>
      <c r="DI205" s="13"/>
      <c r="DJ205" s="13"/>
      <c r="DK205" s="13"/>
      <c r="DL205" s="13"/>
      <c r="DM205" s="13"/>
      <c r="DN205" s="13"/>
      <c r="DO205" s="14"/>
      <c r="DP205" s="13"/>
      <c r="DS205" s="13"/>
      <c r="DT205" s="13"/>
      <c r="DU205" s="13"/>
      <c r="DV205" s="13"/>
      <c r="DW205" s="13"/>
      <c r="DX205" s="13"/>
      <c r="DY205" s="13"/>
      <c r="DZ205" s="13"/>
      <c r="EA205" s="13"/>
      <c r="EB205" s="13"/>
      <c r="EC205" s="13"/>
      <c r="ED205" s="13"/>
      <c r="EE205" s="13"/>
      <c r="EF205" s="13"/>
      <c r="EG205" s="14"/>
      <c r="EH205" s="13"/>
      <c r="EK205" s="13"/>
      <c r="EL205" s="13"/>
      <c r="EM205" s="13"/>
      <c r="EN205" s="13"/>
      <c r="EO205" s="13"/>
      <c r="EP205" s="13"/>
      <c r="EQ205" s="13"/>
      <c r="ER205" s="13"/>
      <c r="ES205" s="13"/>
      <c r="ET205" s="13"/>
      <c r="EU205" s="13"/>
      <c r="EV205" s="13"/>
      <c r="EW205" s="13"/>
      <c r="EX205" s="13"/>
      <c r="EY205" s="14"/>
      <c r="EZ205" s="13"/>
      <c r="FC205" s="13"/>
      <c r="FD205" s="13"/>
      <c r="FE205" s="13"/>
      <c r="FF205" s="13"/>
      <c r="FG205" s="13"/>
      <c r="FH205" s="13"/>
      <c r="FI205" s="13"/>
      <c r="FJ205" s="13"/>
      <c r="FK205" s="13"/>
      <c r="FL205" s="13"/>
      <c r="FM205" s="13"/>
      <c r="FN205" s="13"/>
      <c r="FO205" s="13"/>
      <c r="FP205" s="13"/>
      <c r="FQ205" s="14"/>
      <c r="FR205" s="13"/>
      <c r="FU205" s="13"/>
      <c r="FV205" s="13"/>
      <c r="FW205" s="13"/>
      <c r="FX205" s="13"/>
      <c r="FY205" s="13"/>
      <c r="FZ205" s="13"/>
      <c r="GA205" s="13"/>
      <c r="GB205" s="13"/>
      <c r="GC205" s="13"/>
      <c r="GD205" s="13"/>
      <c r="GE205" s="13"/>
      <c r="GF205" s="13"/>
      <c r="GG205" s="13"/>
      <c r="GH205" s="13"/>
      <c r="GI205" s="14"/>
      <c r="GJ205" s="13"/>
    </row>
    <row r="206" spans="1:192" s="12" customFormat="1" x14ac:dyDescent="0.3">
      <c r="B206" s="60"/>
      <c r="C206" s="60"/>
      <c r="D206" s="60"/>
      <c r="E206" s="60"/>
      <c r="F206" s="61"/>
      <c r="G206" s="61"/>
      <c r="H206" s="61"/>
      <c r="I206" s="61"/>
      <c r="J206" s="61"/>
      <c r="K206" s="61"/>
      <c r="L206" s="61"/>
      <c r="M206" s="61"/>
      <c r="N206" s="61"/>
      <c r="O206" s="61"/>
      <c r="P206" s="61"/>
      <c r="Q206" s="61"/>
      <c r="R206" s="62"/>
      <c r="S206" s="45"/>
      <c r="T206" s="45"/>
      <c r="U206" s="60"/>
      <c r="V206" s="60"/>
      <c r="W206" s="60"/>
      <c r="X206" s="60"/>
      <c r="Y206" s="61"/>
      <c r="Z206" s="61"/>
      <c r="AA206" s="61"/>
      <c r="AB206" s="61"/>
      <c r="AC206" s="61"/>
      <c r="AD206" s="61"/>
      <c r="AE206" s="61"/>
      <c r="AF206" s="61"/>
      <c r="AG206" s="61"/>
      <c r="AH206" s="61"/>
      <c r="AI206" s="61"/>
      <c r="AJ206" s="61"/>
      <c r="AK206" s="62"/>
      <c r="AN206" s="60"/>
      <c r="AO206" s="60"/>
      <c r="AP206" s="61"/>
      <c r="AQ206" s="61"/>
      <c r="AR206" s="61"/>
      <c r="AS206" s="61"/>
      <c r="AT206" s="61"/>
      <c r="AU206" s="61"/>
      <c r="AV206" s="61"/>
      <c r="AW206" s="61"/>
      <c r="AX206" s="61"/>
      <c r="AY206" s="61"/>
      <c r="AZ206" s="61"/>
      <c r="BA206" s="61"/>
      <c r="BB206" s="61"/>
      <c r="BC206" s="61"/>
      <c r="BD206" s="62"/>
      <c r="BE206" s="45"/>
      <c r="BF206" s="45"/>
      <c r="BG206" s="60"/>
      <c r="BH206" s="60"/>
      <c r="BI206" s="61"/>
      <c r="BJ206" s="61"/>
      <c r="BK206" s="61"/>
      <c r="BL206" s="61"/>
      <c r="BM206" s="61"/>
      <c r="BN206" s="61"/>
      <c r="BO206" s="61"/>
      <c r="BP206" s="61"/>
      <c r="BQ206" s="61"/>
      <c r="BR206" s="61"/>
      <c r="BS206" s="61"/>
      <c r="BT206" s="61"/>
      <c r="BU206" s="61"/>
      <c r="BV206" s="61"/>
      <c r="BW206" s="62"/>
      <c r="BY206" s="45"/>
      <c r="BZ206" s="60"/>
      <c r="CA206" s="60"/>
      <c r="CB206" s="61"/>
      <c r="CC206" s="61"/>
      <c r="CD206" s="61"/>
      <c r="CE206" s="61"/>
      <c r="CF206" s="61"/>
      <c r="CG206" s="61"/>
      <c r="CH206" s="61"/>
      <c r="CI206" s="61"/>
      <c r="CJ206" s="61"/>
      <c r="CK206" s="61"/>
      <c r="CL206" s="61"/>
      <c r="CM206" s="61"/>
      <c r="CN206" s="61"/>
      <c r="CO206" s="61"/>
      <c r="CP206" s="62"/>
      <c r="CQ206" s="45"/>
      <c r="CR206" s="45"/>
      <c r="CS206" s="45"/>
      <c r="CT206" s="45"/>
      <c r="CU206" s="45"/>
      <c r="CV206" s="45"/>
      <c r="CW206" s="45"/>
      <c r="CX206" s="45"/>
      <c r="DA206" s="13"/>
      <c r="DB206" s="13"/>
      <c r="DC206" s="13"/>
      <c r="DD206" s="13"/>
      <c r="DE206" s="13"/>
      <c r="DF206" s="13"/>
      <c r="DG206" s="13"/>
      <c r="DH206" s="13"/>
      <c r="DI206" s="13"/>
      <c r="DJ206" s="13"/>
      <c r="DK206" s="13"/>
      <c r="DL206" s="13"/>
      <c r="DM206" s="13"/>
      <c r="DN206" s="13"/>
      <c r="DO206" s="14"/>
      <c r="DP206" s="13"/>
      <c r="DS206" s="13"/>
      <c r="DT206" s="13"/>
      <c r="DU206" s="13"/>
      <c r="DV206" s="13"/>
      <c r="DW206" s="13"/>
      <c r="DX206" s="13"/>
      <c r="DY206" s="13"/>
      <c r="DZ206" s="13"/>
      <c r="EA206" s="13"/>
      <c r="EB206" s="13"/>
      <c r="EC206" s="13"/>
      <c r="ED206" s="13"/>
      <c r="EE206" s="13"/>
      <c r="EF206" s="13"/>
      <c r="EG206" s="14"/>
      <c r="EH206" s="13"/>
      <c r="EK206" s="13"/>
      <c r="EL206" s="13"/>
      <c r="EM206" s="13"/>
      <c r="EN206" s="13"/>
      <c r="EO206" s="13"/>
      <c r="EP206" s="13"/>
      <c r="EQ206" s="13"/>
      <c r="ER206" s="13"/>
      <c r="ES206" s="13"/>
      <c r="ET206" s="13"/>
      <c r="EU206" s="13"/>
      <c r="EV206" s="13"/>
      <c r="EW206" s="13"/>
      <c r="EX206" s="13"/>
      <c r="EY206" s="14"/>
      <c r="EZ206" s="13"/>
      <c r="FC206" s="13"/>
      <c r="FD206" s="13"/>
      <c r="FE206" s="13"/>
      <c r="FF206" s="13"/>
      <c r="FG206" s="13"/>
      <c r="FH206" s="13"/>
      <c r="FI206" s="13"/>
      <c r="FJ206" s="13"/>
      <c r="FK206" s="13"/>
      <c r="FL206" s="13"/>
      <c r="FM206" s="13"/>
      <c r="FN206" s="13"/>
      <c r="FO206" s="13"/>
      <c r="FP206" s="13"/>
      <c r="FQ206" s="14"/>
      <c r="FR206" s="13"/>
      <c r="FU206" s="13"/>
      <c r="FV206" s="13"/>
      <c r="FW206" s="13"/>
      <c r="FX206" s="13"/>
      <c r="FY206" s="13"/>
      <c r="FZ206" s="13"/>
      <c r="GA206" s="13"/>
      <c r="GB206" s="13"/>
      <c r="GC206" s="13"/>
      <c r="GD206" s="13"/>
      <c r="GE206" s="13"/>
      <c r="GF206" s="13"/>
      <c r="GG206" s="13"/>
      <c r="GH206" s="13"/>
      <c r="GI206" s="14"/>
      <c r="GJ206" s="13"/>
    </row>
    <row r="207" spans="1:192" s="12" customFormat="1" x14ac:dyDescent="0.3">
      <c r="B207" s="60"/>
      <c r="C207" s="60"/>
      <c r="D207" s="60"/>
      <c r="E207" s="60"/>
      <c r="F207" s="61"/>
      <c r="G207" s="61"/>
      <c r="H207" s="61"/>
      <c r="I207" s="61"/>
      <c r="J207" s="61"/>
      <c r="K207" s="61"/>
      <c r="L207" s="61"/>
      <c r="M207" s="61"/>
      <c r="N207" s="61"/>
      <c r="O207" s="61"/>
      <c r="P207" s="61"/>
      <c r="Q207" s="61"/>
      <c r="R207" s="62"/>
      <c r="S207" s="45"/>
      <c r="T207" s="45"/>
      <c r="U207" s="60"/>
      <c r="V207" s="60"/>
      <c r="W207" s="60"/>
      <c r="X207" s="60"/>
      <c r="Y207" s="61"/>
      <c r="Z207" s="61"/>
      <c r="AA207" s="61"/>
      <c r="AB207" s="61"/>
      <c r="AC207" s="61"/>
      <c r="AD207" s="61"/>
      <c r="AE207" s="61"/>
      <c r="AF207" s="61"/>
      <c r="AG207" s="61"/>
      <c r="AH207" s="61"/>
      <c r="AI207" s="61"/>
      <c r="AJ207" s="61"/>
      <c r="AK207" s="62"/>
      <c r="AN207" s="60"/>
      <c r="AO207" s="60"/>
      <c r="AP207" s="61"/>
      <c r="AQ207" s="61"/>
      <c r="AR207" s="61"/>
      <c r="AS207" s="61"/>
      <c r="AT207" s="61"/>
      <c r="AU207" s="61"/>
      <c r="AV207" s="61"/>
      <c r="AW207" s="61"/>
      <c r="AX207" s="61"/>
      <c r="AY207" s="61"/>
      <c r="AZ207" s="61"/>
      <c r="BA207" s="61"/>
      <c r="BB207" s="61"/>
      <c r="BC207" s="61"/>
      <c r="BD207" s="62"/>
      <c r="BE207" s="45"/>
      <c r="BF207" s="45"/>
      <c r="BG207" s="60"/>
      <c r="BH207" s="60"/>
      <c r="BI207" s="61"/>
      <c r="BJ207" s="61"/>
      <c r="BK207" s="61"/>
      <c r="BL207" s="61"/>
      <c r="BM207" s="61"/>
      <c r="BN207" s="61"/>
      <c r="BO207" s="61"/>
      <c r="BP207" s="61"/>
      <c r="BQ207" s="61"/>
      <c r="BR207" s="61"/>
      <c r="BS207" s="61"/>
      <c r="BT207" s="61"/>
      <c r="BU207" s="61"/>
      <c r="BV207" s="61"/>
      <c r="BW207" s="62"/>
      <c r="BY207" s="45"/>
      <c r="BZ207" s="60"/>
      <c r="CA207" s="60"/>
      <c r="CB207" s="61"/>
      <c r="CC207" s="61"/>
      <c r="CD207" s="61"/>
      <c r="CE207" s="61"/>
      <c r="CF207" s="61"/>
      <c r="CG207" s="61"/>
      <c r="CH207" s="61"/>
      <c r="CI207" s="61"/>
      <c r="CJ207" s="61"/>
      <c r="CK207" s="61"/>
      <c r="CL207" s="61"/>
      <c r="CM207" s="61"/>
      <c r="CN207" s="61"/>
      <c r="CO207" s="61"/>
      <c r="CP207" s="62"/>
      <c r="CQ207" s="45"/>
      <c r="CR207" s="45"/>
      <c r="CS207" s="45"/>
      <c r="CT207" s="45"/>
      <c r="CU207" s="45"/>
      <c r="CV207" s="45"/>
      <c r="CW207" s="45"/>
      <c r="CX207" s="45"/>
      <c r="DA207" s="13"/>
      <c r="DB207" s="13"/>
      <c r="DC207" s="13"/>
      <c r="DD207" s="13"/>
      <c r="DE207" s="13"/>
      <c r="DF207" s="13"/>
      <c r="DG207" s="13"/>
      <c r="DH207" s="13"/>
      <c r="DI207" s="13"/>
      <c r="DJ207" s="13"/>
      <c r="DK207" s="13"/>
      <c r="DL207" s="13"/>
      <c r="DM207" s="13"/>
      <c r="DN207" s="13"/>
      <c r="DO207" s="14"/>
      <c r="DP207" s="13"/>
      <c r="DS207" s="13"/>
      <c r="DT207" s="13"/>
      <c r="DU207" s="13"/>
      <c r="DV207" s="13"/>
      <c r="DW207" s="13"/>
      <c r="DX207" s="13"/>
      <c r="DY207" s="13"/>
      <c r="DZ207" s="13"/>
      <c r="EA207" s="13"/>
      <c r="EB207" s="13"/>
      <c r="EC207" s="13"/>
      <c r="ED207" s="13"/>
      <c r="EE207" s="13"/>
      <c r="EF207" s="13"/>
      <c r="EG207" s="14"/>
      <c r="EH207" s="13"/>
      <c r="EK207" s="13"/>
      <c r="EL207" s="13"/>
      <c r="EM207" s="13"/>
      <c r="EN207" s="13"/>
      <c r="EO207" s="13"/>
      <c r="EP207" s="13"/>
      <c r="EQ207" s="13"/>
      <c r="ER207" s="13"/>
      <c r="ES207" s="13"/>
      <c r="ET207" s="13"/>
      <c r="EU207" s="13"/>
      <c r="EV207" s="13"/>
      <c r="EW207" s="13"/>
      <c r="EX207" s="13"/>
      <c r="EY207" s="14"/>
      <c r="EZ207" s="13"/>
      <c r="FC207" s="13"/>
      <c r="FD207" s="13"/>
      <c r="FE207" s="13"/>
      <c r="FF207" s="13"/>
      <c r="FG207" s="13"/>
      <c r="FH207" s="13"/>
      <c r="FI207" s="13"/>
      <c r="FJ207" s="13"/>
      <c r="FK207" s="13"/>
      <c r="FL207" s="13"/>
      <c r="FM207" s="13"/>
      <c r="FN207" s="13"/>
      <c r="FO207" s="13"/>
      <c r="FP207" s="13"/>
      <c r="FQ207" s="14"/>
      <c r="FR207" s="13"/>
      <c r="FU207" s="13"/>
      <c r="FV207" s="13"/>
      <c r="FW207" s="13"/>
      <c r="FX207" s="13"/>
      <c r="FY207" s="13"/>
      <c r="FZ207" s="13"/>
      <c r="GA207" s="13"/>
      <c r="GB207" s="13"/>
      <c r="GC207" s="13"/>
      <c r="GD207" s="13"/>
      <c r="GE207" s="13"/>
      <c r="GF207" s="13"/>
      <c r="GG207" s="13"/>
      <c r="GH207" s="13"/>
      <c r="GI207" s="14"/>
      <c r="GJ207" s="13"/>
    </row>
    <row r="208" spans="1:192" s="12" customFormat="1" x14ac:dyDescent="0.3">
      <c r="B208" s="60"/>
      <c r="C208" s="60"/>
      <c r="D208" s="60"/>
      <c r="E208" s="60"/>
      <c r="F208" s="61"/>
      <c r="G208" s="61"/>
      <c r="H208" s="61"/>
      <c r="I208" s="61"/>
      <c r="J208" s="61"/>
      <c r="K208" s="61"/>
      <c r="L208" s="61"/>
      <c r="M208" s="61"/>
      <c r="N208" s="61"/>
      <c r="O208" s="61"/>
      <c r="P208" s="61"/>
      <c r="Q208" s="61"/>
      <c r="R208" s="62"/>
      <c r="S208" s="45"/>
      <c r="T208" s="45"/>
      <c r="U208" s="60"/>
      <c r="V208" s="60"/>
      <c r="W208" s="60"/>
      <c r="X208" s="60"/>
      <c r="Y208" s="61"/>
      <c r="Z208" s="61"/>
      <c r="AA208" s="61"/>
      <c r="AB208" s="61"/>
      <c r="AC208" s="61"/>
      <c r="AD208" s="61"/>
      <c r="AE208" s="61"/>
      <c r="AF208" s="61"/>
      <c r="AG208" s="61"/>
      <c r="AH208" s="61"/>
      <c r="AI208" s="61"/>
      <c r="AJ208" s="61"/>
      <c r="AK208" s="62"/>
      <c r="AN208" s="60"/>
      <c r="AO208" s="60"/>
      <c r="AP208" s="61"/>
      <c r="AQ208" s="61"/>
      <c r="AR208" s="61"/>
      <c r="AS208" s="61"/>
      <c r="AT208" s="61"/>
      <c r="AU208" s="61"/>
      <c r="AV208" s="61"/>
      <c r="AW208" s="61"/>
      <c r="AX208" s="61"/>
      <c r="AY208" s="61"/>
      <c r="AZ208" s="61"/>
      <c r="BA208" s="61"/>
      <c r="BB208" s="61"/>
      <c r="BC208" s="61"/>
      <c r="BD208" s="62"/>
      <c r="BE208" s="45"/>
      <c r="BF208" s="45"/>
      <c r="BG208" s="60"/>
      <c r="BH208" s="60"/>
      <c r="BI208" s="61"/>
      <c r="BJ208" s="61"/>
      <c r="BK208" s="61"/>
      <c r="BL208" s="61"/>
      <c r="BM208" s="61"/>
      <c r="BN208" s="61"/>
      <c r="BO208" s="61"/>
      <c r="BP208" s="61"/>
      <c r="BQ208" s="61"/>
      <c r="BR208" s="61"/>
      <c r="BS208" s="61"/>
      <c r="BT208" s="61"/>
      <c r="BU208" s="61"/>
      <c r="BV208" s="61"/>
      <c r="BW208" s="62"/>
      <c r="BY208" s="45"/>
      <c r="BZ208" s="60"/>
      <c r="CA208" s="60"/>
      <c r="CB208" s="61"/>
      <c r="CC208" s="61"/>
      <c r="CD208" s="61"/>
      <c r="CE208" s="61"/>
      <c r="CF208" s="61"/>
      <c r="CG208" s="61"/>
      <c r="CH208" s="61"/>
      <c r="CI208" s="61"/>
      <c r="CJ208" s="61"/>
      <c r="CK208" s="61"/>
      <c r="CL208" s="61"/>
      <c r="CM208" s="61"/>
      <c r="CN208" s="61"/>
      <c r="CO208" s="61"/>
      <c r="CP208" s="62"/>
      <c r="CQ208" s="45"/>
      <c r="CR208" s="45"/>
      <c r="CS208" s="45"/>
      <c r="CT208" s="45"/>
      <c r="CU208" s="45"/>
      <c r="CV208" s="45"/>
      <c r="CW208" s="45"/>
      <c r="CX208" s="45"/>
      <c r="DA208" s="13"/>
      <c r="DB208" s="13"/>
      <c r="DC208" s="13"/>
      <c r="DD208" s="13"/>
      <c r="DE208" s="13"/>
      <c r="DF208" s="13"/>
      <c r="DG208" s="13"/>
      <c r="DH208" s="13"/>
      <c r="DI208" s="13"/>
      <c r="DJ208" s="13"/>
      <c r="DK208" s="13"/>
      <c r="DL208" s="13"/>
      <c r="DM208" s="13"/>
      <c r="DN208" s="13"/>
      <c r="DO208" s="14"/>
      <c r="DP208" s="13"/>
      <c r="DS208" s="13"/>
      <c r="DT208" s="13"/>
      <c r="DU208" s="13"/>
      <c r="DV208" s="13"/>
      <c r="DW208" s="13"/>
      <c r="DX208" s="13"/>
      <c r="DY208" s="13"/>
      <c r="DZ208" s="13"/>
      <c r="EA208" s="13"/>
      <c r="EB208" s="13"/>
      <c r="EC208" s="13"/>
      <c r="ED208" s="13"/>
      <c r="EE208" s="13"/>
      <c r="EF208" s="13"/>
      <c r="EG208" s="14"/>
      <c r="EH208" s="13"/>
      <c r="EK208" s="13"/>
      <c r="EL208" s="13"/>
      <c r="EM208" s="13"/>
      <c r="EN208" s="13"/>
      <c r="EO208" s="13"/>
      <c r="EP208" s="13"/>
      <c r="EQ208" s="13"/>
      <c r="ER208" s="13"/>
      <c r="ES208" s="13"/>
      <c r="ET208" s="13"/>
      <c r="EU208" s="13"/>
      <c r="EV208" s="13"/>
      <c r="EW208" s="13"/>
      <c r="EX208" s="13"/>
      <c r="EY208" s="14"/>
      <c r="EZ208" s="13"/>
      <c r="FC208" s="13"/>
      <c r="FD208" s="13"/>
      <c r="FE208" s="13"/>
      <c r="FF208" s="13"/>
      <c r="FG208" s="13"/>
      <c r="FH208" s="13"/>
      <c r="FI208" s="13"/>
      <c r="FJ208" s="13"/>
      <c r="FK208" s="13"/>
      <c r="FL208" s="13"/>
      <c r="FM208" s="13"/>
      <c r="FN208" s="13"/>
      <c r="FO208" s="13"/>
      <c r="FP208" s="13"/>
      <c r="FQ208" s="14"/>
      <c r="FR208" s="13"/>
      <c r="FU208" s="13"/>
      <c r="FV208" s="13"/>
      <c r="FW208" s="13"/>
      <c r="FX208" s="13"/>
      <c r="FY208" s="13"/>
      <c r="FZ208" s="13"/>
      <c r="GA208" s="13"/>
      <c r="GB208" s="13"/>
      <c r="GC208" s="13"/>
      <c r="GD208" s="13"/>
      <c r="GE208" s="13"/>
      <c r="GF208" s="13"/>
      <c r="GG208" s="13"/>
      <c r="GH208" s="13"/>
      <c r="GI208" s="14"/>
      <c r="GJ208" s="13"/>
    </row>
    <row r="209" spans="2:192" s="12" customFormat="1" x14ac:dyDescent="0.3">
      <c r="B209" s="17"/>
      <c r="C209" s="17"/>
      <c r="D209" s="17"/>
      <c r="E209" s="17"/>
      <c r="F209" s="18"/>
      <c r="G209" s="18"/>
      <c r="H209" s="18"/>
      <c r="I209" s="18"/>
      <c r="J209" s="18"/>
      <c r="K209" s="18"/>
      <c r="L209" s="18"/>
      <c r="M209" s="18"/>
      <c r="N209" s="18"/>
      <c r="O209" s="18"/>
      <c r="P209" s="18"/>
      <c r="Q209" s="18"/>
      <c r="R209" s="47"/>
      <c r="S209" s="47"/>
      <c r="T209" s="47"/>
      <c r="U209" s="55"/>
      <c r="V209" s="55"/>
      <c r="W209" s="55"/>
      <c r="X209" s="55"/>
      <c r="Y209" s="13"/>
      <c r="Z209" s="13"/>
      <c r="AA209" s="18"/>
      <c r="AB209" s="18"/>
      <c r="AC209" s="18"/>
      <c r="AD209" s="18"/>
      <c r="AE209" s="18"/>
      <c r="AF209" s="18"/>
      <c r="AG209" s="18"/>
      <c r="AH209" s="18"/>
      <c r="AI209" s="18"/>
      <c r="AJ209" s="13"/>
      <c r="AK209" s="47"/>
      <c r="AN209" s="17"/>
      <c r="AO209" s="17"/>
      <c r="AP209" s="18"/>
      <c r="AQ209" s="18"/>
      <c r="AR209" s="18"/>
      <c r="AS209" s="18"/>
      <c r="AT209" s="18"/>
      <c r="AU209" s="18"/>
      <c r="AV209" s="18"/>
      <c r="AW209" s="18"/>
      <c r="AX209" s="18"/>
      <c r="AY209" s="18"/>
      <c r="AZ209" s="18"/>
      <c r="BA209" s="18"/>
      <c r="BB209" s="18"/>
      <c r="BC209" s="18"/>
      <c r="BD209" s="47"/>
      <c r="BE209" s="47"/>
      <c r="BF209" s="47"/>
      <c r="BG209" s="55"/>
      <c r="BH209" s="55"/>
      <c r="BI209" s="13"/>
      <c r="BJ209" s="13"/>
      <c r="BK209" s="13"/>
      <c r="BL209" s="13"/>
      <c r="BM209" s="13"/>
      <c r="BN209" s="13"/>
      <c r="BO209" s="13"/>
      <c r="BP209" s="13"/>
      <c r="BQ209" s="13"/>
      <c r="BR209" s="13"/>
      <c r="BS209" s="13"/>
      <c r="BT209" s="13"/>
      <c r="BU209" s="13"/>
      <c r="BV209" s="13"/>
      <c r="BW209" s="47"/>
      <c r="BY209" s="47"/>
      <c r="BZ209" s="55"/>
      <c r="CA209" s="55"/>
      <c r="CB209" s="13"/>
      <c r="CC209" s="13"/>
      <c r="CD209" s="13"/>
      <c r="CE209" s="13"/>
      <c r="CF209" s="13"/>
      <c r="CG209" s="13"/>
      <c r="CH209" s="13"/>
      <c r="CI209" s="13"/>
      <c r="CJ209" s="13"/>
      <c r="CK209" s="13"/>
      <c r="CL209" s="13"/>
      <c r="CM209" s="13"/>
      <c r="CN209" s="13"/>
      <c r="CO209" s="13"/>
      <c r="CP209" s="47"/>
      <c r="CQ209" s="47"/>
      <c r="CR209" s="47"/>
      <c r="CS209" s="47"/>
      <c r="CT209" s="47"/>
      <c r="CU209" s="47"/>
      <c r="CV209" s="47"/>
      <c r="CW209" s="47"/>
      <c r="CX209" s="47"/>
      <c r="DA209" s="13"/>
      <c r="DB209" s="13"/>
      <c r="DC209" s="13"/>
      <c r="DD209" s="13"/>
      <c r="DE209" s="13"/>
      <c r="DF209" s="13"/>
      <c r="DG209" s="13"/>
      <c r="DH209" s="13"/>
      <c r="DI209" s="13"/>
      <c r="DJ209" s="13"/>
      <c r="DK209" s="13"/>
      <c r="DL209" s="13"/>
      <c r="DM209" s="13"/>
      <c r="DN209" s="13"/>
      <c r="DO209" s="14"/>
      <c r="DP209" s="13"/>
      <c r="DS209" s="13"/>
      <c r="DT209" s="13"/>
      <c r="DU209" s="13"/>
      <c r="DV209" s="13"/>
      <c r="DW209" s="13"/>
      <c r="DX209" s="13"/>
      <c r="DY209" s="13"/>
      <c r="DZ209" s="13"/>
      <c r="EA209" s="13"/>
      <c r="EB209" s="13"/>
      <c r="EC209" s="13"/>
      <c r="ED209" s="13"/>
      <c r="EE209" s="13"/>
      <c r="EF209" s="13"/>
      <c r="EG209" s="14"/>
      <c r="EH209" s="13"/>
      <c r="EK209" s="13"/>
      <c r="EL209" s="13"/>
      <c r="EM209" s="13"/>
      <c r="EN209" s="13"/>
      <c r="EO209" s="13"/>
      <c r="EP209" s="13"/>
      <c r="EQ209" s="13"/>
      <c r="ER209" s="13"/>
      <c r="ES209" s="13"/>
      <c r="ET209" s="13"/>
      <c r="EU209" s="13"/>
      <c r="EV209" s="13"/>
      <c r="EW209" s="13"/>
      <c r="EX209" s="13"/>
      <c r="EY209" s="14"/>
      <c r="EZ209" s="13"/>
      <c r="FC209" s="13"/>
      <c r="FD209" s="13"/>
      <c r="FE209" s="13"/>
      <c r="FF209" s="13"/>
      <c r="FG209" s="13"/>
      <c r="FH209" s="13"/>
      <c r="FI209" s="13"/>
      <c r="FJ209" s="13"/>
      <c r="FK209" s="13"/>
      <c r="FL209" s="13"/>
      <c r="FM209" s="13"/>
      <c r="FN209" s="13"/>
      <c r="FO209" s="13"/>
      <c r="FP209" s="13"/>
      <c r="FQ209" s="14"/>
      <c r="FR209" s="13"/>
      <c r="FU209" s="13"/>
      <c r="FV209" s="13"/>
      <c r="FW209" s="13"/>
      <c r="FX209" s="13"/>
      <c r="FY209" s="13"/>
      <c r="FZ209" s="13"/>
      <c r="GA209" s="13"/>
      <c r="GB209" s="13"/>
      <c r="GC209" s="13"/>
      <c r="GD209" s="13"/>
      <c r="GE209" s="13"/>
      <c r="GF209" s="13"/>
      <c r="GG209" s="13"/>
      <c r="GH209" s="13"/>
      <c r="GI209" s="14"/>
      <c r="GJ209" s="13"/>
    </row>
    <row r="210" spans="2:192" s="12" customFormat="1" x14ac:dyDescent="0.3">
      <c r="B210" s="17"/>
      <c r="C210" s="17"/>
      <c r="D210" s="17"/>
      <c r="E210" s="17"/>
      <c r="F210" s="18"/>
      <c r="G210" s="18"/>
      <c r="H210" s="18"/>
      <c r="I210" s="18"/>
      <c r="J210" s="18"/>
      <c r="K210" s="18"/>
      <c r="L210" s="18"/>
      <c r="M210" s="18"/>
      <c r="N210" s="18"/>
      <c r="O210" s="18"/>
      <c r="P210" s="18"/>
      <c r="Q210" s="18"/>
      <c r="R210" s="47"/>
      <c r="S210" s="47"/>
      <c r="T210" s="47"/>
      <c r="U210" s="55"/>
      <c r="V210" s="55"/>
      <c r="W210" s="55"/>
      <c r="X210" s="55"/>
      <c r="Y210" s="13"/>
      <c r="Z210" s="13"/>
      <c r="AA210" s="18"/>
      <c r="AB210" s="18"/>
      <c r="AC210" s="18"/>
      <c r="AD210" s="18"/>
      <c r="AE210" s="18"/>
      <c r="AF210" s="18"/>
      <c r="AG210" s="18"/>
      <c r="AH210" s="18"/>
      <c r="AI210" s="18"/>
      <c r="AJ210" s="13"/>
      <c r="AK210" s="47"/>
      <c r="AN210" s="17"/>
      <c r="AO210" s="17"/>
      <c r="AP210" s="18"/>
      <c r="AQ210" s="18"/>
      <c r="AR210" s="18"/>
      <c r="AS210" s="18"/>
      <c r="AT210" s="18"/>
      <c r="AU210" s="18"/>
      <c r="AV210" s="18"/>
      <c r="AW210" s="18"/>
      <c r="AX210" s="18"/>
      <c r="AY210" s="18"/>
      <c r="AZ210" s="18"/>
      <c r="BA210" s="18"/>
      <c r="BB210" s="18"/>
      <c r="BC210" s="18"/>
      <c r="BD210" s="47"/>
      <c r="BE210" s="47"/>
      <c r="BF210" s="47"/>
      <c r="BG210" s="55"/>
      <c r="BH210" s="55"/>
      <c r="BI210" s="13"/>
      <c r="BJ210" s="13"/>
      <c r="BK210" s="13"/>
      <c r="BL210" s="13"/>
      <c r="BM210" s="13"/>
      <c r="BN210" s="13"/>
      <c r="BO210" s="13"/>
      <c r="BP210" s="13"/>
      <c r="BQ210" s="13"/>
      <c r="BR210" s="13"/>
      <c r="BS210" s="13"/>
      <c r="BT210" s="13"/>
      <c r="BU210" s="13"/>
      <c r="BV210" s="13"/>
      <c r="BW210" s="47"/>
      <c r="BY210" s="47"/>
      <c r="BZ210" s="55"/>
      <c r="CA210" s="55"/>
      <c r="CB210" s="13"/>
      <c r="CC210" s="13"/>
      <c r="CD210" s="13"/>
      <c r="CE210" s="13"/>
      <c r="CF210" s="13"/>
      <c r="CG210" s="13"/>
      <c r="CH210" s="13"/>
      <c r="CI210" s="13"/>
      <c r="CJ210" s="13"/>
      <c r="CK210" s="13"/>
      <c r="CL210" s="13"/>
      <c r="CM210" s="13"/>
      <c r="CN210" s="13"/>
      <c r="CO210" s="13"/>
      <c r="CP210" s="47"/>
      <c r="CQ210" s="47"/>
      <c r="CR210" s="47"/>
      <c r="CS210" s="47"/>
      <c r="CT210" s="47"/>
      <c r="CU210" s="47"/>
      <c r="CV210" s="47"/>
      <c r="CW210" s="47"/>
      <c r="CX210" s="47"/>
      <c r="DA210" s="13"/>
      <c r="DB210" s="13"/>
      <c r="DC210" s="13"/>
      <c r="DD210" s="13"/>
      <c r="DE210" s="13"/>
      <c r="DF210" s="13"/>
      <c r="DG210" s="13"/>
      <c r="DH210" s="13"/>
      <c r="DI210" s="13"/>
      <c r="DJ210" s="13"/>
      <c r="DK210" s="13"/>
      <c r="DL210" s="13"/>
      <c r="DM210" s="13"/>
      <c r="DN210" s="13"/>
      <c r="DO210" s="14"/>
      <c r="DP210" s="13"/>
      <c r="DS210" s="13"/>
      <c r="DT210" s="13"/>
      <c r="DU210" s="13"/>
      <c r="DV210" s="13"/>
      <c r="DW210" s="13"/>
      <c r="DX210" s="13"/>
      <c r="DY210" s="13"/>
      <c r="DZ210" s="13"/>
      <c r="EA210" s="13"/>
      <c r="EB210" s="13"/>
      <c r="EC210" s="13"/>
      <c r="ED210" s="13"/>
      <c r="EE210" s="13"/>
      <c r="EF210" s="13"/>
      <c r="EG210" s="14"/>
      <c r="EH210" s="13"/>
      <c r="EK210" s="13"/>
      <c r="EL210" s="13"/>
      <c r="EM210" s="13"/>
      <c r="EN210" s="13"/>
      <c r="EO210" s="13"/>
      <c r="EP210" s="13"/>
      <c r="EQ210" s="13"/>
      <c r="ER210" s="13"/>
      <c r="ES210" s="13"/>
      <c r="ET210" s="13"/>
      <c r="EU210" s="13"/>
      <c r="EV210" s="13"/>
      <c r="EW210" s="13"/>
      <c r="EX210" s="13"/>
      <c r="EY210" s="14"/>
      <c r="EZ210" s="13"/>
      <c r="FC210" s="13"/>
      <c r="FD210" s="13"/>
      <c r="FE210" s="13"/>
      <c r="FF210" s="13"/>
      <c r="FG210" s="13"/>
      <c r="FH210" s="13"/>
      <c r="FI210" s="13"/>
      <c r="FJ210" s="13"/>
      <c r="FK210" s="13"/>
      <c r="FL210" s="13"/>
      <c r="FM210" s="13"/>
      <c r="FN210" s="13"/>
      <c r="FO210" s="13"/>
      <c r="FP210" s="13"/>
      <c r="FQ210" s="14"/>
      <c r="FR210" s="13"/>
      <c r="FU210" s="13"/>
      <c r="FV210" s="13"/>
      <c r="FW210" s="13"/>
      <c r="FX210" s="13"/>
      <c r="FY210" s="13"/>
      <c r="FZ210" s="13"/>
      <c r="GA210" s="13"/>
      <c r="GB210" s="13"/>
      <c r="GC210" s="13"/>
      <c r="GD210" s="13"/>
      <c r="GE210" s="13"/>
      <c r="GF210" s="13"/>
      <c r="GG210" s="13"/>
      <c r="GH210" s="13"/>
      <c r="GI210" s="14"/>
      <c r="GJ210" s="13"/>
    </row>
    <row r="211" spans="2:192" s="12" customFormat="1" x14ac:dyDescent="0.3">
      <c r="B211" s="17"/>
      <c r="C211" s="17"/>
      <c r="D211" s="17"/>
      <c r="E211" s="17"/>
      <c r="F211" s="18"/>
      <c r="G211" s="18"/>
      <c r="H211" s="18"/>
      <c r="I211" s="18"/>
      <c r="J211" s="18"/>
      <c r="K211" s="18"/>
      <c r="L211" s="18"/>
      <c r="M211" s="18"/>
      <c r="N211" s="18"/>
      <c r="O211" s="18"/>
      <c r="P211" s="18"/>
      <c r="Q211" s="18"/>
      <c r="R211" s="47"/>
      <c r="S211" s="47"/>
      <c r="T211" s="47"/>
      <c r="U211" s="55"/>
      <c r="V211" s="55"/>
      <c r="W211" s="55"/>
      <c r="X211" s="55"/>
      <c r="Y211" s="13"/>
      <c r="Z211" s="13"/>
      <c r="AA211" s="18"/>
      <c r="AB211" s="18"/>
      <c r="AC211" s="18"/>
      <c r="AD211" s="18"/>
      <c r="AE211" s="18"/>
      <c r="AF211" s="18"/>
      <c r="AG211" s="18"/>
      <c r="AH211" s="18"/>
      <c r="AI211" s="18"/>
      <c r="AJ211" s="13"/>
      <c r="AK211" s="47"/>
      <c r="AN211" s="17"/>
      <c r="AO211" s="17"/>
      <c r="AP211" s="18"/>
      <c r="AQ211" s="18"/>
      <c r="AR211" s="18"/>
      <c r="AS211" s="18"/>
      <c r="AT211" s="18"/>
      <c r="AU211" s="18"/>
      <c r="AV211" s="18"/>
      <c r="AW211" s="18"/>
      <c r="AX211" s="18"/>
      <c r="AY211" s="18"/>
      <c r="AZ211" s="18"/>
      <c r="BA211" s="18"/>
      <c r="BB211" s="18"/>
      <c r="BC211" s="18"/>
      <c r="BD211" s="47"/>
      <c r="BE211" s="47"/>
      <c r="BF211" s="47"/>
      <c r="BG211" s="55"/>
      <c r="BH211" s="55"/>
      <c r="BI211" s="13"/>
      <c r="BJ211" s="13"/>
      <c r="BK211" s="13"/>
      <c r="BL211" s="13"/>
      <c r="BM211" s="13"/>
      <c r="BN211" s="13"/>
      <c r="BO211" s="13"/>
      <c r="BP211" s="13"/>
      <c r="BQ211" s="13"/>
      <c r="BR211" s="13"/>
      <c r="BS211" s="13"/>
      <c r="BT211" s="13"/>
      <c r="BU211" s="13"/>
      <c r="BV211" s="13"/>
      <c r="BW211" s="47"/>
      <c r="BY211" s="47"/>
      <c r="BZ211" s="55"/>
      <c r="CA211" s="55"/>
      <c r="CB211" s="13"/>
      <c r="CC211" s="13"/>
      <c r="CD211" s="13"/>
      <c r="CE211" s="13"/>
      <c r="CF211" s="13"/>
      <c r="CG211" s="13"/>
      <c r="CH211" s="13"/>
      <c r="CI211" s="13"/>
      <c r="CJ211" s="13"/>
      <c r="CK211" s="13"/>
      <c r="CL211" s="13"/>
      <c r="CM211" s="13"/>
      <c r="CN211" s="13"/>
      <c r="CO211" s="13"/>
      <c r="CP211" s="47"/>
      <c r="CQ211" s="47"/>
      <c r="CR211" s="47"/>
      <c r="CS211" s="47"/>
      <c r="CT211" s="47"/>
      <c r="CU211" s="47"/>
      <c r="CV211" s="47"/>
      <c r="CW211" s="47"/>
      <c r="CX211" s="47"/>
      <c r="DA211" s="13"/>
      <c r="DB211" s="13"/>
      <c r="DC211" s="13"/>
      <c r="DD211" s="13"/>
      <c r="DE211" s="13"/>
      <c r="DF211" s="13"/>
      <c r="DG211" s="13"/>
      <c r="DH211" s="13"/>
      <c r="DI211" s="13"/>
      <c r="DJ211" s="13"/>
      <c r="DK211" s="13"/>
      <c r="DL211" s="13"/>
      <c r="DM211" s="13"/>
      <c r="DN211" s="13"/>
      <c r="DO211" s="14"/>
      <c r="DP211" s="13"/>
      <c r="DS211" s="13"/>
      <c r="DT211" s="13"/>
      <c r="DU211" s="13"/>
      <c r="DV211" s="13"/>
      <c r="DW211" s="13"/>
      <c r="DX211" s="13"/>
      <c r="DY211" s="13"/>
      <c r="DZ211" s="13"/>
      <c r="EA211" s="13"/>
      <c r="EB211" s="13"/>
      <c r="EC211" s="13"/>
      <c r="ED211" s="13"/>
      <c r="EE211" s="13"/>
      <c r="EF211" s="13"/>
      <c r="EG211" s="14"/>
      <c r="EH211" s="13"/>
      <c r="EK211" s="13"/>
      <c r="EL211" s="13"/>
      <c r="EM211" s="13"/>
      <c r="EN211" s="13"/>
      <c r="EO211" s="13"/>
      <c r="EP211" s="13"/>
      <c r="EQ211" s="13"/>
      <c r="ER211" s="13"/>
      <c r="ES211" s="13"/>
      <c r="ET211" s="13"/>
      <c r="EU211" s="13"/>
      <c r="EV211" s="13"/>
      <c r="EW211" s="13"/>
      <c r="EX211" s="13"/>
      <c r="EY211" s="14"/>
      <c r="EZ211" s="13"/>
      <c r="FC211" s="13"/>
      <c r="FD211" s="13"/>
      <c r="FE211" s="13"/>
      <c r="FF211" s="13"/>
      <c r="FG211" s="13"/>
      <c r="FH211" s="13"/>
      <c r="FI211" s="13"/>
      <c r="FJ211" s="13"/>
      <c r="FK211" s="13"/>
      <c r="FL211" s="13"/>
      <c r="FM211" s="13"/>
      <c r="FN211" s="13"/>
      <c r="FO211" s="13"/>
      <c r="FP211" s="13"/>
      <c r="FQ211" s="14"/>
      <c r="FR211" s="13"/>
      <c r="FU211" s="13"/>
      <c r="FV211" s="13"/>
      <c r="FW211" s="13"/>
      <c r="FX211" s="13"/>
      <c r="FY211" s="13"/>
      <c r="FZ211" s="13"/>
      <c r="GA211" s="13"/>
      <c r="GB211" s="13"/>
      <c r="GC211" s="13"/>
      <c r="GD211" s="13"/>
      <c r="GE211" s="13"/>
      <c r="GF211" s="13"/>
      <c r="GG211" s="13"/>
      <c r="GH211" s="13"/>
      <c r="GI211" s="14"/>
      <c r="GJ211" s="13"/>
    </row>
    <row r="212" spans="2:192" s="12" customFormat="1" x14ac:dyDescent="0.3">
      <c r="B212" s="17"/>
      <c r="C212" s="17"/>
      <c r="D212" s="17"/>
      <c r="E212" s="17"/>
      <c r="F212" s="18"/>
      <c r="G212" s="18"/>
      <c r="H212" s="18"/>
      <c r="I212" s="18"/>
      <c r="J212" s="18"/>
      <c r="K212" s="18"/>
      <c r="L212" s="18"/>
      <c r="M212" s="18"/>
      <c r="N212" s="18"/>
      <c r="O212" s="18"/>
      <c r="P212" s="18"/>
      <c r="Q212" s="18"/>
      <c r="R212" s="47"/>
      <c r="S212" s="47"/>
      <c r="T212" s="47"/>
      <c r="U212" s="55"/>
      <c r="V212" s="55"/>
      <c r="W212" s="55"/>
      <c r="X212" s="55"/>
      <c r="Y212" s="13"/>
      <c r="Z212" s="13"/>
      <c r="AA212" s="18"/>
      <c r="AB212" s="18"/>
      <c r="AC212" s="18"/>
      <c r="AD212" s="18"/>
      <c r="AE212" s="18"/>
      <c r="AF212" s="18"/>
      <c r="AG212" s="18"/>
      <c r="AH212" s="18"/>
      <c r="AI212" s="18"/>
      <c r="AJ212" s="13"/>
      <c r="AK212" s="47"/>
      <c r="AN212" s="17"/>
      <c r="AO212" s="17"/>
      <c r="AP212" s="18"/>
      <c r="AQ212" s="18"/>
      <c r="AR212" s="18"/>
      <c r="AS212" s="18"/>
      <c r="AT212" s="18"/>
      <c r="AU212" s="18"/>
      <c r="AV212" s="18"/>
      <c r="AW212" s="18"/>
      <c r="AX212" s="18"/>
      <c r="AY212" s="18"/>
      <c r="AZ212" s="18"/>
      <c r="BA212" s="18"/>
      <c r="BB212" s="18"/>
      <c r="BC212" s="18"/>
      <c r="BD212" s="47"/>
      <c r="BE212" s="47"/>
      <c r="BF212" s="47"/>
      <c r="BG212" s="55"/>
      <c r="BH212" s="55"/>
      <c r="BI212" s="13"/>
      <c r="BJ212" s="13"/>
      <c r="BK212" s="13"/>
      <c r="BL212" s="13"/>
      <c r="BM212" s="13"/>
      <c r="BN212" s="13"/>
      <c r="BO212" s="13"/>
      <c r="BP212" s="13"/>
      <c r="BQ212" s="13"/>
      <c r="BR212" s="13"/>
      <c r="BS212" s="13"/>
      <c r="BT212" s="13"/>
      <c r="BU212" s="13"/>
      <c r="BV212" s="13"/>
      <c r="BW212" s="47"/>
      <c r="BY212" s="47"/>
      <c r="BZ212" s="55"/>
      <c r="CA212" s="55"/>
      <c r="CB212" s="13"/>
      <c r="CC212" s="13"/>
      <c r="CD212" s="13"/>
      <c r="CE212" s="13"/>
      <c r="CF212" s="13"/>
      <c r="CG212" s="13"/>
      <c r="CH212" s="13"/>
      <c r="CI212" s="13"/>
      <c r="CJ212" s="13"/>
      <c r="CK212" s="13"/>
      <c r="CL212" s="13"/>
      <c r="CM212" s="13"/>
      <c r="CN212" s="13"/>
      <c r="CO212" s="13"/>
      <c r="CP212" s="47"/>
      <c r="CQ212" s="47"/>
      <c r="CR212" s="47"/>
      <c r="CS212" s="47"/>
      <c r="CT212" s="47"/>
      <c r="CU212" s="47"/>
      <c r="CV212" s="47"/>
      <c r="CW212" s="47"/>
      <c r="CX212" s="47"/>
      <c r="DA212" s="13"/>
      <c r="DB212" s="13"/>
      <c r="DC212" s="13"/>
      <c r="DD212" s="13"/>
      <c r="DE212" s="13"/>
      <c r="DF212" s="13"/>
      <c r="DG212" s="13"/>
      <c r="DH212" s="13"/>
      <c r="DI212" s="13"/>
      <c r="DJ212" s="13"/>
      <c r="DK212" s="13"/>
      <c r="DL212" s="13"/>
      <c r="DM212" s="13"/>
      <c r="DN212" s="13"/>
      <c r="DO212" s="14"/>
      <c r="DP212" s="13"/>
      <c r="DS212" s="13"/>
      <c r="DT212" s="13"/>
      <c r="DU212" s="13"/>
      <c r="DV212" s="13"/>
      <c r="DW212" s="13"/>
      <c r="DX212" s="13"/>
      <c r="DY212" s="13"/>
      <c r="DZ212" s="13"/>
      <c r="EA212" s="13"/>
      <c r="EB212" s="13"/>
      <c r="EC212" s="13"/>
      <c r="ED212" s="13"/>
      <c r="EE212" s="13"/>
      <c r="EF212" s="13"/>
      <c r="EG212" s="14"/>
      <c r="EH212" s="13"/>
      <c r="EK212" s="13"/>
      <c r="EL212" s="13"/>
      <c r="EM212" s="13"/>
      <c r="EN212" s="13"/>
      <c r="EO212" s="13"/>
      <c r="EP212" s="13"/>
      <c r="EQ212" s="13"/>
      <c r="ER212" s="13"/>
      <c r="ES212" s="13"/>
      <c r="ET212" s="13"/>
      <c r="EU212" s="13"/>
      <c r="EV212" s="13"/>
      <c r="EW212" s="13"/>
      <c r="EX212" s="13"/>
      <c r="EY212" s="14"/>
      <c r="EZ212" s="13"/>
      <c r="FC212" s="13"/>
      <c r="FD212" s="13"/>
      <c r="FE212" s="13"/>
      <c r="FF212" s="13"/>
      <c r="FG212" s="13"/>
      <c r="FH212" s="13"/>
      <c r="FI212" s="13"/>
      <c r="FJ212" s="13"/>
      <c r="FK212" s="13"/>
      <c r="FL212" s="13"/>
      <c r="FM212" s="13"/>
      <c r="FN212" s="13"/>
      <c r="FO212" s="13"/>
      <c r="FP212" s="13"/>
      <c r="FQ212" s="14"/>
      <c r="FR212" s="13"/>
      <c r="FU212" s="13"/>
      <c r="FV212" s="13"/>
      <c r="FW212" s="13"/>
      <c r="FX212" s="13"/>
      <c r="FY212" s="13"/>
      <c r="FZ212" s="13"/>
      <c r="GA212" s="13"/>
      <c r="GB212" s="13"/>
      <c r="GC212" s="13"/>
      <c r="GD212" s="13"/>
      <c r="GE212" s="13"/>
      <c r="GF212" s="13"/>
      <c r="GG212" s="13"/>
      <c r="GH212" s="13"/>
      <c r="GI212" s="14"/>
      <c r="GJ212" s="13"/>
    </row>
    <row r="213" spans="2:192" x14ac:dyDescent="0.3">
      <c r="B213" s="17"/>
      <c r="C213" s="17"/>
      <c r="D213" s="17"/>
      <c r="E213" s="17"/>
      <c r="F213" s="18"/>
      <c r="G213" s="18"/>
      <c r="H213" s="18"/>
      <c r="I213" s="18"/>
      <c r="J213" s="18"/>
      <c r="K213" s="18"/>
      <c r="L213" s="18"/>
      <c r="M213" s="18"/>
      <c r="N213" s="18"/>
      <c r="O213" s="18"/>
      <c r="P213" s="18"/>
      <c r="Q213" s="18"/>
      <c r="R213" s="47"/>
      <c r="S213" s="47"/>
      <c r="T213" s="47"/>
      <c r="U213" s="55"/>
      <c r="V213" s="55"/>
      <c r="W213" s="55"/>
      <c r="X213" s="55"/>
      <c r="Y213" s="13"/>
      <c r="Z213" s="13"/>
      <c r="AA213" s="18"/>
      <c r="AB213" s="18"/>
      <c r="AC213" s="18"/>
      <c r="AD213" s="18"/>
      <c r="AE213" s="18"/>
      <c r="AF213" s="18"/>
      <c r="AG213" s="18"/>
      <c r="AH213" s="18"/>
      <c r="AI213" s="18"/>
      <c r="AJ213" s="13"/>
      <c r="AK213" s="47"/>
      <c r="AN213" s="17"/>
      <c r="AO213" s="17"/>
      <c r="AP213" s="18"/>
      <c r="AQ213" s="18"/>
      <c r="AR213" s="18"/>
      <c r="AS213" s="18"/>
      <c r="AT213" s="18"/>
      <c r="AU213" s="18"/>
      <c r="AV213" s="18"/>
      <c r="AW213" s="18"/>
      <c r="AX213" s="18"/>
      <c r="AY213" s="18"/>
      <c r="AZ213" s="18"/>
      <c r="BA213" s="18"/>
      <c r="BB213" s="18"/>
      <c r="BC213" s="18"/>
      <c r="BD213" s="47"/>
      <c r="BE213" s="47"/>
      <c r="BF213" s="47"/>
      <c r="BG213" s="55"/>
      <c r="BH213" s="55"/>
      <c r="BI213" s="13"/>
      <c r="BJ213" s="13"/>
      <c r="BK213" s="13"/>
      <c r="BL213" s="13"/>
      <c r="BM213" s="13"/>
      <c r="BN213" s="13"/>
      <c r="BO213" s="13"/>
      <c r="BP213" s="13"/>
      <c r="BQ213" s="13"/>
      <c r="BR213" s="13"/>
      <c r="BS213" s="13"/>
      <c r="BT213" s="13"/>
      <c r="BU213" s="13"/>
      <c r="BV213" s="13"/>
      <c r="BW213" s="47"/>
      <c r="BY213" s="47"/>
      <c r="BZ213" s="55"/>
      <c r="CA213" s="55"/>
      <c r="CB213" s="13"/>
      <c r="CC213" s="13"/>
      <c r="CD213" s="13"/>
      <c r="CE213" s="13"/>
      <c r="CF213" s="13"/>
      <c r="CG213" s="13"/>
      <c r="CH213" s="13"/>
      <c r="CI213" s="13"/>
      <c r="CJ213" s="13"/>
      <c r="CK213" s="13"/>
      <c r="CL213" s="13"/>
      <c r="CM213" s="13"/>
      <c r="CN213" s="13"/>
      <c r="CO213" s="13"/>
      <c r="CP213" s="47"/>
      <c r="CQ213" s="47"/>
      <c r="CR213" s="47"/>
      <c r="CS213" s="47"/>
      <c r="CT213" s="47"/>
      <c r="CU213" s="47"/>
      <c r="CV213" s="47"/>
      <c r="CW213" s="47"/>
      <c r="CX213" s="47"/>
    </row>
    <row r="214" spans="2:192" x14ac:dyDescent="0.3">
      <c r="B214" s="17"/>
      <c r="C214" s="17"/>
      <c r="D214" s="17"/>
      <c r="E214" s="17"/>
      <c r="F214" s="18"/>
      <c r="G214" s="18"/>
      <c r="H214" s="18"/>
      <c r="I214" s="18"/>
      <c r="J214" s="18"/>
      <c r="K214" s="18"/>
      <c r="L214" s="18"/>
      <c r="M214" s="18"/>
      <c r="N214" s="18"/>
      <c r="O214" s="18"/>
      <c r="P214" s="18"/>
      <c r="Q214" s="18"/>
      <c r="R214" s="47"/>
      <c r="S214" s="47"/>
      <c r="T214" s="47"/>
      <c r="U214" s="55"/>
      <c r="V214" s="55"/>
      <c r="W214" s="55"/>
      <c r="X214" s="55"/>
      <c r="Y214" s="13"/>
      <c r="Z214" s="13"/>
      <c r="AA214" s="18"/>
      <c r="AB214" s="18"/>
      <c r="AC214" s="18"/>
      <c r="AD214" s="18"/>
      <c r="AE214" s="18"/>
      <c r="AF214" s="18"/>
      <c r="AG214" s="18"/>
      <c r="AH214" s="18"/>
      <c r="AI214" s="18"/>
      <c r="AJ214" s="13"/>
      <c r="AK214" s="47"/>
      <c r="AN214" s="17"/>
      <c r="AO214" s="17"/>
      <c r="AP214" s="18"/>
      <c r="AQ214" s="18"/>
      <c r="AR214" s="18"/>
      <c r="AS214" s="18"/>
      <c r="AT214" s="18"/>
      <c r="AU214" s="18"/>
      <c r="AV214" s="18"/>
      <c r="AW214" s="18"/>
      <c r="AX214" s="18"/>
      <c r="AY214" s="18"/>
      <c r="AZ214" s="18"/>
      <c r="BA214" s="18"/>
      <c r="BB214" s="18"/>
      <c r="BC214" s="18"/>
      <c r="BD214" s="47"/>
      <c r="BE214" s="47"/>
      <c r="BF214" s="47"/>
      <c r="BG214" s="55"/>
      <c r="BH214" s="55"/>
      <c r="BI214" s="13"/>
      <c r="BJ214" s="13"/>
      <c r="BK214" s="13"/>
      <c r="BL214" s="13"/>
      <c r="BM214" s="13"/>
      <c r="BN214" s="13"/>
      <c r="BO214" s="13"/>
      <c r="BP214" s="13"/>
      <c r="BQ214" s="13"/>
      <c r="BR214" s="13"/>
      <c r="BS214" s="13"/>
      <c r="BT214" s="13"/>
      <c r="BU214" s="13"/>
      <c r="BV214" s="13"/>
      <c r="BW214" s="47"/>
      <c r="BY214" s="47"/>
      <c r="BZ214" s="55"/>
      <c r="CA214" s="55"/>
      <c r="CB214" s="13"/>
      <c r="CC214" s="13"/>
      <c r="CD214" s="13"/>
      <c r="CE214" s="13"/>
      <c r="CF214" s="13"/>
      <c r="CG214" s="13"/>
      <c r="CH214" s="13"/>
      <c r="CI214" s="13"/>
      <c r="CJ214" s="13"/>
      <c r="CK214" s="13"/>
      <c r="CL214" s="13"/>
      <c r="CM214" s="13"/>
      <c r="CN214" s="13"/>
      <c r="CO214" s="13"/>
      <c r="CP214" s="47"/>
      <c r="CQ214" s="47"/>
      <c r="CR214" s="47"/>
      <c r="CS214" s="47"/>
      <c r="CT214" s="47"/>
      <c r="CU214" s="47"/>
      <c r="CV214" s="47"/>
      <c r="CW214" s="47"/>
      <c r="CX214" s="47"/>
    </row>
    <row r="215" spans="2:192" x14ac:dyDescent="0.3">
      <c r="B215" s="17"/>
      <c r="C215" s="17"/>
      <c r="D215" s="17"/>
      <c r="E215" s="17"/>
      <c r="F215" s="18"/>
      <c r="G215" s="18"/>
      <c r="H215" s="18"/>
      <c r="I215" s="18"/>
      <c r="J215" s="18"/>
      <c r="K215" s="18"/>
      <c r="L215" s="18"/>
      <c r="M215" s="18"/>
      <c r="N215" s="18"/>
      <c r="O215" s="18"/>
      <c r="P215" s="18"/>
      <c r="Q215" s="18"/>
      <c r="R215" s="47"/>
      <c r="S215" s="47"/>
      <c r="T215" s="47"/>
      <c r="U215" s="55"/>
      <c r="V215" s="55"/>
      <c r="W215" s="55"/>
      <c r="X215" s="55"/>
      <c r="Y215" s="13"/>
      <c r="Z215" s="13"/>
      <c r="AA215" s="18"/>
      <c r="AB215" s="18"/>
      <c r="AC215" s="18"/>
      <c r="AD215" s="18"/>
      <c r="AE215" s="18"/>
      <c r="AF215" s="18"/>
      <c r="AG215" s="18"/>
      <c r="AH215" s="18"/>
      <c r="AI215" s="18"/>
      <c r="AJ215" s="13"/>
      <c r="AK215" s="47"/>
      <c r="AN215" s="17"/>
      <c r="AO215" s="17"/>
      <c r="AP215" s="18"/>
      <c r="AQ215" s="18"/>
      <c r="AR215" s="18"/>
      <c r="AS215" s="18"/>
      <c r="AT215" s="18"/>
      <c r="AU215" s="18"/>
      <c r="AV215" s="18"/>
      <c r="AW215" s="18"/>
      <c r="AX215" s="18"/>
      <c r="AY215" s="18"/>
      <c r="AZ215" s="18"/>
      <c r="BA215" s="18"/>
      <c r="BB215" s="18"/>
      <c r="BC215" s="18"/>
      <c r="BD215" s="47"/>
      <c r="BE215" s="47"/>
      <c r="BF215" s="47"/>
      <c r="BG215" s="55"/>
      <c r="BH215" s="55"/>
      <c r="BI215" s="13"/>
      <c r="BJ215" s="13"/>
      <c r="BK215" s="13"/>
      <c r="BL215" s="13"/>
      <c r="BM215" s="13"/>
      <c r="BN215" s="13"/>
      <c r="BO215" s="13"/>
      <c r="BP215" s="13"/>
      <c r="BQ215" s="13"/>
      <c r="BR215" s="13"/>
      <c r="BS215" s="13"/>
      <c r="BT215" s="13"/>
      <c r="BU215" s="13"/>
      <c r="BV215" s="13"/>
      <c r="BW215" s="47"/>
      <c r="BY215" s="47"/>
      <c r="BZ215" s="55"/>
      <c r="CA215" s="55"/>
      <c r="CB215" s="13"/>
      <c r="CC215" s="13"/>
      <c r="CD215" s="13"/>
      <c r="CE215" s="13"/>
      <c r="CF215" s="13"/>
      <c r="CG215" s="13"/>
      <c r="CH215" s="13"/>
      <c r="CI215" s="13"/>
      <c r="CJ215" s="13"/>
      <c r="CK215" s="13"/>
      <c r="CL215" s="13"/>
      <c r="CM215" s="13"/>
      <c r="CN215" s="13"/>
      <c r="CO215" s="13"/>
      <c r="CP215" s="47"/>
      <c r="CQ215" s="47"/>
      <c r="CR215" s="47"/>
      <c r="CS215" s="47"/>
      <c r="CT215" s="47"/>
      <c r="CU215" s="47"/>
      <c r="CV215" s="47"/>
      <c r="CW215" s="47"/>
      <c r="CX215" s="47"/>
    </row>
    <row r="216" spans="2:192" x14ac:dyDescent="0.3">
      <c r="B216" s="17"/>
      <c r="C216" s="17"/>
      <c r="D216" s="17"/>
      <c r="E216" s="17"/>
      <c r="F216" s="18"/>
      <c r="G216" s="18"/>
      <c r="H216" s="18"/>
      <c r="I216" s="18"/>
      <c r="J216" s="18"/>
      <c r="K216" s="18"/>
      <c r="L216" s="18"/>
      <c r="M216" s="18"/>
      <c r="N216" s="18"/>
      <c r="O216" s="18"/>
      <c r="P216" s="18"/>
      <c r="Q216" s="18"/>
      <c r="R216" s="47"/>
      <c r="S216" s="47"/>
      <c r="T216" s="47"/>
      <c r="U216" s="55"/>
      <c r="V216" s="55"/>
      <c r="W216" s="55"/>
      <c r="X216" s="55"/>
      <c r="Y216" s="13"/>
      <c r="Z216" s="13"/>
      <c r="AA216" s="18"/>
      <c r="AB216" s="18"/>
      <c r="AC216" s="18"/>
      <c r="AD216" s="18"/>
      <c r="AE216" s="18"/>
      <c r="AF216" s="18"/>
      <c r="AG216" s="18"/>
      <c r="AH216" s="18"/>
      <c r="AI216" s="18"/>
      <c r="AJ216" s="13"/>
      <c r="AK216" s="47"/>
      <c r="AN216" s="17"/>
      <c r="AO216" s="17"/>
      <c r="AP216" s="18"/>
      <c r="AQ216" s="18"/>
      <c r="AR216" s="18"/>
      <c r="AS216" s="18"/>
      <c r="AT216" s="18"/>
      <c r="AU216" s="18"/>
      <c r="AV216" s="18"/>
      <c r="AW216" s="18"/>
      <c r="AX216" s="18"/>
      <c r="AY216" s="18"/>
      <c r="AZ216" s="18"/>
      <c r="BA216" s="18"/>
      <c r="BB216" s="18"/>
      <c r="BC216" s="18"/>
      <c r="BD216" s="47"/>
      <c r="BE216" s="47"/>
      <c r="BF216" s="47"/>
      <c r="BG216" s="55"/>
      <c r="BH216" s="55"/>
      <c r="BI216" s="13"/>
      <c r="BJ216" s="13"/>
      <c r="BK216" s="13"/>
      <c r="BL216" s="13"/>
      <c r="BM216" s="13"/>
      <c r="BN216" s="13"/>
      <c r="BO216" s="13"/>
      <c r="BP216" s="13"/>
      <c r="BQ216" s="13"/>
      <c r="BR216" s="13"/>
      <c r="BS216" s="13"/>
      <c r="BT216" s="13"/>
      <c r="BU216" s="13"/>
      <c r="BV216" s="13"/>
      <c r="BW216" s="47"/>
      <c r="BY216" s="47"/>
      <c r="BZ216" s="55"/>
      <c r="CA216" s="55"/>
      <c r="CB216" s="13"/>
      <c r="CC216" s="13"/>
      <c r="CD216" s="13"/>
      <c r="CE216" s="13"/>
      <c r="CF216" s="13"/>
      <c r="CG216" s="13"/>
      <c r="CH216" s="13"/>
      <c r="CI216" s="13"/>
      <c r="CJ216" s="13"/>
      <c r="CK216" s="13"/>
      <c r="CL216" s="13"/>
      <c r="CM216" s="13"/>
      <c r="CN216" s="13"/>
      <c r="CO216" s="13"/>
      <c r="CP216" s="47"/>
      <c r="CQ216" s="47"/>
      <c r="CR216" s="47"/>
      <c r="CS216" s="47"/>
      <c r="CT216" s="47"/>
      <c r="CU216" s="47"/>
      <c r="CV216" s="47"/>
      <c r="CW216" s="47"/>
      <c r="CX216" s="47"/>
    </row>
    <row r="217" spans="2:192" x14ac:dyDescent="0.3">
      <c r="B217" s="17"/>
      <c r="C217" s="17"/>
      <c r="D217" s="17"/>
      <c r="E217" s="17"/>
      <c r="F217" s="18"/>
      <c r="G217" s="18"/>
      <c r="H217" s="18"/>
      <c r="I217" s="18"/>
      <c r="J217" s="18"/>
      <c r="K217" s="18"/>
      <c r="L217" s="18"/>
      <c r="M217" s="18"/>
      <c r="N217" s="18"/>
      <c r="O217" s="18"/>
      <c r="P217" s="18"/>
      <c r="Q217" s="18"/>
      <c r="R217" s="47"/>
      <c r="S217" s="47"/>
      <c r="T217" s="47"/>
      <c r="U217" s="55"/>
      <c r="V217" s="55"/>
      <c r="W217" s="55"/>
      <c r="X217" s="55"/>
      <c r="Y217" s="13"/>
      <c r="Z217" s="13"/>
      <c r="AA217" s="18"/>
      <c r="AB217" s="18"/>
      <c r="AC217" s="18"/>
      <c r="AD217" s="18"/>
      <c r="AE217" s="18"/>
      <c r="AF217" s="18"/>
      <c r="AG217" s="18"/>
      <c r="AH217" s="18"/>
      <c r="AI217" s="18"/>
      <c r="AJ217" s="13"/>
      <c r="AK217" s="47"/>
      <c r="AN217" s="17"/>
      <c r="AO217" s="17"/>
      <c r="AP217" s="18"/>
      <c r="AQ217" s="18"/>
      <c r="AR217" s="18"/>
      <c r="AS217" s="18"/>
      <c r="AT217" s="18"/>
      <c r="AU217" s="18"/>
      <c r="AV217" s="18"/>
      <c r="AW217" s="18"/>
      <c r="AX217" s="18"/>
      <c r="AY217" s="18"/>
      <c r="AZ217" s="18"/>
      <c r="BA217" s="18"/>
      <c r="BB217" s="18"/>
      <c r="BC217" s="18"/>
      <c r="BD217" s="47"/>
      <c r="BE217" s="47"/>
      <c r="BF217" s="47"/>
      <c r="BG217" s="55"/>
      <c r="BH217" s="55"/>
      <c r="BI217" s="13"/>
      <c r="BJ217" s="13"/>
      <c r="BK217" s="13"/>
      <c r="BL217" s="13"/>
      <c r="BM217" s="13"/>
      <c r="BN217" s="13"/>
      <c r="BO217" s="13"/>
      <c r="BP217" s="13"/>
      <c r="BQ217" s="13"/>
      <c r="BR217" s="13"/>
      <c r="BS217" s="13"/>
      <c r="BT217" s="13"/>
      <c r="BU217" s="13"/>
      <c r="BV217" s="13"/>
      <c r="BW217" s="47"/>
      <c r="BY217" s="47"/>
      <c r="BZ217" s="55"/>
      <c r="CA217" s="55"/>
      <c r="CB217" s="13"/>
      <c r="CC217" s="13"/>
      <c r="CD217" s="13"/>
      <c r="CE217" s="13"/>
      <c r="CF217" s="13"/>
      <c r="CG217" s="13"/>
      <c r="CH217" s="13"/>
      <c r="CI217" s="13"/>
      <c r="CJ217" s="13"/>
      <c r="CK217" s="13"/>
      <c r="CL217" s="13"/>
      <c r="CM217" s="13"/>
      <c r="CN217" s="13"/>
      <c r="CO217" s="13"/>
      <c r="CP217" s="47"/>
      <c r="CQ217" s="47"/>
      <c r="CR217" s="47"/>
      <c r="CS217" s="47"/>
      <c r="CT217" s="47"/>
      <c r="CU217" s="47"/>
      <c r="CV217" s="47"/>
      <c r="CW217" s="47"/>
      <c r="CX217" s="47"/>
    </row>
    <row r="218" spans="2:192" x14ac:dyDescent="0.3">
      <c r="B218" s="17"/>
      <c r="C218" s="17"/>
      <c r="D218" s="17"/>
      <c r="E218" s="17"/>
      <c r="F218" s="18"/>
      <c r="G218" s="18"/>
      <c r="H218" s="18"/>
      <c r="I218" s="18"/>
      <c r="J218" s="18"/>
      <c r="K218" s="18"/>
      <c r="L218" s="18"/>
      <c r="M218" s="18"/>
      <c r="N218" s="18"/>
      <c r="O218" s="18"/>
      <c r="P218" s="18"/>
      <c r="Q218" s="18"/>
      <c r="R218" s="47"/>
      <c r="S218" s="47"/>
      <c r="T218" s="47"/>
      <c r="U218" s="55"/>
      <c r="V218" s="55"/>
      <c r="W218" s="55"/>
      <c r="X218" s="55"/>
      <c r="Y218" s="13"/>
      <c r="Z218" s="13"/>
      <c r="AA218" s="18"/>
      <c r="AB218" s="18"/>
      <c r="AC218" s="18"/>
      <c r="AD218" s="18"/>
      <c r="AE218" s="18"/>
      <c r="AF218" s="18"/>
      <c r="AG218" s="18"/>
      <c r="AH218" s="18"/>
      <c r="AI218" s="18"/>
      <c r="AJ218" s="13"/>
      <c r="AK218" s="47"/>
      <c r="AN218" s="17"/>
      <c r="AO218" s="17"/>
      <c r="AP218" s="18"/>
      <c r="AQ218" s="18"/>
      <c r="AR218" s="18"/>
      <c r="AS218" s="18"/>
      <c r="AT218" s="18"/>
      <c r="AU218" s="18"/>
      <c r="AV218" s="18"/>
      <c r="AW218" s="18"/>
      <c r="AX218" s="18"/>
      <c r="AY218" s="18"/>
      <c r="AZ218" s="18"/>
      <c r="BA218" s="18"/>
      <c r="BB218" s="18"/>
      <c r="BC218" s="18"/>
      <c r="BD218" s="47"/>
      <c r="BE218" s="47"/>
      <c r="BF218" s="47"/>
      <c r="BG218" s="55"/>
      <c r="BH218" s="55"/>
      <c r="BI218" s="13"/>
      <c r="BJ218" s="13"/>
      <c r="BK218" s="13"/>
      <c r="BL218" s="13"/>
      <c r="BM218" s="13"/>
      <c r="BN218" s="13"/>
      <c r="BO218" s="13"/>
      <c r="BP218" s="13"/>
      <c r="BQ218" s="13"/>
      <c r="BR218" s="13"/>
      <c r="BS218" s="13"/>
      <c r="BT218" s="13"/>
      <c r="BU218" s="13"/>
      <c r="BV218" s="13"/>
      <c r="BW218" s="47"/>
      <c r="BY218" s="47"/>
      <c r="BZ218" s="55"/>
      <c r="CA218" s="55"/>
      <c r="CB218" s="13"/>
      <c r="CC218" s="13"/>
      <c r="CD218" s="13"/>
      <c r="CE218" s="13"/>
      <c r="CF218" s="13"/>
      <c r="CG218" s="13"/>
      <c r="CH218" s="13"/>
      <c r="CI218" s="13"/>
      <c r="CJ218" s="13"/>
      <c r="CK218" s="13"/>
      <c r="CL218" s="13"/>
      <c r="CM218" s="13"/>
      <c r="CN218" s="13"/>
      <c r="CO218" s="13"/>
      <c r="CP218" s="47"/>
      <c r="CQ218" s="47"/>
      <c r="CR218" s="47"/>
      <c r="CS218" s="47"/>
      <c r="CT218" s="47"/>
      <c r="CU218" s="47"/>
      <c r="CV218" s="47"/>
      <c r="CW218" s="47"/>
      <c r="CX218" s="47"/>
    </row>
    <row r="219" spans="2:192" x14ac:dyDescent="0.3">
      <c r="B219" s="17"/>
      <c r="C219" s="17"/>
      <c r="D219" s="17"/>
      <c r="E219" s="17"/>
      <c r="F219" s="18"/>
      <c r="G219" s="18"/>
      <c r="H219" s="18"/>
      <c r="I219" s="18"/>
      <c r="J219" s="18"/>
      <c r="K219" s="18"/>
      <c r="L219" s="18"/>
      <c r="M219" s="18"/>
      <c r="N219" s="18"/>
      <c r="O219" s="18"/>
      <c r="P219" s="18"/>
      <c r="Q219" s="18"/>
      <c r="R219" s="47"/>
      <c r="S219" s="47"/>
      <c r="T219" s="47"/>
      <c r="U219" s="55"/>
      <c r="V219" s="55"/>
      <c r="W219" s="55"/>
      <c r="X219" s="55"/>
      <c r="Y219" s="13"/>
      <c r="Z219" s="13"/>
      <c r="AA219" s="18"/>
      <c r="AB219" s="18"/>
      <c r="AC219" s="18"/>
      <c r="AD219" s="18"/>
      <c r="AE219" s="18"/>
      <c r="AF219" s="18"/>
      <c r="AG219" s="18"/>
      <c r="AH219" s="18"/>
      <c r="AI219" s="18"/>
      <c r="AJ219" s="13"/>
      <c r="AK219" s="47"/>
      <c r="AN219" s="17"/>
      <c r="AO219" s="17"/>
      <c r="AP219" s="18"/>
      <c r="AQ219" s="18"/>
      <c r="AR219" s="18"/>
      <c r="AS219" s="18"/>
      <c r="AT219" s="18"/>
      <c r="AU219" s="18"/>
      <c r="AV219" s="18"/>
      <c r="AW219" s="18"/>
      <c r="AX219" s="18"/>
      <c r="AY219" s="18"/>
      <c r="AZ219" s="18"/>
      <c r="BA219" s="18"/>
      <c r="BB219" s="18"/>
      <c r="BC219" s="18"/>
      <c r="BD219" s="47"/>
      <c r="BE219" s="47"/>
      <c r="BF219" s="47"/>
      <c r="BG219" s="55"/>
      <c r="BH219" s="55"/>
      <c r="BI219" s="13"/>
      <c r="BJ219" s="13"/>
      <c r="BK219" s="13"/>
      <c r="BL219" s="13"/>
      <c r="BM219" s="13"/>
      <c r="BN219" s="13"/>
      <c r="BO219" s="13"/>
      <c r="BP219" s="13"/>
      <c r="BQ219" s="13"/>
      <c r="BR219" s="13"/>
      <c r="BS219" s="13"/>
      <c r="BT219" s="13"/>
      <c r="BU219" s="13"/>
      <c r="BV219" s="13"/>
      <c r="BW219" s="47"/>
      <c r="BY219" s="47"/>
      <c r="BZ219" s="55"/>
      <c r="CA219" s="55"/>
      <c r="CB219" s="13"/>
      <c r="CC219" s="13"/>
      <c r="CD219" s="13"/>
      <c r="CE219" s="13"/>
      <c r="CF219" s="13"/>
      <c r="CG219" s="13"/>
      <c r="CH219" s="13"/>
      <c r="CI219" s="13"/>
      <c r="CJ219" s="13"/>
      <c r="CK219" s="13"/>
      <c r="CL219" s="13"/>
      <c r="CM219" s="13"/>
      <c r="CN219" s="13"/>
      <c r="CO219" s="13"/>
      <c r="CP219" s="47"/>
      <c r="CQ219" s="47"/>
      <c r="CR219" s="47"/>
      <c r="CS219" s="47"/>
      <c r="CT219" s="47"/>
      <c r="CU219" s="47"/>
      <c r="CV219" s="47"/>
      <c r="CW219" s="47"/>
      <c r="CX219" s="47"/>
    </row>
    <row r="220" spans="2:192" x14ac:dyDescent="0.3">
      <c r="B220" s="17"/>
      <c r="C220" s="17"/>
      <c r="D220" s="17"/>
      <c r="E220" s="17"/>
      <c r="F220" s="18"/>
      <c r="G220" s="18"/>
      <c r="H220" s="18"/>
      <c r="I220" s="18"/>
      <c r="J220" s="18"/>
      <c r="K220" s="18"/>
      <c r="L220" s="18"/>
      <c r="M220" s="18"/>
      <c r="N220" s="18"/>
      <c r="O220" s="18"/>
      <c r="P220" s="18"/>
      <c r="Q220" s="18"/>
      <c r="R220" s="47"/>
      <c r="S220" s="47"/>
      <c r="T220" s="47"/>
      <c r="U220" s="55"/>
      <c r="V220" s="55"/>
      <c r="W220" s="55"/>
      <c r="X220" s="55"/>
      <c r="Y220" s="13"/>
      <c r="Z220" s="13"/>
      <c r="AA220" s="18"/>
      <c r="AB220" s="18"/>
      <c r="AC220" s="18"/>
      <c r="AD220" s="18"/>
      <c r="AE220" s="18"/>
      <c r="AF220" s="18"/>
      <c r="AG220" s="18"/>
      <c r="AH220" s="18"/>
      <c r="AI220" s="18"/>
      <c r="AJ220" s="13"/>
      <c r="AK220" s="47"/>
      <c r="AN220" s="17"/>
      <c r="AO220" s="17"/>
      <c r="AP220" s="18"/>
      <c r="AQ220" s="18"/>
      <c r="AR220" s="18"/>
      <c r="AS220" s="18"/>
      <c r="AT220" s="18"/>
      <c r="AU220" s="18"/>
      <c r="AV220" s="18"/>
      <c r="AW220" s="18"/>
      <c r="AX220" s="18"/>
      <c r="AY220" s="18"/>
      <c r="AZ220" s="18"/>
      <c r="BA220" s="18"/>
      <c r="BB220" s="18"/>
      <c r="BC220" s="18"/>
      <c r="BD220" s="47"/>
      <c r="BE220" s="47"/>
      <c r="BF220" s="47"/>
      <c r="BG220" s="55"/>
      <c r="BH220" s="55"/>
      <c r="BI220" s="13"/>
      <c r="BJ220" s="13"/>
      <c r="BK220" s="13"/>
      <c r="BL220" s="13"/>
      <c r="BM220" s="13"/>
      <c r="BN220" s="13"/>
      <c r="BO220" s="13"/>
      <c r="BP220" s="13"/>
      <c r="BQ220" s="13"/>
      <c r="BR220" s="13"/>
      <c r="BS220" s="13"/>
      <c r="BT220" s="13"/>
      <c r="BU220" s="13"/>
      <c r="BV220" s="13"/>
      <c r="BW220" s="47"/>
      <c r="BY220" s="47"/>
      <c r="BZ220" s="55"/>
      <c r="CA220" s="55"/>
      <c r="CB220" s="13"/>
      <c r="CC220" s="13"/>
      <c r="CD220" s="13"/>
      <c r="CE220" s="13"/>
      <c r="CF220" s="13"/>
      <c r="CG220" s="13"/>
      <c r="CH220" s="13"/>
      <c r="CI220" s="13"/>
      <c r="CJ220" s="13"/>
      <c r="CK220" s="13"/>
      <c r="CL220" s="13"/>
      <c r="CM220" s="13"/>
      <c r="CN220" s="13"/>
      <c r="CO220" s="13"/>
      <c r="CP220" s="47"/>
      <c r="CQ220" s="47"/>
      <c r="CR220" s="47"/>
      <c r="CS220" s="47"/>
      <c r="CT220" s="47"/>
      <c r="CU220" s="47"/>
      <c r="CV220" s="47"/>
      <c r="CW220" s="47"/>
      <c r="CX220" s="47"/>
    </row>
  </sheetData>
  <sheetProtection algorithmName="SHA-512" hashValue="tTPRz91/IgWlEIZx85F4eyNDpCxQ46R0mHcZNizmnG+wyjbvVRKqwvGLKKzRPw8x23OrOof1yeLW8mbmBduZmg==" saltValue="/1ha/bbNKtetrcxppFaGgw==" spinCount="100000" sheet="1" objects="1" scenarios="1" selectLockedCells="1" sort="0" autoFilter="0"/>
  <mergeCells count="113">
    <mergeCell ref="AN9:BD10"/>
    <mergeCell ref="CF11:CF12"/>
    <mergeCell ref="CG11:CG12"/>
    <mergeCell ref="CH11:CH12"/>
    <mergeCell ref="CI11:CN11"/>
    <mergeCell ref="CI12:CM12"/>
    <mergeCell ref="AW11:BB11"/>
    <mergeCell ref="BM11:BM12"/>
    <mergeCell ref="BN11:BN12"/>
    <mergeCell ref="BO11:BO12"/>
    <mergeCell ref="BP11:BU11"/>
    <mergeCell ref="AW12:BA12"/>
    <mergeCell ref="BP12:BT12"/>
    <mergeCell ref="BG9:BW10"/>
    <mergeCell ref="AP11:AP12"/>
    <mergeCell ref="AQ11:AQ12"/>
    <mergeCell ref="AR11:AR12"/>
    <mergeCell ref="BD11:BD12"/>
    <mergeCell ref="AN11:AN12"/>
    <mergeCell ref="BG2:BW2"/>
    <mergeCell ref="BZ2:CP2"/>
    <mergeCell ref="B5:R6"/>
    <mergeCell ref="U5:AK6"/>
    <mergeCell ref="AN5:BD6"/>
    <mergeCell ref="BG5:BW6"/>
    <mergeCell ref="BZ5:CP6"/>
    <mergeCell ref="B2:R2"/>
    <mergeCell ref="F8:R8"/>
    <mergeCell ref="U2:AK2"/>
    <mergeCell ref="AN2:BD2"/>
    <mergeCell ref="Y8:AK8"/>
    <mergeCell ref="AR8:BD8"/>
    <mergeCell ref="BK8:BW8"/>
    <mergeCell ref="CD8:CP8"/>
    <mergeCell ref="AK11:AK12"/>
    <mergeCell ref="X11:X12"/>
    <mergeCell ref="AB11:AB12"/>
    <mergeCell ref="AC11:AC12"/>
    <mergeCell ref="AD11:AI11"/>
    <mergeCell ref="AD12:AH12"/>
    <mergeCell ref="G11:G12"/>
    <mergeCell ref="C11:C12"/>
    <mergeCell ref="D11:D12"/>
    <mergeCell ref="E11:E12"/>
    <mergeCell ref="F11:F12"/>
    <mergeCell ref="Q11:Q12"/>
    <mergeCell ref="R11:R12"/>
    <mergeCell ref="Y11:Y12"/>
    <mergeCell ref="H11:H12"/>
    <mergeCell ref="K12:O12"/>
    <mergeCell ref="U11:U12"/>
    <mergeCell ref="V11:V12"/>
    <mergeCell ref="W11:W12"/>
    <mergeCell ref="FT9:GJ11"/>
    <mergeCell ref="EJ9:EZ11"/>
    <mergeCell ref="FB9:FR11"/>
    <mergeCell ref="BZ11:BZ12"/>
    <mergeCell ref="CA11:CA12"/>
    <mergeCell ref="CB11:CB12"/>
    <mergeCell ref="CC11:CC12"/>
    <mergeCell ref="CD11:CD12"/>
    <mergeCell ref="CE11:CE12"/>
    <mergeCell ref="CZ9:DP11"/>
    <mergeCell ref="DR9:EH11"/>
    <mergeCell ref="BZ9:CP10"/>
    <mergeCell ref="CP11:CP12"/>
    <mergeCell ref="CO11:CO12"/>
    <mergeCell ref="B9:R10"/>
    <mergeCell ref="AL194:AL196"/>
    <mergeCell ref="BV11:BV12"/>
    <mergeCell ref="BW11:BW12"/>
    <mergeCell ref="BG11:BG12"/>
    <mergeCell ref="BH11:BH12"/>
    <mergeCell ref="BI11:BI12"/>
    <mergeCell ref="AS11:AS12"/>
    <mergeCell ref="BC11:BC12"/>
    <mergeCell ref="BJ11:BJ12"/>
    <mergeCell ref="BK11:BK12"/>
    <mergeCell ref="BL11:BL12"/>
    <mergeCell ref="AO11:AO12"/>
    <mergeCell ref="AT11:AT12"/>
    <mergeCell ref="AU11:AU12"/>
    <mergeCell ref="AV11:AV12"/>
    <mergeCell ref="B11:B12"/>
    <mergeCell ref="U9:AK10"/>
    <mergeCell ref="I11:I12"/>
    <mergeCell ref="J11:J12"/>
    <mergeCell ref="K11:P11"/>
    <mergeCell ref="AA11:AA12"/>
    <mergeCell ref="Z11:Z12"/>
    <mergeCell ref="AJ11:AJ12"/>
    <mergeCell ref="B204:B205"/>
    <mergeCell ref="C204:C205"/>
    <mergeCell ref="F204:F205"/>
    <mergeCell ref="G204:G205"/>
    <mergeCell ref="Q204:Q205"/>
    <mergeCell ref="Y204:Y205"/>
    <mergeCell ref="Z204:Z205"/>
    <mergeCell ref="A194:R196"/>
    <mergeCell ref="S194:AK196"/>
    <mergeCell ref="AJ204:AJ205"/>
    <mergeCell ref="AK204:AK205"/>
    <mergeCell ref="F202:R203"/>
    <mergeCell ref="Y202:AK203"/>
    <mergeCell ref="R204:R205"/>
    <mergeCell ref="U204:U205"/>
    <mergeCell ref="V204:V205"/>
    <mergeCell ref="C197:F198"/>
    <mergeCell ref="G197:G198"/>
    <mergeCell ref="V197:Y198"/>
    <mergeCell ref="Z197:Z198"/>
    <mergeCell ref="C199:G199"/>
    <mergeCell ref="V199:Z199"/>
  </mergeCells>
  <conditionalFormatting sqref="CP16:CP69">
    <cfRule type="expression" dxfId="68" priority="22">
      <formula>BZ16=""</formula>
    </cfRule>
  </conditionalFormatting>
  <conditionalFormatting sqref="EJ14:EO105 FB14:FG105 FT14:FY105 DR14:DW105 CZ14:DE105 DO14:DO105 EG14:EG105 EY14:EY105 FQ14:FQ105 GI14:GI105">
    <cfRule type="cellIs" dxfId="67" priority="39" operator="equal">
      <formula>0</formula>
    </cfRule>
  </conditionalFormatting>
  <conditionalFormatting sqref="DP14:DP105">
    <cfRule type="cellIs" dxfId="66" priority="38" operator="equal">
      <formula>0</formula>
    </cfRule>
  </conditionalFormatting>
  <conditionalFormatting sqref="GJ14:GJ105 FR14:FR105 EZ14:EZ105 EH14:EH105">
    <cfRule type="cellIs" dxfId="65" priority="37" operator="equal">
      <formula>0</formula>
    </cfRule>
  </conditionalFormatting>
  <conditionalFormatting sqref="R14">
    <cfRule type="expression" dxfId="64" priority="36">
      <formula>B14=""</formula>
    </cfRule>
  </conditionalFormatting>
  <conditionalFormatting sqref="R15">
    <cfRule type="expression" dxfId="63" priority="35">
      <formula>B15=""</formula>
    </cfRule>
  </conditionalFormatting>
  <conditionalFormatting sqref="R16:R69">
    <cfRule type="expression" dxfId="62" priority="34">
      <formula>B16=""</formula>
    </cfRule>
  </conditionalFormatting>
  <conditionalFormatting sqref="AK14">
    <cfRule type="expression" dxfId="61" priority="33">
      <formula>U14=""</formula>
    </cfRule>
  </conditionalFormatting>
  <conditionalFormatting sqref="AK15">
    <cfRule type="expression" dxfId="60" priority="32">
      <formula>U15=""</formula>
    </cfRule>
  </conditionalFormatting>
  <conditionalFormatting sqref="AK16:AK69">
    <cfRule type="expression" dxfId="59" priority="31">
      <formula>U16=""</formula>
    </cfRule>
  </conditionalFormatting>
  <conditionalFormatting sqref="BD14">
    <cfRule type="expression" dxfId="58" priority="30">
      <formula>AN14=""</formula>
    </cfRule>
  </conditionalFormatting>
  <conditionalFormatting sqref="BD15">
    <cfRule type="expression" dxfId="57" priority="29">
      <formula>AN15=""</formula>
    </cfRule>
  </conditionalFormatting>
  <conditionalFormatting sqref="BD16:BD69">
    <cfRule type="expression" dxfId="56" priority="28">
      <formula>AN16=""</formula>
    </cfRule>
  </conditionalFormatting>
  <conditionalFormatting sqref="BW14">
    <cfRule type="expression" dxfId="55" priority="27">
      <formula>BG14=""</formula>
    </cfRule>
  </conditionalFormatting>
  <conditionalFormatting sqref="BW15">
    <cfRule type="expression" dxfId="54" priority="26">
      <formula>BG15=""</formula>
    </cfRule>
  </conditionalFormatting>
  <conditionalFormatting sqref="BW16:BW69">
    <cfRule type="expression" dxfId="53" priority="25">
      <formula>BG16=""</formula>
    </cfRule>
  </conditionalFormatting>
  <conditionalFormatting sqref="CP14">
    <cfRule type="expression" dxfId="52" priority="24">
      <formula>BZ14=""</formula>
    </cfRule>
  </conditionalFormatting>
  <conditionalFormatting sqref="CP15">
    <cfRule type="expression" dxfId="51" priority="23">
      <formula>BZ15=""</formula>
    </cfRule>
  </conditionalFormatting>
  <conditionalFormatting sqref="DF14:DN105">
    <cfRule type="cellIs" dxfId="50" priority="21" operator="equal">
      <formula>0</formula>
    </cfRule>
  </conditionalFormatting>
  <conditionalFormatting sqref="FZ14:GH105">
    <cfRule type="cellIs" dxfId="49" priority="1" operator="equal">
      <formula>0</formula>
    </cfRule>
  </conditionalFormatting>
  <conditionalFormatting sqref="DX14:EF105">
    <cfRule type="cellIs" dxfId="48" priority="4" operator="equal">
      <formula>0</formula>
    </cfRule>
  </conditionalFormatting>
  <conditionalFormatting sqref="EP14:EX105">
    <cfRule type="cellIs" dxfId="47" priority="3" operator="equal">
      <formula>0</formula>
    </cfRule>
  </conditionalFormatting>
  <conditionalFormatting sqref="FH14:FP105">
    <cfRule type="cellIs" dxfId="46" priority="2" operator="equal">
      <formula>0</formula>
    </cfRule>
  </conditionalFormatting>
  <hyperlinks>
    <hyperlink ref="B2:R2" location="menú!A1" display="Desportos gímnicos - Acrobática" xr:uid="{920C6F3C-C0F3-4AC8-A5DE-9F5978388D78}"/>
    <hyperlink ref="A1" location="'ordem de passagem'!A1" display="'ordem de passagem'!A1" xr:uid="{2DF83F04-55CF-4F93-9B61-F8681D3B5453}"/>
    <hyperlink ref="J2:J4" location="menú!A1" display="Desportos gímnicos - Acrobática" xr:uid="{7AB9AB24-7DA3-4472-8DC8-4DAD4CEFB07B}"/>
    <hyperlink ref="U2:AK2" location="menú!A1" display="Desportos gímnicos - Acrobática" xr:uid="{A12D941A-6683-4C8A-B865-429A80142855}"/>
    <hyperlink ref="AC2:AC4" location="menú!A1" display="Desportos gímnicos - Acrobática" xr:uid="{E6069E39-D3BB-4E93-9DBD-9C657E65D59A}"/>
    <hyperlink ref="AN2:BD2" location="menú!A1" display="Desportos gímnicos - Acrobática" xr:uid="{D1957537-6AE0-493E-9B37-5FD38EB12E3A}"/>
    <hyperlink ref="AV2:AV4" location="menú!A1" display="Desportos gímnicos - Acrobática" xr:uid="{752123BA-21FF-4864-A8B5-A03D9CE24542}"/>
    <hyperlink ref="BG2:BW2" location="menú!A1" display="Desportos gímnicos - Acrobática" xr:uid="{2110A830-82F0-4B17-8CBE-36E37A4CDEE4}"/>
    <hyperlink ref="BO2:BO4" location="menú!A1" display="Desportos gímnicos - Acrobática" xr:uid="{4EC77BBC-4E2E-4D18-8F5D-312056F25A92}"/>
    <hyperlink ref="BZ2:CP2" location="menú!A1" display="Desportos gímnicos - Acrobática" xr:uid="{2D801ABB-1631-412F-BCE1-E36D34119375}"/>
    <hyperlink ref="CH2:CH4" location="menú!A1" display="Desportos gímnicos - Acrobática" xr:uid="{A8CA45B5-DF33-4BEB-B368-8899F0BF0658}"/>
  </hyperlinks>
  <printOptions horizontalCentered="1"/>
  <pageMargins left="0" right="0" top="0" bottom="0" header="0.31496062992125984" footer="0.31496062992125984"/>
  <pageSetup paperSize="9" scale="49" orientation="landscape" r:id="rId1"/>
  <headerFooter>
    <oddFooter>&amp;C&amp;G</oddFooter>
  </headerFooter>
  <rowBreaks count="1" manualBreakCount="1">
    <brk id="124" max="124" man="1"/>
  </rowBreaks>
  <colBreaks count="4" manualBreakCount="4">
    <brk id="19" min="1" max="45" man="1"/>
    <brk id="38" min="1" max="45" man="1"/>
    <brk id="57" min="1" max="45" man="1"/>
    <brk id="76" min="1" max="4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35DB240DD8BC14681924C36FFDDD8AC" ma:contentTypeVersion="11" ma:contentTypeDescription="Criar um novo documento." ma:contentTypeScope="" ma:versionID="21530f4b98e0998bcd201c091235ccb7">
  <xsd:schema xmlns:xsd="http://www.w3.org/2001/XMLSchema" xmlns:xs="http://www.w3.org/2001/XMLSchema" xmlns:p="http://schemas.microsoft.com/office/2006/metadata/properties" xmlns:ns3="4c98d99f-8f80-4c76-bad3-421f994c1fbf" xmlns:ns4="700ffcb6-fcd3-4fcf-9952-7b92187ea260" targetNamespace="http://schemas.microsoft.com/office/2006/metadata/properties" ma:root="true" ma:fieldsID="a6b5f02ea556678e142ebdb25f9d2156" ns3:_="" ns4:_="">
    <xsd:import namespace="4c98d99f-8f80-4c76-bad3-421f994c1fbf"/>
    <xsd:import namespace="700ffcb6-fcd3-4fcf-9952-7b92187ea26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98d99f-8f80-4c76-bad3-421f994c1f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0ffcb6-fcd3-4fcf-9952-7b92187ea260" elementFormDefault="qualified">
    <xsd:import namespace="http://schemas.microsoft.com/office/2006/documentManagement/types"/>
    <xsd:import namespace="http://schemas.microsoft.com/office/infopath/2007/PartnerControls"/>
    <xsd:element name="SharedWithUsers" ma:index="14"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internalName="SharedWithDetails" ma:readOnly="true">
      <xsd:simpleType>
        <xsd:restriction base="dms:Note">
          <xsd:maxLength value="255"/>
        </xsd:restriction>
      </xsd:simpleType>
    </xsd:element>
    <xsd:element name="SharingHintHash" ma:index="16" nillable="true" ma:displayName="Hash de Sugestão de Partilh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D1EB65-ACFB-419C-94AF-CE4E432D3B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98d99f-8f80-4c76-bad3-421f994c1fbf"/>
    <ds:schemaRef ds:uri="700ffcb6-fcd3-4fcf-9952-7b92187ea2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33D015-88A6-4B94-B91A-9B271F92BE16}">
  <ds:schemaRefs>
    <ds:schemaRef ds:uri="http://www.w3.org/XML/1998/namespace"/>
    <ds:schemaRef ds:uri="http://schemas.microsoft.com/office/infopath/2007/PartnerControls"/>
    <ds:schemaRef ds:uri="700ffcb6-fcd3-4fcf-9952-7b92187ea260"/>
    <ds:schemaRef ds:uri="http://schemas.microsoft.com/office/2006/documentManagement/types"/>
    <ds:schemaRef ds:uri="http://purl.org/dc/dcmitype/"/>
    <ds:schemaRef ds:uri="http://purl.org/dc/terms/"/>
    <ds:schemaRef ds:uri="http://purl.org/dc/elements/1.1/"/>
    <ds:schemaRef ds:uri="http://schemas.microsoft.com/office/2006/metadata/properties"/>
    <ds:schemaRef ds:uri="4c98d99f-8f80-4c76-bad3-421f994c1fbf"/>
    <ds:schemaRef ds:uri="http://schemas.openxmlformats.org/package/2006/metadata/core-properties"/>
  </ds:schemaRefs>
</ds:datastoreItem>
</file>

<file path=customXml/itemProps3.xml><?xml version="1.0" encoding="utf-8"?>
<ds:datastoreItem xmlns:ds="http://schemas.openxmlformats.org/officeDocument/2006/customXml" ds:itemID="{B82164A9-BE1F-4081-B889-DFEA6E8FDEF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13</vt:i4>
      </vt:variant>
      <vt:variant>
        <vt:lpstr>Intervalos com Nome</vt:lpstr>
      </vt:variant>
      <vt:variant>
        <vt:i4>16</vt:i4>
      </vt:variant>
    </vt:vector>
  </HeadingPairs>
  <TitlesOfParts>
    <vt:vector size="29" baseType="lpstr">
      <vt:lpstr>menú</vt:lpstr>
      <vt:lpstr>fotos</vt:lpstr>
      <vt:lpstr>quadro</vt:lpstr>
      <vt:lpstr>ocupação praticável </vt:lpstr>
      <vt:lpstr>Registo de notas</vt:lpstr>
      <vt:lpstr>ordenação</vt:lpstr>
      <vt:lpstr>ordem de passagem</vt:lpstr>
      <vt:lpstr>Instruções</vt:lpstr>
      <vt:lpstr>Classificação Final</vt:lpstr>
      <vt:lpstr>Classificação geral</vt:lpstr>
      <vt:lpstr>deduções</vt:lpstr>
      <vt:lpstr>ajuizamento</vt:lpstr>
      <vt:lpstr>INSCRIÇÃO</vt:lpstr>
      <vt:lpstr>ajuizamento!Área_de_Impressão</vt:lpstr>
      <vt:lpstr>'Classificação Final'!Área_de_Impressão</vt:lpstr>
      <vt:lpstr>Instruções!Área_de_Impressão</vt:lpstr>
      <vt:lpstr>menú!Área_de_Impressão</vt:lpstr>
      <vt:lpstr>'ocupação praticável '!Área_de_Impressão</vt:lpstr>
      <vt:lpstr>'ordem de passagem'!Área_de_Impressão</vt:lpstr>
      <vt:lpstr>ordenação!Área_de_Impressão</vt:lpstr>
      <vt:lpstr>'Registo de notas'!Área_de_Impressão</vt:lpstr>
      <vt:lpstr>INSCRIÇÃO!grupo</vt:lpstr>
      <vt:lpstr>grupos</vt:lpstr>
      <vt:lpstr>nível</vt:lpstr>
      <vt:lpstr>INSCRIÇÃO!sexo</vt:lpstr>
      <vt:lpstr>sexo</vt:lpstr>
      <vt:lpstr>'Classificação Final'!Títulos_de_Impressão</vt:lpstr>
      <vt:lpstr>'ocupação praticável '!Títulos_de_Impressão</vt:lpstr>
      <vt:lpstr>'Registo de notas'!Títulos_de_Impressão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Emanuel</dc:creator>
  <cp:lastModifiedBy>José Emanuel Rocha</cp:lastModifiedBy>
  <cp:revision/>
  <cp:lastPrinted>2019-12-16T10:30:22Z</cp:lastPrinted>
  <dcterms:created xsi:type="dcterms:W3CDTF">2011-02-08T15:20:47Z</dcterms:created>
  <dcterms:modified xsi:type="dcterms:W3CDTF">2019-12-16T10:30:33Z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0x010100535DB240DD8BC14681924C36FFDDD8AC</vt:lpwstr>
  </property>
</Properties>
</file>